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0" windowWidth="24000" windowHeight="9735" tabRatio="763" firstSheet="4" activeTab="4"/>
  </bookViews>
  <sheets>
    <sheet name="0) Instrucciones" sheetId="1" r:id="rId1"/>
    <sheet name="1) Prespuesto gasto de personal" sheetId="2" r:id="rId2"/>
    <sheet name="Sueldos" sheetId="3" state="hidden" r:id="rId3"/>
    <sheet name="2) Presupuesto por Resultado" sheetId="4" r:id="rId4"/>
    <sheet name="3) Inf. complementaria de ppto" sheetId="5" r:id="rId5"/>
    <sheet name="4) Contrapartidas" sheetId="6" r:id="rId6"/>
    <sheet name="5) Presupuesto Total  " sheetId="7" r:id="rId7"/>
    <sheet name="6) Descripción puestos personal" sheetId="8" r:id="rId8"/>
  </sheets>
  <definedNames>
    <definedName name="_xlnm.Print_Area" localSheetId="0">'0) Instrucciones'!$A$1:$G$85</definedName>
    <definedName name="_xlnm.Print_Area" localSheetId="1">'1) Prespuesto gasto de personal'!$A$8:$I$15</definedName>
    <definedName name="_xlnm.Print_Area" localSheetId="3">'2) Presupuesto por Resultado'!$A$1:$F$47</definedName>
    <definedName name="_xlnm.Print_Area" localSheetId="4">'3) Inf. complementaria de ppto'!$A$1:$E$49</definedName>
    <definedName name="_xlnm.Print_Area" localSheetId="6">'5) Presupuesto Total  '!$A$2:$M$42</definedName>
    <definedName name="Z_22AD6B70_4F9E_4150_9FC6_3D1B1004AE57_.wvu.Cols" localSheetId="3" hidden="1">'2) Presupuesto por Resultado'!$I:$N</definedName>
    <definedName name="Z_22AD6B70_4F9E_4150_9FC6_3D1B1004AE57_.wvu.Cols" localSheetId="6" hidden="1">'5) Presupuesto Total  '!#REF!</definedName>
    <definedName name="Z_22AD6B70_4F9E_4150_9FC6_3D1B1004AE57_.wvu.FilterData" localSheetId="6" hidden="1">'5) Presupuesto Total  '!$A$1:$H$9</definedName>
    <definedName name="Z_22AD6B70_4F9E_4150_9FC6_3D1B1004AE57_.wvu.PrintArea" localSheetId="0" hidden="1">'0) Instrucciones'!$A$1:$G$85</definedName>
    <definedName name="Z_22AD6B70_4F9E_4150_9FC6_3D1B1004AE57_.wvu.PrintArea" localSheetId="1" hidden="1">'1) Prespuesto gasto de personal'!$A$1:$I$45</definedName>
    <definedName name="Z_22AD6B70_4F9E_4150_9FC6_3D1B1004AE57_.wvu.PrintArea" localSheetId="3" hidden="1">'2) Presupuesto por Resultado'!$A$3:$F$692</definedName>
    <definedName name="Z_22AD6B70_4F9E_4150_9FC6_3D1B1004AE57_.wvu.PrintArea" localSheetId="4" hidden="1">'3) Inf. complementaria de ppto'!$A$1:$E$49</definedName>
    <definedName name="Z_22AD6B70_4F9E_4150_9FC6_3D1B1004AE57_.wvu.PrintArea" localSheetId="6" hidden="1">'5) Presupuesto Total  '!$A$2:$M$42</definedName>
    <definedName name="Z_BAC9EF4A_29E2_4628_939B_C25256ECC656_.wvu.Cols" localSheetId="6" hidden="1">'5) Presupuesto Total  '!#REF!</definedName>
    <definedName name="Z_BAC9EF4A_29E2_4628_939B_C25256ECC656_.wvu.FilterData" localSheetId="6" hidden="1">'5) Presupuesto Total  '!$A$1:$H$9</definedName>
    <definedName name="Z_BAC9EF4A_29E2_4628_939B_C25256ECC656_.wvu.PrintArea" localSheetId="0" hidden="1">'0) Instrucciones'!$A$1:$G$85</definedName>
    <definedName name="Z_BAC9EF4A_29E2_4628_939B_C25256ECC656_.wvu.PrintArea" localSheetId="1" hidden="1">'1) Prespuesto gasto de personal'!$A$1:$I$45</definedName>
    <definedName name="Z_BAC9EF4A_29E2_4628_939B_C25256ECC656_.wvu.PrintArea" localSheetId="3" hidden="1">'2) Presupuesto por Resultado'!$A$3:$F$692</definedName>
    <definedName name="Z_BAC9EF4A_29E2_4628_939B_C25256ECC656_.wvu.PrintArea" localSheetId="4" hidden="1">'3) Inf. complementaria de ppto'!$A$1:$E$49</definedName>
    <definedName name="Z_BAC9EF4A_29E2_4628_939B_C25256ECC656_.wvu.PrintArea" localSheetId="6" hidden="1">'5) Presupuesto Total  '!$A$2:$M$42</definedName>
  </definedNames>
  <calcPr fullCalcOnLoad="1"/>
</workbook>
</file>

<file path=xl/comments3.xml><?xml version="1.0" encoding="utf-8"?>
<comments xmlns="http://schemas.openxmlformats.org/spreadsheetml/2006/main">
  <authors>
    <author>Yarit Leon</author>
  </authors>
  <commentList>
    <comment ref="E6" authorId="0">
      <text>
        <r>
          <rPr>
            <b/>
            <sz val="9"/>
            <rFont val="Tahoma"/>
            <family val="2"/>
          </rPr>
          <t>Yarit Leon:</t>
        </r>
        <r>
          <rPr>
            <sz val="9"/>
            <rFont val="Tahoma"/>
            <family val="2"/>
          </rPr>
          <t xml:space="preserve">
Según tabulador Xalapa categoría asistente técnico/contable E</t>
        </r>
      </text>
    </comment>
    <comment ref="E7" authorId="0">
      <text>
        <r>
          <rPr>
            <b/>
            <sz val="9"/>
            <rFont val="Tahoma"/>
            <family val="2"/>
          </rPr>
          <t>Yarit Leon:</t>
        </r>
        <r>
          <rPr>
            <sz val="9"/>
            <rFont val="Tahoma"/>
            <family val="2"/>
          </rPr>
          <t xml:space="preserve">
Según tabulador Xalapa categoría asistente técnico/contable E</t>
        </r>
      </text>
    </comment>
    <comment ref="E8" authorId="0">
      <text>
        <r>
          <rPr>
            <b/>
            <sz val="9"/>
            <rFont val="Tahoma"/>
            <family val="2"/>
          </rPr>
          <t>Yarit Leon:</t>
        </r>
        <r>
          <rPr>
            <sz val="9"/>
            <rFont val="Tahoma"/>
            <family val="2"/>
          </rPr>
          <t xml:space="preserve">
Según tabulador Xalapa categoría asistente técnico/contable E</t>
        </r>
      </text>
    </comment>
  </commentList>
</comments>
</file>

<file path=xl/comments4.xml><?xml version="1.0" encoding="utf-8"?>
<comments xmlns="http://schemas.openxmlformats.org/spreadsheetml/2006/main">
  <authors>
    <author>Fondo Ambiental</author>
  </authors>
  <commentList>
    <comment ref="B4" authorId="0">
      <text>
        <r>
          <rPr>
            <sz val="9"/>
            <rFont val="Tahoma"/>
            <family val="2"/>
          </rPr>
          <t>La descripción del resultado deberá ser igual al descrito en la matriz de marco lógico del Anexo 1_Propuesta Técnica.</t>
        </r>
      </text>
    </comment>
    <comment ref="B50" authorId="0">
      <text>
        <r>
          <rPr>
            <sz val="9"/>
            <rFont val="Tahoma"/>
            <family val="2"/>
          </rPr>
          <t>La descripción del resultado deberá ser igual al descrito en la matriz de marco lógico del Anexo 1_Propuesta Técnica.</t>
        </r>
      </text>
    </comment>
    <comment ref="B96" authorId="0">
      <text>
        <r>
          <rPr>
            <sz val="9"/>
            <rFont val="Tahoma"/>
            <family val="2"/>
          </rPr>
          <t>La descripción del resultado deberá ser igual al descrito en la matriz de marco lógico del Anexo 1_Propuesta Técnica.</t>
        </r>
      </text>
    </comment>
    <comment ref="B142" authorId="0">
      <text>
        <r>
          <rPr>
            <sz val="9"/>
            <rFont val="Tahoma"/>
            <family val="2"/>
          </rPr>
          <t>La descripción del resultado deberá ser igual al descrito en la matriz de marco lógico del Anexo 1_Propuesta Técnica.</t>
        </r>
      </text>
    </comment>
    <comment ref="B188" authorId="0">
      <text>
        <r>
          <rPr>
            <sz val="9"/>
            <rFont val="Tahoma"/>
            <family val="2"/>
          </rPr>
          <t>La descripción del resultado deberá ser igual al descrito en la matriz de marco lógico del Anexo 1_Propuesta Técnica.</t>
        </r>
      </text>
    </comment>
    <comment ref="B234" authorId="0">
      <text>
        <r>
          <rPr>
            <sz val="9"/>
            <rFont val="Tahoma"/>
            <family val="2"/>
          </rPr>
          <t>La descripción del resultado deberá ser igual al descrito en la matriz de marco lógico del Anexo 1_Propuesta Técnica.</t>
        </r>
      </text>
    </comment>
    <comment ref="B280" authorId="0">
      <text>
        <r>
          <rPr>
            <sz val="9"/>
            <rFont val="Tahoma"/>
            <family val="2"/>
          </rPr>
          <t>La descripción del resultado deberá ser igual al descrito en la matriz de marco lógico del Anexo 1_Propuesta Técnica.</t>
        </r>
      </text>
    </comment>
  </commentList>
</comments>
</file>

<file path=xl/comments7.xml><?xml version="1.0" encoding="utf-8"?>
<comments xmlns="http://schemas.openxmlformats.org/spreadsheetml/2006/main">
  <authors>
    <author> </author>
    <author>Fondo Ambiental</author>
  </authors>
  <commentList>
    <comment ref="D7" authorId="0">
      <text>
        <r>
          <rPr>
            <sz val="8"/>
            <rFont val="Tahoma"/>
            <family val="2"/>
          </rPr>
          <t xml:space="preserve"> este importe viene de la hoja 4) contrapartidas</t>
        </r>
      </text>
    </comment>
    <comment ref="F26" authorId="0">
      <text>
        <r>
          <rPr>
            <b/>
            <sz val="8"/>
            <rFont val="Tahoma"/>
            <family val="2"/>
          </rPr>
          <t xml:space="preserve"> Asignar a cada resultado el % del tiempo que en conjunto destinan el total del personal a cada resultado. La suma de los % de todos los resultados deberá ser igual al 100%.
</t>
        </r>
      </text>
    </comment>
    <comment ref="D8" authorId="0">
      <text>
        <r>
          <rPr>
            <sz val="8"/>
            <rFont val="Tahoma"/>
            <family val="2"/>
          </rPr>
          <t xml:space="preserve"> este importe viene de la hoja 4) contrapartidas</t>
        </r>
      </text>
    </comment>
    <comment ref="D3" authorId="1">
      <text>
        <r>
          <rPr>
            <sz val="9"/>
            <rFont val="Tahoma"/>
            <family val="2"/>
          </rPr>
          <t xml:space="preserve">En caso de ser aprobada la propuesta, el número de proyecto lo asigna el FAV.
</t>
        </r>
      </text>
    </comment>
    <comment ref="D4" authorId="1">
      <text>
        <r>
          <rPr>
            <sz val="9"/>
            <rFont val="Tahoma"/>
            <family val="2"/>
          </rPr>
          <t>En meses</t>
        </r>
      </text>
    </comment>
    <comment ref="D5" authorId="1">
      <text>
        <r>
          <rPr>
            <sz val="9"/>
            <rFont val="Tahoma"/>
            <family val="2"/>
          </rPr>
          <t>Deberá coincidir con el Anexo 1_Propuesta Técnica</t>
        </r>
      </text>
    </comment>
  </commentList>
</comments>
</file>

<file path=xl/sharedStrings.xml><?xml version="1.0" encoding="utf-8"?>
<sst xmlns="http://schemas.openxmlformats.org/spreadsheetml/2006/main" count="1130" uniqueCount="303">
  <si>
    <r>
      <t xml:space="preserve">Hoja destinada a ampliar la información del presupuesto asignado a las cuentas contables </t>
    </r>
    <r>
      <rPr>
        <b/>
        <sz val="10"/>
        <color indexed="17"/>
        <rFont val="Arial"/>
        <family val="2"/>
      </rPr>
      <t xml:space="preserve">2000 Servicios profesionales (externos a la institución) </t>
    </r>
    <r>
      <rPr>
        <sz val="10"/>
        <color indexed="17"/>
        <rFont val="Arial"/>
        <family val="2"/>
      </rPr>
      <t xml:space="preserve">y </t>
    </r>
    <r>
      <rPr>
        <b/>
        <sz val="10"/>
        <color indexed="17"/>
        <rFont val="Arial"/>
        <family val="2"/>
      </rPr>
      <t xml:space="preserve">3000 Adquisiciones. </t>
    </r>
  </si>
  <si>
    <t>ACTIVIDAD</t>
  </si>
  <si>
    <t>2000 Servicios profesionales (externos a la institución)</t>
  </si>
  <si>
    <t>Comentarios:</t>
  </si>
  <si>
    <t>DURACIÓN DEL PROYECTO</t>
  </si>
  <si>
    <t>Equipo de cómputo y software</t>
  </si>
  <si>
    <t>Mobiliario y equipo de oficina</t>
  </si>
  <si>
    <t>Equipo técnico ( &gt; $5,000)</t>
  </si>
  <si>
    <t>Costos directos</t>
  </si>
  <si>
    <t>Gastos de personal de la institución ejecutora</t>
  </si>
  <si>
    <t>Comunicación, difusión y promoción</t>
  </si>
  <si>
    <t>Total</t>
  </si>
  <si>
    <t>TOTAL</t>
  </si>
  <si>
    <t xml:space="preserve"> </t>
  </si>
  <si>
    <t>DESCRIPCIÓN</t>
  </si>
  <si>
    <t>Adquisiciones</t>
  </si>
  <si>
    <t>Comisiones bancarias</t>
  </si>
  <si>
    <t>Subtotal</t>
  </si>
  <si>
    <t>Otros (especificar)</t>
  </si>
  <si>
    <t>Gastos de campo</t>
  </si>
  <si>
    <t>Nombre del puesto</t>
  </si>
  <si>
    <t>Servicios profesionales (externos a la institución)</t>
  </si>
  <si>
    <t>Consultorías</t>
  </si>
  <si>
    <t>Servicios legales</t>
  </si>
  <si>
    <t>Otros servicios profesionales (especificar)</t>
  </si>
  <si>
    <t>Costos Directos</t>
  </si>
  <si>
    <t>Papelería, insumos de cómputo y artículos de oficina</t>
  </si>
  <si>
    <t>Mensajería y correo</t>
  </si>
  <si>
    <t>Gastos de representación</t>
  </si>
  <si>
    <t>Viáticos p/participación en talleres y seminarios (transportación terrestre, hospedaje, alimentos)</t>
  </si>
  <si>
    <t>Transportación aérea</t>
  </si>
  <si>
    <t>Cuotas de inscripción a talleres y seminarios</t>
  </si>
  <si>
    <t>Viáticos de campo (hospedaje, alimentación, combustibles, transportación  terrestre)</t>
  </si>
  <si>
    <t>Material e insumos de campo</t>
  </si>
  <si>
    <t>Mantenimiento de vehículos y de equipo técnico</t>
  </si>
  <si>
    <t>Servicios Profesionales (externos a la institución)</t>
  </si>
  <si>
    <t>Gastos del Personal de la Institución Ejecutora</t>
  </si>
  <si>
    <t>1001 Sueldos y salarios (brutos)</t>
  </si>
  <si>
    <t>Costos indirectos</t>
  </si>
  <si>
    <t>INSTRUCCIONES DE LLENADO DEL PRESUPUESTO</t>
  </si>
  <si>
    <t>El presente presupuesto en formato Excel se compone de las siguientes hojas:</t>
  </si>
  <si>
    <t xml:space="preserve">3000 Adquisiciones </t>
  </si>
  <si>
    <t>4000 Costos directos</t>
  </si>
  <si>
    <t>5000 Gastos del personal de la institución ejecutora</t>
  </si>
  <si>
    <t>3000 Adquisiciones:</t>
  </si>
  <si>
    <t>NO. DE PROYECTO</t>
  </si>
  <si>
    <t>FECHA DE INICIO</t>
  </si>
  <si>
    <r>
      <t>Notas:</t>
    </r>
    <r>
      <rPr>
        <sz val="10"/>
        <rFont val="Arial"/>
        <family val="0"/>
      </rPr>
      <t xml:space="preserve"> </t>
    </r>
  </si>
  <si>
    <t>b) Las celdas que se encuentran en color gris no deberán ser alteradas, pues contienen fórmulas previamente elaboradas.</t>
  </si>
  <si>
    <t>A continuación se detallan las cuentas contables:</t>
  </si>
  <si>
    <t xml:space="preserve">1era. </t>
  </si>
  <si>
    <t>Datos informativos</t>
  </si>
  <si>
    <t xml:space="preserve">2da. </t>
  </si>
  <si>
    <t>Resumen presupuestal</t>
  </si>
  <si>
    <t>3000 ADQUISICIONES</t>
  </si>
  <si>
    <t>2000 SERVICIOS PROFESIONALES (externos a la institución)</t>
  </si>
  <si>
    <t>2001 Consultorías</t>
  </si>
  <si>
    <t>TOTAL CONTRAPARTE</t>
  </si>
  <si>
    <t>1er. Año</t>
  </si>
  <si>
    <t>1ER. AÑO</t>
  </si>
  <si>
    <t>PRESUPUESTO  TOTAL</t>
  </si>
  <si>
    <t>PRESUPUESTO CONSOLIDADO POR ACTIVIDAD</t>
  </si>
  <si>
    <t>VERIFICADOR</t>
  </si>
  <si>
    <t>Consolidado  de personal</t>
  </si>
  <si>
    <t>2da.</t>
  </si>
  <si>
    <t>3era.</t>
  </si>
  <si>
    <t>CONSOLIDADO DE PERSONAL</t>
  </si>
  <si>
    <t>1002 Honorarios asimilables a salarios (brutos) y/o profesionales (brutos más IVA)</t>
  </si>
  <si>
    <t xml:space="preserve">TOTAL  </t>
  </si>
  <si>
    <r>
      <t xml:space="preserve">a) El presupuesto asignado en cada subcuenta </t>
    </r>
    <r>
      <rPr>
        <sz val="10"/>
        <color indexed="10"/>
        <rFont val="Arial"/>
        <family val="2"/>
      </rPr>
      <t xml:space="preserve"> </t>
    </r>
    <r>
      <rPr>
        <sz val="10"/>
        <rFont val="Arial"/>
        <family val="2"/>
      </rPr>
      <t xml:space="preserve">debe incluir impuestos.                                                                                                          </t>
    </r>
  </si>
  <si>
    <t xml:space="preserve">Financiamiento a proyectos </t>
  </si>
  <si>
    <t>R1:</t>
  </si>
  <si>
    <t>R2:</t>
  </si>
  <si>
    <t>R3:</t>
  </si>
  <si>
    <t>R4:</t>
  </si>
  <si>
    <t>R5:</t>
  </si>
  <si>
    <t>R6:</t>
  </si>
  <si>
    <t>R7:</t>
  </si>
  <si>
    <t>R8:</t>
  </si>
  <si>
    <t>R9:</t>
  </si>
  <si>
    <t>R10:</t>
  </si>
  <si>
    <t>R11:</t>
  </si>
  <si>
    <t>R12:</t>
  </si>
  <si>
    <t>R13:</t>
  </si>
  <si>
    <t>R14:</t>
  </si>
  <si>
    <t>R15:</t>
  </si>
  <si>
    <t>RESULTADO</t>
  </si>
  <si>
    <t>2000 Servicios profesionales</t>
  </si>
  <si>
    <t>3000 Adquisiciones</t>
  </si>
  <si>
    <t>5000 Gastos del personal de la Inst. Ejecutora</t>
  </si>
  <si>
    <t>6000 Gastos de campo</t>
  </si>
  <si>
    <r>
      <t xml:space="preserve">CONTRAPARTE EN </t>
    </r>
    <r>
      <rPr>
        <b/>
        <i/>
        <sz val="8"/>
        <rFont val="Arial"/>
        <family val="2"/>
      </rPr>
      <t>EFECTIVO</t>
    </r>
  </si>
  <si>
    <r>
      <t>CONTRAPARTE EN</t>
    </r>
    <r>
      <rPr>
        <b/>
        <i/>
        <sz val="8"/>
        <rFont val="Arial"/>
        <family val="2"/>
      </rPr>
      <t xml:space="preserve"> ESPECIE</t>
    </r>
  </si>
  <si>
    <t>R1</t>
  </si>
  <si>
    <t>R2</t>
  </si>
  <si>
    <t>R3</t>
  </si>
  <si>
    <t>R4</t>
  </si>
  <si>
    <t>R5</t>
  </si>
  <si>
    <t>R6</t>
  </si>
  <si>
    <t>R7</t>
  </si>
  <si>
    <t>R8</t>
  </si>
  <si>
    <t>R9</t>
  </si>
  <si>
    <t>R10</t>
  </si>
  <si>
    <t>R11</t>
  </si>
  <si>
    <t>R12</t>
  </si>
  <si>
    <t>R13</t>
  </si>
  <si>
    <t>R14</t>
  </si>
  <si>
    <t>R15</t>
  </si>
  <si>
    <t>Importe</t>
  </si>
  <si>
    <t>RESUMEN POR RESULTADO</t>
  </si>
  <si>
    <t>Resumen por resultado</t>
  </si>
  <si>
    <t>RESUMEN PRESUPUESTAL POR CATEGORIA CONTABLE</t>
  </si>
  <si>
    <r>
      <t>En esta cuenta contable no se deben incluir los gastos de administración (renta, teléfono, luz. agua, etc.) que se originan por el desarrollo del proyecto, ya que existe un apartado especial (</t>
    </r>
    <r>
      <rPr>
        <b/>
        <sz val="10"/>
        <rFont val="Arial"/>
        <family val="2"/>
      </rPr>
      <t>7000 Costos Indirectos</t>
    </r>
    <r>
      <rPr>
        <sz val="10"/>
        <rFont val="Arial"/>
        <family val="2"/>
      </rPr>
      <t>).</t>
    </r>
  </si>
  <si>
    <t>% asignado</t>
  </si>
  <si>
    <t>Total personal técnico y de campo</t>
  </si>
  <si>
    <t>1000 Personal técnico y de campo</t>
  </si>
  <si>
    <t>Esta hoja se integra de dos secciones o recuadros:</t>
  </si>
  <si>
    <t>CONVOCATORIA</t>
  </si>
  <si>
    <t>PRESUPUESTO DE GASTO DE PERSONAL TÉCNICO Y DE CAMPO</t>
  </si>
  <si>
    <t>2) Presupuesto por resultado</t>
  </si>
  <si>
    <t>Personal técnico y de campo</t>
  </si>
  <si>
    <t>1000 Personal de técnico y de campo</t>
  </si>
  <si>
    <t>Esta hoja se integra de tres secciones o recuadros:</t>
  </si>
  <si>
    <t>2002 Servicios legales</t>
  </si>
  <si>
    <t>2003 Otros servicios profesionales (especificar)</t>
  </si>
  <si>
    <t>2000 Servicios profesionales (externos a la institución) :</t>
  </si>
  <si>
    <t>4000 Costos directos:</t>
  </si>
  <si>
    <t>5000 Gastos de personal de la institución ejecutora:</t>
  </si>
  <si>
    <t>6000 Gastos de campo:</t>
  </si>
  <si>
    <t>Contratación de personal (1000):</t>
  </si>
  <si>
    <t>Hoja 2) Presupuesto por resultado</t>
  </si>
  <si>
    <r>
      <t xml:space="preserve">Con respecto al rubro de </t>
    </r>
    <r>
      <rPr>
        <b/>
        <sz val="10"/>
        <rFont val="Arial"/>
        <family val="2"/>
      </rPr>
      <t>prestaciones</t>
    </r>
    <r>
      <rPr>
        <sz val="10"/>
        <rFont val="Arial"/>
        <family val="2"/>
      </rPr>
      <t>, éstas se encuentran calculadas al 35% y únicamente se calcularán sobre los sueldos y salarios, ya que las demás modalidades no requieren este porcentaje. Este porcentaje de prestaciones absorbe lo correspondiente a: IMSS (patronal), INFONAVIT, Prima Vacacional y Aguinaldo.</t>
    </r>
  </si>
  <si>
    <t>1) Prespuesto gasto de personal</t>
  </si>
  <si>
    <t>Hoja 1) Presupuesto gasto de personal</t>
  </si>
  <si>
    <t>ESTADO</t>
  </si>
  <si>
    <t>% DE IMPUESTO SOBRE NÓMINAS</t>
  </si>
  <si>
    <t>Aguascalientes</t>
  </si>
  <si>
    <t>Baja California</t>
  </si>
  <si>
    <t>Baja California Sur</t>
  </si>
  <si>
    <t>Campeche</t>
  </si>
  <si>
    <t>Chiapas</t>
  </si>
  <si>
    <t>Chihuahua</t>
  </si>
  <si>
    <t>Coahuila</t>
  </si>
  <si>
    <t>Colima</t>
  </si>
  <si>
    <t>Estado de México</t>
  </si>
  <si>
    <t>Guanajuato</t>
  </si>
  <si>
    <t>Guerrero</t>
  </si>
  <si>
    <t>Hidalgo</t>
  </si>
  <si>
    <t>Jalisco</t>
  </si>
  <si>
    <t>Michoacán</t>
  </si>
  <si>
    <t>Morelos</t>
  </si>
  <si>
    <t>Nayarit</t>
  </si>
  <si>
    <t>Nuevo León</t>
  </si>
  <si>
    <t>Oaxaca</t>
  </si>
  <si>
    <t>Puebla</t>
  </si>
  <si>
    <t>Queretaro</t>
  </si>
  <si>
    <t>Quintana Roo</t>
  </si>
  <si>
    <t>San Luís Potosí</t>
  </si>
  <si>
    <t>Sinaloa</t>
  </si>
  <si>
    <t>Sonora</t>
  </si>
  <si>
    <t>Tabasco</t>
  </si>
  <si>
    <t>Tamaulipas</t>
  </si>
  <si>
    <t>Tlaxcala</t>
  </si>
  <si>
    <t>Veracruz</t>
  </si>
  <si>
    <t>Yucatán</t>
  </si>
  <si>
    <t>Zacatecas</t>
  </si>
  <si>
    <t>1000 Personal técnico y de campo (Tipo de contratación)</t>
  </si>
  <si>
    <t>% de tiempo destinado al proyecto</t>
  </si>
  <si>
    <t>1004 / Prestaciones (35% calculado en automático sobre sueldos y salarios)</t>
  </si>
  <si>
    <t>1005 / Impuesto sobre nómina (según la Entidad Federativa)</t>
  </si>
  <si>
    <t>Importe presupuestado</t>
  </si>
  <si>
    <t>Descripción del bien</t>
  </si>
  <si>
    <t>Finalidad de la adquisición</t>
  </si>
  <si>
    <t>Objetivo de la contratación</t>
  </si>
  <si>
    <t>Tema  y objetivo de la consultoría</t>
  </si>
  <si>
    <t>NOMBRE DE ORGANIZACIÓN</t>
  </si>
  <si>
    <t>Fuente</t>
  </si>
  <si>
    <t>Contrapartidas en especie</t>
  </si>
  <si>
    <t>Contrapartidas en efectivo</t>
  </si>
  <si>
    <t>1003 Jornales (para la contratación de este puesto será necesario que firmen una lista de raya sellada por la autoridad ejidal o comunal, ó un recibo de honorarios asimilados a  salarios)</t>
  </si>
  <si>
    <t>Nombre de la persona que ocupará el puesto (de no saber el nombre, volver a poner el nombre del puesto)</t>
  </si>
  <si>
    <t>Descripción de la contrapartida</t>
  </si>
  <si>
    <t>7000 Costos indirectos</t>
  </si>
  <si>
    <t>Total Contraparte</t>
  </si>
  <si>
    <t>% aplicable / nómina</t>
  </si>
  <si>
    <t>Selecciona la entidad federativa correspondiente:</t>
  </si>
  <si>
    <t>Numero</t>
  </si>
  <si>
    <t>Distrito Federal</t>
  </si>
  <si>
    <t>Diciembre</t>
  </si>
  <si>
    <t>Abril</t>
  </si>
  <si>
    <t xml:space="preserve">Inflación estimada </t>
  </si>
  <si>
    <t>Salario mínimo c/inflación</t>
  </si>
  <si>
    <t>Contribución definida</t>
  </si>
  <si>
    <t xml:space="preserve">Sueldos </t>
  </si>
  <si>
    <t>Histórico</t>
  </si>
  <si>
    <t xml:space="preserve">Enero </t>
  </si>
  <si>
    <t>Febrero</t>
  </si>
  <si>
    <t>Marzo</t>
  </si>
  <si>
    <t>Mayo</t>
  </si>
  <si>
    <t>Junio</t>
  </si>
  <si>
    <t>Julio</t>
  </si>
  <si>
    <t>Agosto</t>
  </si>
  <si>
    <t>Septiembre</t>
  </si>
  <si>
    <t>Octubre</t>
  </si>
  <si>
    <t>Noviembre</t>
  </si>
  <si>
    <t xml:space="preserve">Total </t>
  </si>
  <si>
    <t>Costo total</t>
  </si>
  <si>
    <t>1er. Trim</t>
  </si>
  <si>
    <t>2do. Trim</t>
  </si>
  <si>
    <t>3er. Trim</t>
  </si>
  <si>
    <t>4to. Trim</t>
  </si>
  <si>
    <t>Asistente contable de 5 horas al día</t>
  </si>
  <si>
    <t>Asistente técnico tiempo completo</t>
  </si>
  <si>
    <t xml:space="preserve">Aguinaldo, prima vacacional y previsión social </t>
  </si>
  <si>
    <t>Días de vacaciones</t>
  </si>
  <si>
    <t>Antigüedad</t>
  </si>
  <si>
    <t>Fecha de ingreso</t>
  </si>
  <si>
    <t>Bonos</t>
  </si>
  <si>
    <t xml:space="preserve">Tope </t>
  </si>
  <si>
    <t>Fondo de ahorro patronal</t>
  </si>
  <si>
    <t xml:space="preserve">Porcentaje </t>
  </si>
  <si>
    <t xml:space="preserve">Impuestos a Tesorería </t>
  </si>
  <si>
    <t>Fomento a la educación en Veracruz</t>
  </si>
  <si>
    <t xml:space="preserve">Impuestos Seguro Social </t>
  </si>
  <si>
    <t>Mensual</t>
  </si>
  <si>
    <t>Bimestral</t>
  </si>
  <si>
    <t>Contribución definida empleado</t>
  </si>
  <si>
    <t>Contribución definida patrón</t>
  </si>
  <si>
    <t>Beneficio definido</t>
  </si>
  <si>
    <t>Total de sueldos mas prestaciones</t>
  </si>
  <si>
    <t>Participación social</t>
  </si>
  <si>
    <t>no pat</t>
  </si>
  <si>
    <t>sueldos sin prestaciones</t>
  </si>
  <si>
    <t>prestaciones</t>
  </si>
  <si>
    <t>imptos estatales</t>
  </si>
  <si>
    <t>Coordinadora</t>
  </si>
  <si>
    <t xml:space="preserve">Otros (especificar) </t>
  </si>
  <si>
    <t>1er. Cuatrimestre</t>
  </si>
  <si>
    <t>2do. Cuatrimestre</t>
  </si>
  <si>
    <t>3er. Cuatrimestre</t>
  </si>
  <si>
    <t xml:space="preserve"> 1er. Cuatrimestre </t>
  </si>
  <si>
    <t xml:space="preserve"> 2do. Cuatrimestre </t>
  </si>
  <si>
    <t xml:space="preserve"> 3er. Cuatrimestre </t>
  </si>
  <si>
    <t>FAV 2013</t>
  </si>
  <si>
    <t>FAV 2015</t>
  </si>
  <si>
    <t xml:space="preserve">Hoja 3) Información complementaria </t>
  </si>
  <si>
    <t xml:space="preserve">Hoja 5) Presupuesto total </t>
  </si>
  <si>
    <r>
      <t xml:space="preserve">En la segunda cédula </t>
    </r>
    <r>
      <rPr>
        <b/>
        <sz val="10"/>
        <color indexed="17"/>
        <rFont val="Arial"/>
        <family val="2"/>
      </rPr>
      <t>3000 Adquisiciones</t>
    </r>
    <r>
      <rPr>
        <sz val="10"/>
        <color indexed="17"/>
        <rFont val="Arial"/>
        <family val="2"/>
      </rPr>
      <t xml:space="preserve"> </t>
    </r>
    <r>
      <rPr>
        <sz val="10"/>
        <rFont val="Arial"/>
        <family val="0"/>
      </rPr>
      <t xml:space="preserve">se deben detallar </t>
    </r>
    <r>
      <rPr>
        <b/>
        <sz val="10"/>
        <rFont val="Arial"/>
        <family val="2"/>
      </rPr>
      <t>por resultado</t>
    </r>
    <r>
      <rPr>
        <sz val="10"/>
        <rFont val="Arial"/>
        <family val="0"/>
      </rPr>
      <t xml:space="preserve"> los bienes y equipos a adquirir con recursos del proyecto. Incluye un verificador para garantizar que la información es correcta. Es importante incluir el resultado al que corresponde y el número de cuatrimestre en el que está programado el gasto.</t>
    </r>
  </si>
  <si>
    <r>
      <t xml:space="preserve">En la primera cédula </t>
    </r>
    <r>
      <rPr>
        <b/>
        <sz val="10"/>
        <color indexed="17"/>
        <rFont val="Arial"/>
        <family val="2"/>
      </rPr>
      <t xml:space="preserve">2000 Servicios profesionales (externos a la institución) </t>
    </r>
    <r>
      <rPr>
        <sz val="10"/>
        <rFont val="Arial"/>
        <family val="2"/>
      </rPr>
      <t>se debe especificar el periodo, tema u objetivo, así como el importe presupuestado de los servicios profesionales que se tengan contemplado contratar. Incluye un verificador para garantizar que la información es correcta. Es importante incluir el resultado al que corresponde y el número de cuatrimestre en el que está programado el gasto.</t>
    </r>
  </si>
  <si>
    <t xml:space="preserve">Hoja 4) Contrapartidas </t>
  </si>
  <si>
    <t>Resultado</t>
  </si>
  <si>
    <t>Cuatrimestre</t>
  </si>
  <si>
    <t>7000 Costos indirectos:</t>
  </si>
  <si>
    <r>
      <t xml:space="preserve">La </t>
    </r>
    <r>
      <rPr>
        <b/>
        <u val="single"/>
        <sz val="10"/>
        <color indexed="17"/>
        <rFont val="Arial"/>
        <family val="2"/>
      </rPr>
      <t xml:space="preserve">segunda sección </t>
    </r>
    <r>
      <rPr>
        <sz val="10"/>
        <rFont val="Arial"/>
        <family val="2"/>
      </rPr>
      <t>es un</t>
    </r>
    <r>
      <rPr>
        <b/>
        <u val="single"/>
        <sz val="10"/>
        <color indexed="17"/>
        <rFont val="Arial"/>
        <family val="2"/>
      </rPr>
      <t xml:space="preserve"> </t>
    </r>
    <r>
      <rPr>
        <b/>
        <sz val="10"/>
        <color indexed="17"/>
        <rFont val="Arial"/>
        <family val="2"/>
      </rPr>
      <t>resumen</t>
    </r>
    <r>
      <rPr>
        <sz val="10"/>
        <color indexed="17"/>
        <rFont val="Arial"/>
        <family val="2"/>
      </rPr>
      <t xml:space="preserve"> </t>
    </r>
    <r>
      <rPr>
        <b/>
        <sz val="10"/>
        <color indexed="17"/>
        <rFont val="Arial"/>
        <family val="2"/>
      </rPr>
      <t>del presupuesto por categoría contable</t>
    </r>
    <r>
      <rPr>
        <b/>
        <u val="single"/>
        <sz val="10"/>
        <rFont val="Arial"/>
        <family val="2"/>
      </rPr>
      <t xml:space="preserve"> </t>
    </r>
    <r>
      <rPr>
        <sz val="10"/>
        <rFont val="Arial"/>
        <family val="0"/>
      </rPr>
      <t xml:space="preserve">de todo el presupuesto, la cual se llenará automáticamente con la información de la hoja 1) Presupuesto de gasto de personal  y 2) Presupuesto por resultado. Las fórmulas se encuentran protegidas para asegurar los resultados aritméticos. 
</t>
    </r>
  </si>
  <si>
    <t>Subcuenta:</t>
  </si>
  <si>
    <t>Cargo/puesto</t>
  </si>
  <si>
    <t>Responsabilidades / principales actividades a realizar</t>
  </si>
  <si>
    <t>Cuenta 1000</t>
  </si>
  <si>
    <t>Cuenta 2000</t>
  </si>
  <si>
    <t>Descripción de los puestos del personal y de servicios profesionales del proyecto</t>
  </si>
  <si>
    <t>5) Presupuesto total</t>
  </si>
  <si>
    <t>6) Descripción de puestos del personal del proyecto</t>
  </si>
  <si>
    <t xml:space="preserve">Hoja 6) Descripción de puestos del personal del proyecto </t>
  </si>
  <si>
    <t>Nombre</t>
  </si>
  <si>
    <t>Resultado(s) a los que contribuye</t>
  </si>
  <si>
    <t>3) Inf. Complementaria del ppto</t>
  </si>
  <si>
    <t>4) Contrapartidas</t>
  </si>
  <si>
    <r>
      <rPr>
        <b/>
        <sz val="12"/>
        <color indexed="39"/>
        <rFont val="Arial"/>
        <family val="2"/>
      </rPr>
      <t>Instrucción general para el llenado del prespuesto</t>
    </r>
    <r>
      <rPr>
        <sz val="10"/>
        <rFont val="Arial"/>
        <family val="0"/>
      </rPr>
      <t xml:space="preserve">: </t>
    </r>
    <r>
      <rPr>
        <b/>
        <sz val="10"/>
        <rFont val="Arial"/>
        <family val="2"/>
      </rPr>
      <t>no se debe copiar y pegar los valores en las celdas, ya que esto dañará o alterará el formato pues cada celda tiene una fórmula. Al alterar el formato, el calculó total del presupuesto podría tener errores</t>
    </r>
    <r>
      <rPr>
        <b/>
        <sz val="10"/>
        <color indexed="53"/>
        <rFont val="Arial"/>
        <family val="2"/>
      </rPr>
      <t>.</t>
    </r>
  </si>
  <si>
    <r>
      <t xml:space="preserve">La clave </t>
    </r>
    <r>
      <rPr>
        <b/>
        <sz val="10"/>
        <rFont val="Arial"/>
        <family val="2"/>
      </rPr>
      <t xml:space="preserve">1000 </t>
    </r>
    <r>
      <rPr>
        <sz val="10"/>
        <rFont val="Arial"/>
        <family val="2"/>
      </rPr>
      <t xml:space="preserve">corresponde únicamente al </t>
    </r>
    <r>
      <rPr>
        <b/>
        <sz val="10"/>
        <rFont val="Arial"/>
        <family val="2"/>
      </rPr>
      <t>Personal técnico y de campo.</t>
    </r>
    <r>
      <rPr>
        <sz val="10"/>
        <rFont val="Arial"/>
        <family val="2"/>
      </rPr>
      <t xml:space="preserve"> Esta cuenta incluye sueldos  y salarios, honorarios profesionales, asimilados a salarios y jornales. Deben señalar el importe bruto de la remuneración, en el caso de honorarios profesionales deben incluir el IVA que el consultor cobrará y para jornales deberán considerar la figura de asimilados a salarios o listas de rayas firmadas y selladas por la autoridad local, municipal o ejidal. </t>
    </r>
  </si>
  <si>
    <t xml:space="preserve">Esta sección está diseñada para asignar el presupuesto a cada resultado establecido, los cuales se aconseja no excedan de 6 resultados. En las subcuentas de cada categoría se asignará el presupuesto con base en las necesidades de cada uno de los resultados incluidos en la planeación del proyecto (Anexo 1 propuesta técnica), asegurándose que se ejercerá en el mismo tiempo indicado en dicho documento. Estas necesidades no incluyen el gasto de personal de la hoja de cálculo anterior. </t>
  </si>
  <si>
    <r>
      <t>Los subtotales por categoría y los totales se llenan automáticamente. Por último en la parte inferior de cada cédula se encuentra una celda de "Comentarios" que se utilizará para detallar las adquisiciones de la subcuenta de</t>
    </r>
    <r>
      <rPr>
        <b/>
        <sz val="10"/>
        <rFont val="Arial"/>
        <family val="2"/>
      </rPr>
      <t xml:space="preserve"> materiales e insumos de campo (6003) y los materiales de comunicación, difusión y promoción (6004).</t>
    </r>
  </si>
  <si>
    <r>
      <t xml:space="preserve">Incluir los gastos por concepto de honorarios que se pagarán a </t>
    </r>
    <r>
      <rPr>
        <u val="single"/>
        <sz val="10"/>
        <rFont val="Arial"/>
        <family val="2"/>
      </rPr>
      <t>personal temporal,</t>
    </r>
    <r>
      <rPr>
        <sz val="10"/>
        <rFont val="Arial"/>
        <family val="2"/>
      </rPr>
      <t xml:space="preserve"> es decir, ajeno a la institución que somete la propuesta. Este rubro considera los gastos por consultorías, servicios legales, etc. Se debe presupuestar el importe bruto en el caso de asimilados a salarios y el importe bruto más IVA en el caso de honorarios profesionales. Si hace falta algún concepto se deberá  especificar en la subcuenta </t>
    </r>
    <r>
      <rPr>
        <i/>
        <sz val="10"/>
        <rFont val="Arial"/>
        <family val="2"/>
      </rPr>
      <t>2003 Otros(detallar el concepto del servicio profesional)</t>
    </r>
    <r>
      <rPr>
        <sz val="10"/>
        <rFont val="Arial"/>
        <family val="2"/>
      </rPr>
      <t>.</t>
    </r>
  </si>
  <si>
    <r>
      <t xml:space="preserve">Presupuestar gastos operativos del proyecto, que incluyen: papelería, insumos de cómputo, mensajería y correo, gastos de representación y comisiones bancarias. Si  hace falta algún concepto se deberá especificar en la subcuenta </t>
    </r>
    <r>
      <rPr>
        <i/>
        <sz val="10"/>
        <rFont val="Arial"/>
        <family val="2"/>
      </rPr>
      <t>4005 Otros (detallar el concepto)</t>
    </r>
    <r>
      <rPr>
        <sz val="10"/>
        <rFont val="Arial"/>
        <family val="2"/>
      </rPr>
      <t xml:space="preserve">.                                                                                                                                            </t>
    </r>
  </si>
  <si>
    <t>Incluir los gastos destinados a la formación y capacitación del personal considerado en el proyecto. Este apartado contempla: viáticos para la participación en talleres y seminarios, (hospedaje, alimentación, combustible, transportación terrestre, casetas, etc.), transportación aérea y cuotas de inscripción.</t>
  </si>
  <si>
    <r>
      <t xml:space="preserve">Presupuestar todos los gastos relacionados con las actividades de campo, como son viáticos (hospedaje, alimentación, combustible, transportación terrestre, casetas, etc.), transportación aérea, material e insumos de campo, gastos de comunicación, difusión y promoción, así como gastos de mantenimiento del equipo de transporte y del equipo técnico. Si es necesario algún otro concepto se deberá especificar en la subcuenta </t>
    </r>
    <r>
      <rPr>
        <i/>
        <sz val="10"/>
        <rFont val="Arial"/>
        <family val="2"/>
      </rPr>
      <t>6006 Otros (datallar concepto).</t>
    </r>
  </si>
  <si>
    <r>
      <t xml:space="preserve">Cabe mencionar, que los totales de ambas cédulas deberán coincidir con los Totales anuales de la segunda sección "Resumen presupuestal" de la hoja </t>
    </r>
    <r>
      <rPr>
        <b/>
        <sz val="10"/>
        <rFont val="Arial"/>
        <family val="2"/>
      </rPr>
      <t>5) Presupuesto Total.</t>
    </r>
  </si>
  <si>
    <t>En esta hoja se incluyen las contrapartidas con las que cuenta el proyecto, pueden ser en especie y/o en efectivo. Se deberán incluir sólo las contrapartidas con las que ya cuente el proyecto.</t>
  </si>
  <si>
    <t>En este apartado, se solicita incluir una descripción de las responsabilidades y actividades de cada puesto o personal contratado para el proyecto, para las cuentas 1000 (personal técnico y de campo) y 2000 (servicios profesionales)  Tal como se indica a continuación:</t>
  </si>
  <si>
    <t>Nota: Para el correcto funcionamiento de este formato, se deberán habilitar los macros solicitados en la apertura del archivo, de lo contrario el formato no funcionará adecuadamente.</t>
  </si>
  <si>
    <r>
      <t>En el caso del</t>
    </r>
    <r>
      <rPr>
        <b/>
        <sz val="10"/>
        <rFont val="Arial"/>
        <family val="2"/>
      </rPr>
      <t xml:space="preserve"> impuesto sobre erogaciones por remuneración al trabajo personal (Impuesto sobre nómina),</t>
    </r>
    <r>
      <rPr>
        <sz val="10"/>
        <rFont val="Arial"/>
        <family val="2"/>
      </rPr>
      <t xml:space="preserve"> deben indicar el porcentaje (3er. recuadro, celda color</t>
    </r>
    <r>
      <rPr>
        <sz val="10"/>
        <color indexed="13"/>
        <rFont val="Arial"/>
        <family val="2"/>
      </rPr>
      <t xml:space="preserve"> </t>
    </r>
    <r>
      <rPr>
        <sz val="10"/>
        <rFont val="Arial"/>
        <family val="2"/>
      </rPr>
      <t>amarillo) que corresponda al Estado de Veracruz.</t>
    </r>
  </si>
  <si>
    <t>Cotratación de personal por honorarios profesionales y honorarios asimilables a salarios (1002)</t>
  </si>
  <si>
    <t>En el caso de la contratación de personal bajo estas dos modalidades, se sugiere incluir en el importe del pago el porcentaje correspondiente al impuesto sobre erogaciones por remuneración al trabajo personal (impuesto sobre nomina), esto con la finalidad de que la Organización cubra los pagos de impuestos correspondientes.</t>
  </si>
  <si>
    <t xml:space="preserve">Esta sección está conformada por 7 cédulas, en cuyo encabezado se debe anotar el nombre de cada resultado del proyecto. El cuerpo del formato lo integran las siguientes cuentas contables: </t>
  </si>
  <si>
    <r>
      <rPr>
        <b/>
        <sz val="10"/>
        <rFont val="Arial"/>
        <family val="2"/>
      </rPr>
      <t>Nota:</t>
    </r>
    <r>
      <rPr>
        <sz val="10"/>
        <rFont val="Arial"/>
        <family val="2"/>
      </rPr>
      <t>En el caso de la contratación de personal bajo esta modalidad, se sugiere incluir en el importe del pago el porcentaje correspondiente al impuesto sobre erogaciones por remuneración al trabajo personal (impuesto sobre nomina), esto con la finalidad de que la Organización cubra los pagos de impuestos correspondientes</t>
    </r>
  </si>
  <si>
    <r>
      <t>En la cuenta 7000 Costos Indirectos, se podrá presupuestar de manera cuatrimestral los gastos o los servicios que paga la organización, por ejemplo: renta, teléfono, internet, agua y luz. Estos</t>
    </r>
    <r>
      <rPr>
        <b/>
        <sz val="10"/>
        <rFont val="Arial"/>
        <family val="2"/>
      </rPr>
      <t xml:space="preserve"> gastos no deberán exceder del 10% sobre el presupuesto total </t>
    </r>
    <r>
      <rPr>
        <sz val="10"/>
        <rFont val="Arial"/>
        <family val="0"/>
      </rPr>
      <t xml:space="preserve">solicitado y autorizado por el FAV. Los costos considerados en este apartado </t>
    </r>
    <r>
      <rPr>
        <u val="single"/>
        <sz val="10"/>
        <rFont val="Arial"/>
        <family val="2"/>
      </rPr>
      <t>correponden sólo a un porcentaje del monto total del concepto</t>
    </r>
    <r>
      <rPr>
        <sz val="10"/>
        <rFont val="Arial"/>
        <family val="0"/>
      </rPr>
      <t xml:space="preserve">, por ejemplo, en el caso del pago de renta solo se podrá cargar al proyecto un porcentaje del monto total de la renta, es decir, si la renta mensual es de 5000, se podrá incluir del 30 al 50%. Lo mismo aplica para los demás conceptos considerados en este rubro, siempre que no se exceda del 10% del presupuesto total del proyecto. </t>
    </r>
  </si>
  <si>
    <r>
      <t xml:space="preserve">En la </t>
    </r>
    <r>
      <rPr>
        <b/>
        <u val="single"/>
        <sz val="10"/>
        <color indexed="17"/>
        <rFont val="Arial"/>
        <family val="2"/>
      </rPr>
      <t xml:space="preserve">primera sección </t>
    </r>
    <r>
      <rPr>
        <b/>
        <sz val="10"/>
        <color indexed="17"/>
        <rFont val="Arial"/>
        <family val="2"/>
      </rPr>
      <t>"Datos informativos"</t>
    </r>
    <r>
      <rPr>
        <b/>
        <sz val="10"/>
        <rFont val="Arial"/>
        <family val="2"/>
      </rPr>
      <t xml:space="preserve"> </t>
    </r>
    <r>
      <rPr>
        <sz val="10"/>
        <rFont val="Arial"/>
        <family val="2"/>
      </rPr>
      <t xml:space="preserve">se deberá indicar el nombre de la organización, la duración del proyecto (en meses), </t>
    </r>
    <r>
      <rPr>
        <b/>
        <sz val="10"/>
        <color indexed="39"/>
        <rFont val="Arial"/>
        <family val="2"/>
      </rPr>
      <t>el presupuesto solicitado (se alimenta automáticamente de la información de las hojas anteriores)</t>
    </r>
    <r>
      <rPr>
        <sz val="10"/>
        <color indexed="49"/>
        <rFont val="Arial"/>
        <family val="2"/>
      </rPr>
      <t xml:space="preserve"> </t>
    </r>
    <r>
      <rPr>
        <sz val="10"/>
        <rFont val="Arial"/>
        <family val="2"/>
      </rPr>
      <t xml:space="preserve"> y el importe de la contrapartida tanto en efectivo como en especie. Los campos de número de proyecto y fecha de inicio son para uso exclusivo del FAV. </t>
    </r>
  </si>
  <si>
    <r>
      <t>La</t>
    </r>
    <r>
      <rPr>
        <b/>
        <u val="single"/>
        <sz val="10"/>
        <color indexed="57"/>
        <rFont val="Arial"/>
        <family val="2"/>
      </rPr>
      <t xml:space="preserve"> </t>
    </r>
    <r>
      <rPr>
        <b/>
        <u val="single"/>
        <sz val="10"/>
        <color indexed="17"/>
        <rFont val="Arial"/>
        <family val="2"/>
      </rPr>
      <t>tercera</t>
    </r>
    <r>
      <rPr>
        <sz val="10"/>
        <rFont val="Arial"/>
        <family val="2"/>
      </rPr>
      <t xml:space="preserve"> </t>
    </r>
    <r>
      <rPr>
        <b/>
        <u val="single"/>
        <sz val="10"/>
        <color indexed="17"/>
        <rFont val="Arial"/>
        <family val="2"/>
      </rPr>
      <t xml:space="preserve">sección </t>
    </r>
    <r>
      <rPr>
        <sz val="10"/>
        <rFont val="Arial"/>
        <family val="2"/>
      </rPr>
      <t>es un</t>
    </r>
    <r>
      <rPr>
        <b/>
        <u val="single"/>
        <sz val="10"/>
        <color indexed="17"/>
        <rFont val="Arial"/>
        <family val="2"/>
      </rPr>
      <t xml:space="preserve"> </t>
    </r>
    <r>
      <rPr>
        <b/>
        <sz val="10"/>
        <color indexed="17"/>
        <rFont val="Arial"/>
        <family val="2"/>
      </rPr>
      <t>resumen</t>
    </r>
    <r>
      <rPr>
        <b/>
        <sz val="10"/>
        <rFont val="Arial"/>
        <family val="2"/>
      </rPr>
      <t xml:space="preserve"> </t>
    </r>
    <r>
      <rPr>
        <b/>
        <sz val="10"/>
        <color indexed="17"/>
        <rFont val="Arial"/>
        <family val="2"/>
      </rPr>
      <t>del presupuesto por resultado</t>
    </r>
    <r>
      <rPr>
        <sz val="10"/>
        <rFont val="Arial"/>
        <family val="0"/>
      </rPr>
      <t xml:space="preserve"> la cual se llenará en su mayoría automáticamente con la información de la hoja 1) Presupuesto de gasto de personal  y 2) Presupuesto por resultado. Las fórmulas se encuentran protegidas para asegurar los resultados aritméticos. </t>
    </r>
    <r>
      <rPr>
        <b/>
        <sz val="10"/>
        <color indexed="39"/>
        <rFont val="Arial"/>
        <family val="2"/>
      </rPr>
      <t>Únicamente se deberá llenar la columna de "% asignado"</t>
    </r>
    <r>
      <rPr>
        <b/>
        <sz val="10"/>
        <rFont val="Arial"/>
        <family val="2"/>
      </rPr>
      <t xml:space="preserve"> </t>
    </r>
    <r>
      <rPr>
        <sz val="10"/>
        <rFont val="Arial"/>
        <family val="0"/>
      </rPr>
      <t>que representa el porcentaje asignado a cada resultado del total del  gasto de personal del proyecto (técnico y de campo de la hoja "1) Presupuesto de gasto de personal"). La suma de los porcentaje SIEMPRE deberá ser igual al 100%</t>
    </r>
  </si>
  <si>
    <t>Servicios profesionales externos a la institución</t>
  </si>
  <si>
    <t xml:space="preserve">Otros </t>
  </si>
  <si>
    <t>Personal de la Organización</t>
  </si>
  <si>
    <t>Restultado (s) a los que contribuye</t>
  </si>
  <si>
    <t>Cargo/ puesto</t>
  </si>
  <si>
    <t>Actividad</t>
  </si>
  <si>
    <t>Actividades</t>
  </si>
  <si>
    <r>
      <t xml:space="preserve">Considerar el costo del equipo necesario para el desarrollo del proyecto. Este apartado contempla equipo de cómputo y software, mobiliario y equipo de oficina, equipo técnico </t>
    </r>
    <r>
      <rPr>
        <u val="single"/>
        <sz val="10"/>
        <rFont val="Arial"/>
        <family val="2"/>
      </rPr>
      <t>mayor a $5,000.00</t>
    </r>
    <r>
      <rPr>
        <sz val="10"/>
        <rFont val="Arial"/>
        <family val="2"/>
      </rPr>
      <t xml:space="preserve"> y medios de transporte (No se tiene autorizado la compra de un vehículo automotor).</t>
    </r>
  </si>
  <si>
    <t>Poner Texto</t>
  </si>
  <si>
    <t>FAV 2017</t>
  </si>
  <si>
    <t>Personal técnico</t>
  </si>
  <si>
    <t>Personal de campo</t>
  </si>
  <si>
    <t>P. Estrategicos 2018</t>
  </si>
  <si>
    <t>Sueldo mensual/Jornal por día</t>
  </si>
  <si>
    <t>AÑO 1</t>
  </si>
  <si>
    <t>Año 1</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</si>
</sst>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_);_(* \(#,##0.0\);_(* &quot;-&quot;??_);_(@_)"/>
    <numFmt numFmtId="181" formatCode="_(* #,##0_);_(* \(#,##0\);_(* &quot;-&quot;??_);_(@_)"/>
    <numFmt numFmtId="182" formatCode="_(* #,##0.000_);_(* \(#,##0.000\);_(* &quot;-&quot;??_);_(@_)"/>
    <numFmt numFmtId="183" formatCode="_-* #,##0_-;\-* #,##0_-;_-* &quot;-&quot;??_-;_-@_-"/>
    <numFmt numFmtId="184" formatCode="0.0"/>
    <numFmt numFmtId="185" formatCode="#,##0.00;[Red]#,##0.00"/>
    <numFmt numFmtId="186" formatCode="mmmm\-yy"/>
    <numFmt numFmtId="187" formatCode="_(* #,##0.0000_);_(* \(#,##0.0000\);_(* &quot;-&quot;??_);_(@_)"/>
    <numFmt numFmtId="188" formatCode="_(* #,##0.00000_);_(* \(#,##0.00000\);_(* &quot;-&quot;??_);_(@_)"/>
    <numFmt numFmtId="189" formatCode="_-* #,##0.0_-;\-* #,##0.0_-;_-* &quot;-&quot;??_-;_-@_-"/>
    <numFmt numFmtId="190" formatCode="_-* #,##0.000_-;\-* #,##0.000_-;_-* &quot;-&quot;??_-;_-@_-"/>
    <numFmt numFmtId="191" formatCode="_-* #,##0.0000_-;\-* #,##0.0000_-;_-* &quot;-&quot;??_-;_-@_-"/>
    <numFmt numFmtId="192" formatCode="_-* #,##0.00000_-;\-* #,##0.00000_-;_-* &quot;-&quot;??_-;_-@_-"/>
    <numFmt numFmtId="193" formatCode="_-* #,##0.00000_-;\-* #,##0.00000_-;_-* &quot;-&quot;?????_-;_-@_-"/>
    <numFmt numFmtId="194" formatCode="_-* #,##0.000000_-;\-* #,##0.000000_-;_-* &quot;-&quot;??????_-;_-@_-"/>
    <numFmt numFmtId="195" formatCode="_-* #,##0.00000000000_-;\-* #,##0.00000000000_-;_-* &quot;-&quot;???????????_-;_-@_-"/>
    <numFmt numFmtId="196" formatCode="_-* #,##0.0000000_-;\-* #,##0.0000000_-;_-* &quot;-&quot;???????_-;_-@_-"/>
    <numFmt numFmtId="197" formatCode="_-* #,##0.00000000_-;\-* #,##0.00000000_-;_-* &quot;-&quot;????????_-;_-@_-"/>
    <numFmt numFmtId="198" formatCode="_-[$€-2]* #,##0.00_-;\-[$€-2]* #,##0.00_-;_-[$€-2]* &quot;-&quot;??_-"/>
    <numFmt numFmtId="199" formatCode="_-[$€-2]* #,##0.0_-;\-[$€-2]* #,##0.0_-;_-[$€-2]* &quot;-&quot;??_-"/>
    <numFmt numFmtId="200" formatCode="_-[$€-2]* #,##0_-;\-[$€-2]* #,##0_-;_-[$€-2]* &quot;-&quot;??_-"/>
    <numFmt numFmtId="201" formatCode="_-* #,##0.00\ _$_-;\-* #,##0.00\ _$_-;_-* &quot;-&quot;??\ _$_-;_-@_-"/>
    <numFmt numFmtId="202" formatCode="_-* #,##0.0_-;\-* #,##0.0_-;_-* &quot;-&quot;?_-;_-@_-"/>
    <numFmt numFmtId="203" formatCode="0.0000"/>
    <numFmt numFmtId="204" formatCode="&quot;Sí&quot;;&quot;Sí&quot;;&quot;No&quot;"/>
    <numFmt numFmtId="205" formatCode="&quot;Verdadero&quot;;&quot;Verdadero&quot;;&quot;Falso&quot;"/>
    <numFmt numFmtId="206" formatCode="&quot;Activado&quot;;&quot;Activado&quot;;&quot;Desactivado&quot;"/>
    <numFmt numFmtId="207" formatCode="[$€-2]\ #,##0.00_);[Red]\([$€-2]\ #,##0.00\)"/>
    <numFmt numFmtId="208" formatCode="[$-80A]dddd\,\ dd&quot; de &quot;mmmm&quot; de &quot;yyyy"/>
    <numFmt numFmtId="209" formatCode="_(&quot;$&quot;* #,##0.0_);_(&quot;$&quot;* \(#,##0.0\);_(&quot;$&quot;* &quot;-&quot;??_);_(@_)"/>
    <numFmt numFmtId="210" formatCode="_(&quot;$&quot;* #,##0_);_(&quot;$&quot;* \(#,##0\);_(&quot;$&quot;* &quot;-&quot;??_);_(@_)"/>
    <numFmt numFmtId="211" formatCode="_(&quot;$&quot;* #,##0.000_);_(&quot;$&quot;* \(#,##0.000\);_(&quot;$&quot;* &quot;-&quot;??_);_(@_)"/>
    <numFmt numFmtId="212" formatCode="_(&quot;$&quot;* #,##0.0000_);_(&quot;$&quot;* \(#,##0.0000\);_(&quot;$&quot;* &quot;-&quot;??_);_(@_)"/>
    <numFmt numFmtId="213" formatCode="0.0%"/>
    <numFmt numFmtId="214" formatCode="#,##0.00_ ;\-#,##0.00\ "/>
  </numFmts>
  <fonts count="92">
    <font>
      <sz val="10"/>
      <name val="Arial"/>
      <family val="0"/>
    </font>
    <font>
      <b/>
      <sz val="10"/>
      <name val="Arial"/>
      <family val="2"/>
    </font>
    <font>
      <b/>
      <sz val="8"/>
      <name val="Arial"/>
      <family val="2"/>
    </font>
    <font>
      <sz val="8"/>
      <name val="Arial"/>
      <family val="2"/>
    </font>
    <font>
      <b/>
      <sz val="12"/>
      <name val="Arial"/>
      <family val="2"/>
    </font>
    <font>
      <sz val="10"/>
      <color indexed="9"/>
      <name val="Arial"/>
      <family val="2"/>
    </font>
    <font>
      <i/>
      <sz val="8"/>
      <name val="Arial"/>
      <family val="2"/>
    </font>
    <font>
      <b/>
      <sz val="10"/>
      <color indexed="10"/>
      <name val="Arial"/>
      <family val="2"/>
    </font>
    <font>
      <sz val="8"/>
      <color indexed="9"/>
      <name val="Arial"/>
      <family val="2"/>
    </font>
    <font>
      <u val="single"/>
      <sz val="10"/>
      <color indexed="12"/>
      <name val="Arial"/>
      <family val="2"/>
    </font>
    <font>
      <u val="single"/>
      <sz val="10"/>
      <color indexed="36"/>
      <name val="Arial"/>
      <family val="2"/>
    </font>
    <font>
      <b/>
      <i/>
      <sz val="10"/>
      <name val="Arial"/>
      <family val="2"/>
    </font>
    <font>
      <b/>
      <i/>
      <sz val="8"/>
      <name val="Arial"/>
      <family val="2"/>
    </font>
    <font>
      <sz val="12"/>
      <name val="Times New Roman"/>
      <family val="1"/>
    </font>
    <font>
      <u val="single"/>
      <sz val="10"/>
      <name val="Arial"/>
      <family val="2"/>
    </font>
    <font>
      <b/>
      <sz val="9"/>
      <name val="Arial"/>
      <family val="2"/>
    </font>
    <font>
      <i/>
      <sz val="10"/>
      <name val="Arial"/>
      <family val="2"/>
    </font>
    <font>
      <b/>
      <sz val="10"/>
      <color indexed="17"/>
      <name val="Arial"/>
      <family val="2"/>
    </font>
    <font>
      <b/>
      <sz val="12"/>
      <color indexed="12"/>
      <name val="Arial"/>
      <family val="2"/>
    </font>
    <font>
      <b/>
      <sz val="10"/>
      <color indexed="12"/>
      <name val="Arial"/>
      <family val="2"/>
    </font>
    <font>
      <b/>
      <u val="single"/>
      <sz val="10"/>
      <name val="Arial"/>
      <family val="2"/>
    </font>
    <font>
      <b/>
      <sz val="11"/>
      <color indexed="12"/>
      <name val="Arial"/>
      <family val="2"/>
    </font>
    <font>
      <sz val="10"/>
      <color indexed="12"/>
      <name val="Arial"/>
      <family val="2"/>
    </font>
    <font>
      <b/>
      <i/>
      <sz val="10"/>
      <color indexed="17"/>
      <name val="Arial"/>
      <family val="2"/>
    </font>
    <font>
      <b/>
      <u val="single"/>
      <sz val="10"/>
      <color indexed="17"/>
      <name val="Arial"/>
      <family val="2"/>
    </font>
    <font>
      <sz val="10"/>
      <color indexed="17"/>
      <name val="Arial"/>
      <family val="2"/>
    </font>
    <font>
      <b/>
      <sz val="8"/>
      <color indexed="17"/>
      <name val="Arial"/>
      <family val="2"/>
    </font>
    <font>
      <sz val="10"/>
      <color indexed="10"/>
      <name val="Arial"/>
      <family val="2"/>
    </font>
    <font>
      <b/>
      <sz val="9"/>
      <color indexed="59"/>
      <name val="Arial"/>
      <family val="2"/>
    </font>
    <font>
      <b/>
      <sz val="10"/>
      <color indexed="59"/>
      <name val="Arial"/>
      <family val="2"/>
    </font>
    <font>
      <b/>
      <sz val="12"/>
      <color indexed="10"/>
      <name val="Arial"/>
      <family val="2"/>
    </font>
    <font>
      <sz val="10"/>
      <color indexed="13"/>
      <name val="Arial"/>
      <family val="2"/>
    </font>
    <font>
      <b/>
      <sz val="8"/>
      <color indexed="10"/>
      <name val="Arial"/>
      <family val="2"/>
    </font>
    <font>
      <b/>
      <u val="single"/>
      <sz val="10"/>
      <color indexed="57"/>
      <name val="Arial"/>
      <family val="2"/>
    </font>
    <font>
      <sz val="8"/>
      <name val="Tahoma"/>
      <family val="2"/>
    </font>
    <font>
      <b/>
      <sz val="8"/>
      <name val="Tahoma"/>
      <family val="2"/>
    </font>
    <font>
      <b/>
      <sz val="11"/>
      <name val="Arial"/>
      <family val="2"/>
    </font>
    <font>
      <b/>
      <i/>
      <u val="single"/>
      <sz val="10"/>
      <name val="Arial"/>
      <family val="2"/>
    </font>
    <font>
      <b/>
      <sz val="10"/>
      <color indexed="60"/>
      <name val="Arial"/>
      <family val="2"/>
    </font>
    <font>
      <b/>
      <sz val="9"/>
      <name val="Tahoma"/>
      <family val="2"/>
    </font>
    <font>
      <sz val="9"/>
      <name val="Tahoma"/>
      <family val="2"/>
    </font>
    <font>
      <b/>
      <sz val="12"/>
      <color indexed="39"/>
      <name val="Arial"/>
      <family val="2"/>
    </font>
    <font>
      <b/>
      <sz val="10"/>
      <color indexed="53"/>
      <name val="Arial"/>
      <family val="2"/>
    </font>
    <font>
      <b/>
      <sz val="12"/>
      <color indexed="8"/>
      <name val="Arial"/>
      <family val="2"/>
    </font>
    <font>
      <b/>
      <sz val="10"/>
      <color indexed="39"/>
      <name val="Arial"/>
      <family val="2"/>
    </font>
    <font>
      <b/>
      <sz val="14"/>
      <name val="Arial"/>
      <family val="2"/>
    </font>
    <font>
      <sz val="9"/>
      <name val="Arial"/>
      <family val="2"/>
    </font>
    <font>
      <sz val="10"/>
      <color indexed="49"/>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color indexed="10"/>
      <name val="Calibri"/>
      <family val="2"/>
    </font>
    <font>
      <b/>
      <sz val="9"/>
      <color indexed="17"/>
      <name val="Arial"/>
      <family val="2"/>
    </font>
    <font>
      <sz val="10"/>
      <name val="Cambria"/>
      <family val="1"/>
    </font>
    <font>
      <b/>
      <sz val="10"/>
      <name val="Cambria"/>
      <family val="1"/>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rgb="FFFF0000"/>
      <name val="Arial"/>
      <family val="2"/>
    </font>
    <font>
      <sz val="8"/>
      <color rgb="FFFF0000"/>
      <name val="Calibri"/>
      <family val="2"/>
    </font>
    <font>
      <b/>
      <sz val="9"/>
      <color rgb="FF006800"/>
      <name val="Arial"/>
      <family val="2"/>
    </font>
    <font>
      <b/>
      <sz val="10"/>
      <color rgb="FF006B00"/>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rgb="FFFFFF00"/>
        <bgColor indexed="64"/>
      </patternFill>
    </fill>
    <fill>
      <patternFill patternType="solid">
        <fgColor rgb="FFC0C0C0"/>
        <bgColor indexed="64"/>
      </patternFill>
    </fill>
    <fill>
      <patternFill patternType="solid">
        <fgColor indexed="13"/>
        <bgColor indexed="64"/>
      </patternFill>
    </fill>
  </fills>
  <borders count="1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color indexed="63"/>
      </top>
      <bottom>
        <color indexed="63"/>
      </bottom>
    </border>
    <border>
      <left>
        <color indexed="63"/>
      </left>
      <right style="medium"/>
      <top style="medium"/>
      <bottom style="medium"/>
    </border>
    <border>
      <left>
        <color indexed="63"/>
      </left>
      <right style="medium"/>
      <top>
        <color indexed="63"/>
      </top>
      <bottom>
        <color indexed="63"/>
      </bottom>
    </border>
    <border>
      <left style="medium"/>
      <right>
        <color indexed="63"/>
      </right>
      <top style="medium"/>
      <bottom style="medium"/>
    </border>
    <border>
      <left style="medium"/>
      <right>
        <color indexed="63"/>
      </right>
      <top style="hair"/>
      <bottom style="hair"/>
    </border>
    <border>
      <left style="medium"/>
      <right style="medium"/>
      <top style="hair"/>
      <bottom style="hair"/>
    </border>
    <border>
      <left style="medium"/>
      <right style="medium"/>
      <top>
        <color indexed="63"/>
      </top>
      <bottom style="hair"/>
    </border>
    <border>
      <left style="medium"/>
      <right style="medium"/>
      <top style="medium"/>
      <bottom style="hair"/>
    </border>
    <border>
      <left style="medium"/>
      <right style="medium"/>
      <top style="medium"/>
      <bottom>
        <color indexed="63"/>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color indexed="63"/>
      </bottom>
    </border>
    <border>
      <left>
        <color indexed="63"/>
      </left>
      <right style="thin">
        <color indexed="9"/>
      </right>
      <top style="thin">
        <color indexed="9"/>
      </top>
      <bottom style="thin">
        <color indexed="9"/>
      </bottom>
    </border>
    <border>
      <left style="medium">
        <color indexed="9"/>
      </left>
      <right style="medium">
        <color indexed="9"/>
      </right>
      <top style="medium">
        <color indexed="9"/>
      </top>
      <bottom>
        <color indexed="63"/>
      </bottom>
    </border>
    <border>
      <left style="thin">
        <color indexed="9"/>
      </left>
      <right>
        <color indexed="63"/>
      </right>
      <top style="thin">
        <color indexed="9"/>
      </top>
      <bottom style="thin">
        <color indexed="9"/>
      </bottom>
    </border>
    <border>
      <left style="thin">
        <color indexed="9"/>
      </left>
      <right style="thin">
        <color indexed="9"/>
      </right>
      <top style="medium"/>
      <bottom style="medium">
        <color indexed="9"/>
      </bottom>
    </border>
    <border>
      <left style="thin">
        <color indexed="9"/>
      </left>
      <right style="thin">
        <color indexed="9"/>
      </right>
      <top>
        <color indexed="63"/>
      </top>
      <bottom>
        <color indexed="63"/>
      </bottom>
    </border>
    <border>
      <left style="medium"/>
      <right style="medium"/>
      <top style="medium"/>
      <bottom style="medium"/>
    </border>
    <border>
      <left style="medium">
        <color indexed="9"/>
      </left>
      <right style="thin">
        <color indexed="9"/>
      </right>
      <top>
        <color indexed="63"/>
      </top>
      <bottom style="medium">
        <color indexed="9"/>
      </bottom>
    </border>
    <border>
      <left style="thin">
        <color indexed="9"/>
      </left>
      <right style="thin">
        <color indexed="9"/>
      </right>
      <top>
        <color indexed="63"/>
      </top>
      <bottom style="medium">
        <color indexed="9"/>
      </bottom>
    </border>
    <border>
      <left style="medium"/>
      <right style="thin">
        <color indexed="9"/>
      </right>
      <top style="medium"/>
      <bottom style="thin">
        <color indexed="9"/>
      </bottom>
    </border>
    <border>
      <left style="thin">
        <color indexed="9"/>
      </left>
      <right style="thin">
        <color indexed="9"/>
      </right>
      <top style="medium"/>
      <bottom style="thin">
        <color indexed="9"/>
      </bottom>
    </border>
    <border>
      <left style="thin">
        <color indexed="9"/>
      </left>
      <right style="medium"/>
      <top style="medium"/>
      <bottom style="thin">
        <color indexed="9"/>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color indexed="63"/>
      </left>
      <right style="thin">
        <color indexed="9"/>
      </right>
      <top>
        <color indexed="63"/>
      </top>
      <bottom style="thin">
        <color indexed="9"/>
      </bottom>
    </border>
    <border>
      <left style="thin">
        <color indexed="9"/>
      </left>
      <right>
        <color indexed="63"/>
      </right>
      <top>
        <color indexed="63"/>
      </top>
      <bottom style="thin">
        <color indexed="9"/>
      </bottom>
    </border>
    <border>
      <left style="thin">
        <color indexed="9"/>
      </left>
      <right style="thin">
        <color indexed="9"/>
      </right>
      <top style="medium">
        <color indexed="9"/>
      </top>
      <bottom style="thin">
        <color indexed="9"/>
      </bottom>
    </border>
    <border>
      <left>
        <color indexed="63"/>
      </left>
      <right style="medium"/>
      <top style="medium"/>
      <bottom>
        <color indexed="63"/>
      </bottom>
    </border>
    <border>
      <left>
        <color indexed="63"/>
      </left>
      <right>
        <color indexed="63"/>
      </right>
      <top style="thin">
        <color indexed="9"/>
      </top>
      <bottom style="thin">
        <color indexed="9"/>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
      <left style="medium"/>
      <right style="thin"/>
      <top style="thin"/>
      <bottom style="medium"/>
    </border>
    <border>
      <left style="thin"/>
      <right style="medium"/>
      <top style="thin"/>
      <bottom style="medium"/>
    </border>
    <border>
      <left style="medium"/>
      <right style="medium"/>
      <top>
        <color indexed="63"/>
      </top>
      <bottom style="medium"/>
    </border>
    <border>
      <left style="thin">
        <color indexed="9"/>
      </left>
      <right>
        <color indexed="63"/>
      </right>
      <top style="thin">
        <color indexed="9"/>
      </top>
      <bottom>
        <color indexed="63"/>
      </bottom>
    </border>
    <border>
      <left style="medium"/>
      <right style="medium">
        <color indexed="9"/>
      </right>
      <top style="medium"/>
      <bottom style="medium">
        <color indexed="9"/>
      </bottom>
    </border>
    <border>
      <left style="medium"/>
      <right style="medium">
        <color indexed="9"/>
      </right>
      <top style="medium">
        <color indexed="9"/>
      </top>
      <bottom style="medium">
        <color indexed="9"/>
      </bottom>
    </border>
    <border>
      <left style="medium"/>
      <right style="medium">
        <color indexed="9"/>
      </right>
      <top style="medium">
        <color indexed="9"/>
      </top>
      <bottom style="medium"/>
    </border>
    <border>
      <left style="medium"/>
      <right>
        <color indexed="63"/>
      </right>
      <top style="medium"/>
      <bottom style="medium">
        <color indexed="9"/>
      </bottom>
    </border>
    <border>
      <left style="medium"/>
      <right>
        <color indexed="63"/>
      </right>
      <top style="medium">
        <color indexed="9"/>
      </top>
      <bottom style="medium">
        <color indexed="9"/>
      </bottom>
    </border>
    <border>
      <left style="medium"/>
      <right>
        <color indexed="63"/>
      </right>
      <top style="medium">
        <color indexed="9"/>
      </top>
      <bottom style="medium"/>
    </border>
    <border>
      <left style="medium"/>
      <right style="medium"/>
      <top style="medium"/>
      <bottom style="medium">
        <color indexed="22"/>
      </bottom>
    </border>
    <border>
      <left style="medium"/>
      <right style="medium"/>
      <top style="medium">
        <color indexed="22"/>
      </top>
      <bottom style="medium">
        <color indexed="22"/>
      </bottom>
    </border>
    <border>
      <left style="medium"/>
      <right style="medium"/>
      <top style="medium">
        <color indexed="22"/>
      </top>
      <bottom style="medium"/>
    </border>
    <border>
      <left>
        <color indexed="63"/>
      </left>
      <right style="medium"/>
      <top style="medium"/>
      <bottom style="medium">
        <color indexed="22"/>
      </bottom>
    </border>
    <border>
      <left>
        <color indexed="63"/>
      </left>
      <right style="medium"/>
      <top style="medium">
        <color indexed="22"/>
      </top>
      <bottom style="medium">
        <color indexed="22"/>
      </bottom>
    </border>
    <border>
      <left>
        <color indexed="63"/>
      </left>
      <right style="medium"/>
      <top style="medium">
        <color indexed="22"/>
      </top>
      <bottom style="medium"/>
    </border>
    <border>
      <left style="medium"/>
      <right>
        <color indexed="63"/>
      </right>
      <top style="hair"/>
      <bottom>
        <color indexed="63"/>
      </bottom>
    </border>
    <border>
      <left>
        <color indexed="63"/>
      </left>
      <right>
        <color indexed="63"/>
      </right>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color indexed="63"/>
      </right>
      <top style="hair"/>
      <bottom style="hair"/>
    </border>
    <border>
      <left style="medium"/>
      <right>
        <color indexed="63"/>
      </right>
      <top style="hair"/>
      <bottom style="medium"/>
    </border>
    <border>
      <left>
        <color indexed="63"/>
      </left>
      <right>
        <color indexed="63"/>
      </right>
      <top style="hair"/>
      <bottom style="medium"/>
    </border>
    <border>
      <left>
        <color indexed="63"/>
      </left>
      <right>
        <color indexed="63"/>
      </right>
      <top>
        <color indexed="63"/>
      </top>
      <bottom style="medium"/>
    </border>
    <border>
      <left style="thin"/>
      <right>
        <color indexed="63"/>
      </right>
      <top style="thin"/>
      <bottom style="thin"/>
    </border>
    <border>
      <left>
        <color indexed="63"/>
      </left>
      <right style="thin">
        <color indexed="9"/>
      </right>
      <top style="medium"/>
      <bottom style="thin">
        <color indexed="9"/>
      </bottom>
    </border>
    <border>
      <left>
        <color indexed="63"/>
      </left>
      <right style="thin">
        <color indexed="9"/>
      </right>
      <top>
        <color indexed="63"/>
      </top>
      <bottom style="medium">
        <color indexed="9"/>
      </botto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color indexed="9"/>
      </left>
      <right style="thin">
        <color indexed="9"/>
      </right>
      <top>
        <color indexed="63"/>
      </top>
      <bottom style="medium">
        <color indexed="12"/>
      </botto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thin"/>
      <bottom style="medium"/>
    </border>
    <border>
      <left style="thin"/>
      <right style="medium"/>
      <top style="thin"/>
      <bottom>
        <color indexed="63"/>
      </bottom>
    </border>
    <border>
      <left style="medium"/>
      <right>
        <color indexed="63"/>
      </right>
      <top>
        <color indexed="63"/>
      </top>
      <bottom style="hair"/>
    </border>
    <border>
      <left>
        <color indexed="63"/>
      </left>
      <right>
        <color indexed="63"/>
      </right>
      <top>
        <color indexed="63"/>
      </top>
      <bottom style="hair"/>
    </border>
    <border>
      <left style="medium"/>
      <right style="medium"/>
      <top style="hair"/>
      <bottom style="medium"/>
    </border>
    <border>
      <left style="medium">
        <color indexed="12"/>
      </left>
      <right>
        <color indexed="63"/>
      </right>
      <top style="medium">
        <color indexed="12"/>
      </top>
      <bottom style="medium">
        <color indexed="12"/>
      </bottom>
    </border>
    <border>
      <left>
        <color indexed="63"/>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color indexed="63"/>
      </left>
      <right style="thin">
        <color indexed="9"/>
      </right>
      <top style="medium">
        <color indexed="12"/>
      </top>
      <bottom style="medium">
        <color indexed="12"/>
      </bottom>
    </border>
    <border>
      <left style="thin">
        <color indexed="9"/>
      </left>
      <right style="thin">
        <color indexed="9"/>
      </right>
      <top style="thin">
        <color indexed="9"/>
      </top>
      <bottom style="double">
        <color indexed="12"/>
      </bottom>
    </border>
    <border>
      <left>
        <color indexed="63"/>
      </left>
      <right>
        <color indexed="63"/>
      </right>
      <top style="thin"/>
      <bottom style="medium">
        <color indexed="12"/>
      </bottom>
    </border>
    <border>
      <left>
        <color indexed="63"/>
      </left>
      <right style="thin">
        <color indexed="9"/>
      </right>
      <top style="thin"/>
      <bottom style="medium">
        <color indexed="12"/>
      </bottom>
    </border>
    <border>
      <left>
        <color indexed="63"/>
      </left>
      <right style="thin"/>
      <top style="thin"/>
      <bottom style="thin"/>
    </border>
    <border>
      <left>
        <color indexed="63"/>
      </left>
      <right>
        <color indexed="63"/>
      </right>
      <top>
        <color indexed="63"/>
      </top>
      <bottom style="thin">
        <color indexed="9"/>
      </bottom>
    </border>
    <border>
      <left>
        <color indexed="63"/>
      </left>
      <right style="medium"/>
      <top style="hair"/>
      <bottom style="medium"/>
    </border>
    <border>
      <left>
        <color indexed="63"/>
      </left>
      <right style="medium"/>
      <top style="hair"/>
      <bottom style="hair"/>
    </border>
    <border>
      <left>
        <color indexed="63"/>
      </left>
      <right>
        <color indexed="63"/>
      </right>
      <top style="medium"/>
      <bottom>
        <color indexed="63"/>
      </bottom>
    </border>
    <border>
      <left style="medium"/>
      <right>
        <color indexed="63"/>
      </right>
      <top style="medium"/>
      <bottom style="hair"/>
    </border>
    <border>
      <left>
        <color indexed="63"/>
      </left>
      <right style="medium"/>
      <top style="medium"/>
      <bottom style="hair"/>
    </border>
    <border>
      <left>
        <color indexed="63"/>
      </left>
      <right style="medium"/>
      <top>
        <color indexed="63"/>
      </top>
      <bottom style="hair"/>
    </border>
    <border>
      <left style="medium"/>
      <right>
        <color indexed="63"/>
      </right>
      <top style="thin">
        <color indexed="9"/>
      </top>
      <bottom style="medium"/>
    </border>
    <border>
      <left>
        <color indexed="63"/>
      </left>
      <right>
        <color indexed="63"/>
      </right>
      <top style="thin">
        <color indexed="9"/>
      </top>
      <bottom style="medium"/>
    </border>
    <border>
      <left>
        <color indexed="63"/>
      </left>
      <right style="medium"/>
      <top style="thin">
        <color indexed="9"/>
      </top>
      <bottom style="medium"/>
    </border>
    <border>
      <left>
        <color indexed="63"/>
      </left>
      <right style="thin"/>
      <top style="thin"/>
      <bottom style="medium"/>
    </border>
    <border>
      <left style="thin"/>
      <right style="thin"/>
      <top style="thin"/>
      <bottom style="medium"/>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style="medium"/>
      <right style="thin">
        <color indexed="9"/>
      </right>
      <top style="thin">
        <color indexed="9"/>
      </top>
      <bottom style="medium"/>
    </border>
    <border>
      <left>
        <color indexed="63"/>
      </left>
      <right style="thin">
        <color indexed="9"/>
      </right>
      <top style="thin">
        <color indexed="9"/>
      </top>
      <bottom style="medium"/>
    </border>
    <border>
      <left style="thin">
        <color indexed="9"/>
      </left>
      <right style="thin">
        <color indexed="9"/>
      </right>
      <top style="thin">
        <color indexed="9"/>
      </top>
      <bottom style="medium"/>
    </border>
    <border>
      <left style="thin">
        <color indexed="9"/>
      </left>
      <right style="medium"/>
      <top style="thin">
        <color indexed="9"/>
      </top>
      <bottom style="medium"/>
    </border>
    <border>
      <left style="medium"/>
      <right>
        <color indexed="63"/>
      </right>
      <top style="thin"/>
      <bottom style="medium"/>
    </border>
    <border>
      <left>
        <color indexed="63"/>
      </left>
      <right>
        <color indexed="63"/>
      </right>
      <top style="thin"/>
      <bottom style="medium"/>
    </border>
    <border>
      <left>
        <color indexed="63"/>
      </left>
      <right>
        <color indexed="63"/>
      </right>
      <top>
        <color indexed="63"/>
      </top>
      <bottom style="thin"/>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color indexed="9"/>
      </left>
      <right style="medium">
        <color indexed="9"/>
      </right>
      <top style="medium">
        <color indexed="9"/>
      </top>
      <bottom style="medium">
        <color indexed="9"/>
      </bottom>
    </border>
    <border>
      <left style="medium">
        <color indexed="9"/>
      </left>
      <right style="medium"/>
      <top style="medium">
        <color indexed="9"/>
      </top>
      <bottom style="medium">
        <color indexed="9"/>
      </bottom>
    </border>
    <border>
      <left>
        <color indexed="63"/>
      </left>
      <right style="medium"/>
      <top style="medium"/>
      <bottom style="medium">
        <color indexed="9"/>
      </bottom>
    </border>
    <border>
      <left>
        <color indexed="63"/>
      </left>
      <right>
        <color indexed="63"/>
      </right>
      <top style="medium">
        <color indexed="9"/>
      </top>
      <bottom style="medium">
        <color indexed="9"/>
      </bottom>
    </border>
    <border>
      <left>
        <color indexed="63"/>
      </left>
      <right style="medium"/>
      <top style="medium">
        <color indexed="9"/>
      </top>
      <bottom style="medium">
        <color indexed="9"/>
      </bottom>
    </border>
    <border>
      <left style="medium">
        <color indexed="9"/>
      </left>
      <right style="medium">
        <color indexed="9"/>
      </right>
      <top style="medium">
        <color indexed="9"/>
      </top>
      <bottom style="medium"/>
    </border>
    <border>
      <left style="medium">
        <color indexed="9"/>
      </left>
      <right style="medium"/>
      <top style="medium">
        <color indexed="9"/>
      </top>
      <bottom style="medium"/>
    </border>
    <border>
      <left style="medium"/>
      <right>
        <color indexed="63"/>
      </right>
      <top style="medium">
        <color indexed="9"/>
      </top>
      <bottom>
        <color indexed="63"/>
      </bottom>
    </border>
    <border>
      <left>
        <color indexed="63"/>
      </left>
      <right style="medium"/>
      <top style="medium">
        <color indexed="9"/>
      </top>
      <bottom>
        <color indexed="63"/>
      </bottom>
    </border>
    <border>
      <left style="medium">
        <color indexed="9"/>
      </left>
      <right style="medium">
        <color indexed="9"/>
      </right>
      <top style="medium"/>
      <bottom style="medium">
        <color indexed="9"/>
      </bottom>
    </border>
    <border>
      <left style="medium">
        <color indexed="9"/>
      </left>
      <right style="medium"/>
      <top style="medium"/>
      <bottom style="medium">
        <color indexed="9"/>
      </bottom>
    </border>
    <border>
      <left>
        <color indexed="63"/>
      </left>
      <right>
        <color indexed="63"/>
      </right>
      <top style="medium">
        <color indexed="9"/>
      </top>
      <bottom>
        <color indexed="63"/>
      </bottom>
    </border>
    <border>
      <left style="medium"/>
      <right>
        <color indexed="63"/>
      </right>
      <top>
        <color indexed="63"/>
      </top>
      <bottom style="medium"/>
    </border>
    <border>
      <left>
        <color indexed="63"/>
      </left>
      <right>
        <color indexed="63"/>
      </right>
      <top style="medium"/>
      <bottom style="medium">
        <color indexed="9"/>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0"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3" fillId="19" borderId="0" applyNumberFormat="0" applyBorder="0" applyAlignment="0" applyProtection="0"/>
    <xf numFmtId="0" fontId="74" fillId="20" borderId="1" applyNumberFormat="0" applyAlignment="0" applyProtection="0"/>
    <xf numFmtId="0" fontId="75" fillId="21" borderId="2" applyNumberFormat="0" applyAlignment="0" applyProtection="0"/>
    <xf numFmtId="0" fontId="76" fillId="0" borderId="3" applyNumberFormat="0" applyFill="0" applyAlignment="0" applyProtection="0"/>
    <xf numFmtId="0" fontId="77" fillId="0" borderId="4" applyNumberFormat="0" applyFill="0" applyAlignment="0" applyProtection="0"/>
    <xf numFmtId="0" fontId="78" fillId="0" borderId="0" applyNumberFormat="0" applyFill="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9" fillId="28" borderId="1" applyNumberFormat="0" applyAlignment="0" applyProtection="0"/>
    <xf numFmtId="198"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80"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1" fillId="30" borderId="0" applyNumberFormat="0" applyBorder="0" applyAlignment="0" applyProtection="0"/>
    <xf numFmtId="0" fontId="0" fillId="31" borderId="5" applyNumberFormat="0" applyFont="0" applyAlignment="0" applyProtection="0"/>
    <xf numFmtId="9" fontId="0" fillId="0" borderId="0" applyFont="0" applyFill="0" applyBorder="0" applyAlignment="0" applyProtection="0"/>
    <xf numFmtId="0" fontId="82" fillId="20" borderId="6"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7" applyNumberFormat="0" applyFill="0" applyAlignment="0" applyProtection="0"/>
    <xf numFmtId="0" fontId="78" fillId="0" borderId="8" applyNumberFormat="0" applyFill="0" applyAlignment="0" applyProtection="0"/>
    <xf numFmtId="0" fontId="87" fillId="0" borderId="9" applyNumberFormat="0" applyFill="0" applyAlignment="0" applyProtection="0"/>
  </cellStyleXfs>
  <cellXfs count="696">
    <xf numFmtId="0" fontId="0" fillId="0" borderId="0" xfId="0" applyAlignment="1">
      <alignment/>
    </xf>
    <xf numFmtId="179" fontId="3" fillId="32" borderId="10" xfId="50" applyFont="1" applyFill="1" applyBorder="1" applyAlignment="1" applyProtection="1">
      <alignment/>
      <protection/>
    </xf>
    <xf numFmtId="179" fontId="3" fillId="32" borderId="11" xfId="50" applyFont="1" applyFill="1" applyBorder="1" applyAlignment="1" applyProtection="1">
      <alignment/>
      <protection/>
    </xf>
    <xf numFmtId="0" fontId="3" fillId="0" borderId="0" xfId="0" applyFont="1" applyAlignment="1" applyProtection="1">
      <alignment/>
      <protection locked="0"/>
    </xf>
    <xf numFmtId="179" fontId="3" fillId="0" borderId="0" xfId="50" applyFont="1" applyAlignment="1" applyProtection="1">
      <alignment/>
      <protection locked="0"/>
    </xf>
    <xf numFmtId="0" fontId="3" fillId="0" borderId="0" xfId="0" applyFont="1" applyFill="1" applyAlignment="1" applyProtection="1">
      <alignment/>
      <protection locked="0"/>
    </xf>
    <xf numFmtId="0" fontId="8" fillId="0" borderId="0" xfId="0" applyFont="1" applyFill="1" applyAlignment="1" applyProtection="1">
      <alignment/>
      <protection locked="0"/>
    </xf>
    <xf numFmtId="179" fontId="3" fillId="0" borderId="12" xfId="50" applyFont="1" applyBorder="1" applyAlignment="1" applyProtection="1">
      <alignment/>
      <protection locked="0"/>
    </xf>
    <xf numFmtId="179" fontId="3" fillId="0" borderId="10" xfId="50" applyFont="1" applyBorder="1" applyAlignment="1" applyProtection="1">
      <alignment/>
      <protection locked="0"/>
    </xf>
    <xf numFmtId="179" fontId="3" fillId="0" borderId="0" xfId="0" applyNumberFormat="1" applyFont="1" applyFill="1" applyAlignment="1" applyProtection="1">
      <alignment/>
      <protection locked="0"/>
    </xf>
    <xf numFmtId="0" fontId="3" fillId="0" borderId="0" xfId="0" applyFont="1" applyFill="1" applyBorder="1" applyAlignment="1" applyProtection="1">
      <alignment horizontal="center"/>
      <protection locked="0"/>
    </xf>
    <xf numFmtId="179" fontId="3" fillId="0" borderId="0" xfId="50" applyFont="1" applyFill="1" applyBorder="1" applyAlignment="1" applyProtection="1">
      <alignment/>
      <protection locked="0"/>
    </xf>
    <xf numFmtId="181" fontId="8" fillId="0" borderId="0" xfId="0" applyNumberFormat="1" applyFont="1" applyFill="1" applyBorder="1" applyAlignment="1" applyProtection="1">
      <alignment/>
      <protection locked="0"/>
    </xf>
    <xf numFmtId="0" fontId="8"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0" fontId="0" fillId="0" borderId="0" xfId="0" applyAlignment="1" applyProtection="1">
      <alignment/>
      <protection locked="0"/>
    </xf>
    <xf numFmtId="0" fontId="0" fillId="0" borderId="0" xfId="0" applyBorder="1" applyAlignment="1" applyProtection="1">
      <alignment/>
      <protection locked="0"/>
    </xf>
    <xf numFmtId="179" fontId="0" fillId="32" borderId="10" xfId="50" applyFont="1" applyFill="1" applyBorder="1" applyAlignment="1" applyProtection="1">
      <alignment/>
      <protection/>
    </xf>
    <xf numFmtId="0" fontId="6" fillId="32" borderId="13" xfId="0" applyFont="1" applyFill="1" applyBorder="1" applyAlignment="1" applyProtection="1">
      <alignment horizontal="center"/>
      <protection locked="0"/>
    </xf>
    <xf numFmtId="0" fontId="3" fillId="0" borderId="14" xfId="0" applyFont="1" applyBorder="1" applyAlignment="1" applyProtection="1">
      <alignment horizontal="center" vertical="center"/>
      <protection/>
    </xf>
    <xf numFmtId="0" fontId="3" fillId="0" borderId="14" xfId="0" applyFont="1" applyBorder="1" applyAlignment="1" applyProtection="1">
      <alignment horizontal="center" vertical="center"/>
      <protection locked="0"/>
    </xf>
    <xf numFmtId="0" fontId="3" fillId="0" borderId="14" xfId="0" applyFont="1" applyBorder="1" applyAlignment="1" applyProtection="1">
      <alignment horizontal="center"/>
      <protection/>
    </xf>
    <xf numFmtId="0" fontId="3" fillId="0" borderId="14" xfId="0" applyFont="1" applyBorder="1" applyAlignment="1" applyProtection="1">
      <alignment horizontal="center"/>
      <protection locked="0"/>
    </xf>
    <xf numFmtId="0" fontId="3" fillId="0" borderId="15" xfId="0" applyFont="1" applyBorder="1" applyAlignment="1" applyProtection="1">
      <alignment/>
      <protection/>
    </xf>
    <xf numFmtId="0" fontId="3" fillId="0" borderId="15" xfId="0" applyFont="1" applyBorder="1" applyAlignment="1" applyProtection="1">
      <alignment/>
      <protection locked="0"/>
    </xf>
    <xf numFmtId="0" fontId="3" fillId="0" borderId="15" xfId="0" applyFont="1" applyFill="1" applyBorder="1" applyAlignment="1" applyProtection="1">
      <alignment wrapText="1"/>
      <protection/>
    </xf>
    <xf numFmtId="0" fontId="3" fillId="0" borderId="15" xfId="0" applyFont="1" applyFill="1" applyBorder="1" applyAlignment="1" applyProtection="1">
      <alignment/>
      <protection/>
    </xf>
    <xf numFmtId="0" fontId="3" fillId="0" borderId="15" xfId="0" applyFont="1" applyBorder="1" applyAlignment="1" applyProtection="1">
      <alignment wrapText="1"/>
      <protection/>
    </xf>
    <xf numFmtId="0" fontId="3" fillId="0" borderId="16" xfId="0" applyFont="1" applyBorder="1" applyAlignment="1" applyProtection="1">
      <alignment/>
      <protection/>
    </xf>
    <xf numFmtId="0" fontId="2" fillId="0" borderId="17" xfId="0" applyFont="1" applyBorder="1" applyAlignment="1" applyProtection="1">
      <alignment/>
      <protection/>
    </xf>
    <xf numFmtId="0" fontId="2" fillId="0" borderId="18" xfId="0" applyFont="1" applyBorder="1" applyAlignment="1" applyProtection="1">
      <alignment horizontal="center" vertical="center"/>
      <protection/>
    </xf>
    <xf numFmtId="0" fontId="3" fillId="0" borderId="0" xfId="0" applyFont="1" applyBorder="1" applyAlignment="1" applyProtection="1">
      <alignment/>
      <protection locked="0"/>
    </xf>
    <xf numFmtId="179" fontId="3" fillId="0" borderId="0" xfId="50" applyFont="1" applyFill="1" applyBorder="1" applyAlignment="1" applyProtection="1">
      <alignment/>
      <protection/>
    </xf>
    <xf numFmtId="0" fontId="0" fillId="0" borderId="0" xfId="0" applyBorder="1" applyAlignment="1">
      <alignment/>
    </xf>
    <xf numFmtId="0" fontId="0" fillId="0" borderId="19" xfId="0" applyBorder="1" applyAlignment="1">
      <alignment/>
    </xf>
    <xf numFmtId="0" fontId="4" fillId="0" borderId="19" xfId="0" applyFont="1" applyBorder="1" applyAlignment="1">
      <alignment horizontal="justify"/>
    </xf>
    <xf numFmtId="0" fontId="0" fillId="0" borderId="19" xfId="0" applyFont="1" applyBorder="1" applyAlignment="1">
      <alignment horizontal="justify" wrapText="1"/>
    </xf>
    <xf numFmtId="0" fontId="0" fillId="0" borderId="19" xfId="0" applyFont="1" applyBorder="1" applyAlignment="1">
      <alignment horizontal="justify"/>
    </xf>
    <xf numFmtId="0" fontId="11" fillId="0" borderId="19" xfId="0" applyFont="1" applyBorder="1" applyAlignment="1">
      <alignment horizontal="justify"/>
    </xf>
    <xf numFmtId="0" fontId="0" fillId="0" borderId="19" xfId="0" applyFont="1" applyBorder="1" applyAlignment="1">
      <alignment horizontal="right"/>
    </xf>
    <xf numFmtId="0" fontId="0" fillId="0" borderId="19" xfId="0" applyFont="1" applyBorder="1" applyAlignment="1">
      <alignment/>
    </xf>
    <xf numFmtId="0" fontId="0" fillId="0" borderId="19" xfId="0" applyFont="1" applyFill="1" applyBorder="1" applyAlignment="1">
      <alignment horizontal="justify"/>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4" fillId="0" borderId="20" xfId="0" applyFont="1" applyBorder="1" applyAlignment="1">
      <alignment horizontal="justify"/>
    </xf>
    <xf numFmtId="0" fontId="13" fillId="0" borderId="20" xfId="0" applyFont="1" applyBorder="1" applyAlignment="1">
      <alignment horizontal="justify"/>
    </xf>
    <xf numFmtId="0" fontId="22" fillId="0" borderId="19" xfId="0" applyFont="1" applyBorder="1" applyAlignment="1">
      <alignment/>
    </xf>
    <xf numFmtId="0" fontId="19" fillId="0" borderId="19" xfId="0" applyFont="1" applyBorder="1" applyAlignment="1">
      <alignment/>
    </xf>
    <xf numFmtId="0" fontId="17" fillId="0" borderId="19" xfId="0" applyFont="1" applyBorder="1" applyAlignment="1">
      <alignment horizontal="left"/>
    </xf>
    <xf numFmtId="0" fontId="0" fillId="0" borderId="0" xfId="0"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xf>
    <xf numFmtId="0" fontId="0" fillId="0" borderId="19" xfId="0" applyBorder="1" applyAlignment="1">
      <alignment vertical="center"/>
    </xf>
    <xf numFmtId="0" fontId="1" fillId="0" borderId="19" xfId="0" applyFont="1" applyBorder="1" applyAlignment="1">
      <alignment horizontal="center" vertical="center"/>
    </xf>
    <xf numFmtId="0" fontId="1" fillId="0" borderId="19" xfId="0" applyFont="1" applyBorder="1" applyAlignment="1">
      <alignment horizontal="center"/>
    </xf>
    <xf numFmtId="0" fontId="1" fillId="0" borderId="22" xfId="0" applyFont="1" applyBorder="1" applyAlignment="1">
      <alignment horizontal="center" vertical="center"/>
    </xf>
    <xf numFmtId="0" fontId="1" fillId="0" borderId="22" xfId="0" applyFont="1" applyBorder="1" applyAlignment="1">
      <alignment horizontal="center"/>
    </xf>
    <xf numFmtId="0" fontId="0" fillId="0" borderId="23" xfId="0" applyBorder="1" applyAlignment="1">
      <alignment/>
    </xf>
    <xf numFmtId="0" fontId="0" fillId="0" borderId="22" xfId="0" applyBorder="1" applyAlignment="1" applyProtection="1">
      <alignment/>
      <protection locked="0"/>
    </xf>
    <xf numFmtId="0" fontId="0" fillId="0" borderId="19" xfId="0" applyBorder="1" applyAlignment="1" applyProtection="1">
      <alignment/>
      <protection locked="0"/>
    </xf>
    <xf numFmtId="0" fontId="5" fillId="0" borderId="19" xfId="0" applyFont="1" applyBorder="1" applyAlignment="1" applyProtection="1">
      <alignment/>
      <protection locked="0"/>
    </xf>
    <xf numFmtId="0" fontId="0" fillId="0" borderId="24" xfId="0" applyBorder="1" applyAlignment="1" applyProtection="1">
      <alignment/>
      <protection locked="0"/>
    </xf>
    <xf numFmtId="0" fontId="0" fillId="0" borderId="21" xfId="0" applyBorder="1" applyAlignment="1" applyProtection="1">
      <alignment/>
      <protection locked="0"/>
    </xf>
    <xf numFmtId="0" fontId="2" fillId="0" borderId="19" xfId="0" applyFont="1" applyBorder="1" applyAlignment="1" applyProtection="1">
      <alignment horizontal="left"/>
      <protection locked="0"/>
    </xf>
    <xf numFmtId="179" fontId="0" fillId="0" borderId="19" xfId="50" applyFont="1" applyBorder="1" applyAlignment="1" applyProtection="1">
      <alignment/>
      <protection locked="0"/>
    </xf>
    <xf numFmtId="0" fontId="2" fillId="0" borderId="21" xfId="0" applyFont="1" applyBorder="1" applyAlignment="1" applyProtection="1">
      <alignment horizontal="left"/>
      <protection locked="0"/>
    </xf>
    <xf numFmtId="179" fontId="0" fillId="0" borderId="21" xfId="50" applyFont="1" applyBorder="1" applyAlignment="1" applyProtection="1">
      <alignment/>
      <protection locked="0"/>
    </xf>
    <xf numFmtId="0" fontId="0" fillId="0" borderId="25" xfId="0" applyFill="1" applyBorder="1" applyAlignment="1" applyProtection="1">
      <alignment/>
      <protection locked="0"/>
    </xf>
    <xf numFmtId="0" fontId="1" fillId="0" borderId="26" xfId="0" applyFont="1" applyFill="1" applyBorder="1" applyAlignment="1" applyProtection="1">
      <alignment horizontal="center"/>
      <protection locked="0"/>
    </xf>
    <xf numFmtId="179" fontId="1" fillId="0" borderId="26" xfId="50" applyFont="1" applyFill="1" applyBorder="1" applyAlignment="1" applyProtection="1">
      <alignment horizontal="right"/>
      <protection locked="0"/>
    </xf>
    <xf numFmtId="0" fontId="0" fillId="0" borderId="26" xfId="0" applyFill="1" applyBorder="1" applyAlignment="1" applyProtection="1">
      <alignment/>
      <protection locked="0"/>
    </xf>
    <xf numFmtId="0" fontId="5" fillId="0" borderId="22" xfId="0" applyFont="1" applyBorder="1" applyAlignment="1" applyProtection="1">
      <alignment/>
      <protection locked="0"/>
    </xf>
    <xf numFmtId="0" fontId="0" fillId="0" borderId="19" xfId="0" applyFill="1" applyBorder="1" applyAlignment="1" applyProtection="1">
      <alignment/>
      <protection locked="0"/>
    </xf>
    <xf numFmtId="0" fontId="15" fillId="0" borderId="21" xfId="0" applyFont="1" applyBorder="1" applyAlignment="1" applyProtection="1">
      <alignment/>
      <protection/>
    </xf>
    <xf numFmtId="0" fontId="19" fillId="0" borderId="26" xfId="0" applyFont="1" applyBorder="1" applyAlignment="1">
      <alignment horizontal="center"/>
    </xf>
    <xf numFmtId="0" fontId="6" fillId="0" borderId="13" xfId="0" applyFont="1" applyFill="1" applyBorder="1" applyAlignment="1" applyProtection="1">
      <alignment vertical="center" wrapText="1"/>
      <protection/>
    </xf>
    <xf numFmtId="179" fontId="3" fillId="32" borderId="12" xfId="50" applyFont="1" applyFill="1" applyBorder="1" applyAlignment="1" applyProtection="1">
      <alignment/>
      <protection/>
    </xf>
    <xf numFmtId="179" fontId="2" fillId="33" borderId="27" xfId="50" applyFont="1" applyFill="1" applyBorder="1" applyAlignment="1" applyProtection="1">
      <alignment/>
      <protection/>
    </xf>
    <xf numFmtId="0" fontId="0" fillId="0" borderId="28" xfId="0" applyBorder="1" applyAlignment="1">
      <alignment/>
    </xf>
    <xf numFmtId="0" fontId="0" fillId="0" borderId="29" xfId="0" applyBorder="1" applyAlignment="1">
      <alignment/>
    </xf>
    <xf numFmtId="0" fontId="30" fillId="0" borderId="30" xfId="0" applyFont="1" applyBorder="1" applyAlignment="1">
      <alignment/>
    </xf>
    <xf numFmtId="0" fontId="0" fillId="0" borderId="31" xfId="0" applyBorder="1" applyAlignment="1">
      <alignment/>
    </xf>
    <xf numFmtId="181" fontId="7" fillId="0" borderId="32" xfId="50" applyNumberFormat="1" applyFont="1" applyFill="1" applyBorder="1" applyAlignment="1" applyProtection="1">
      <alignment/>
      <protection/>
    </xf>
    <xf numFmtId="0" fontId="0" fillId="0" borderId="33" xfId="0" applyBorder="1" applyAlignment="1">
      <alignment/>
    </xf>
    <xf numFmtId="0" fontId="0" fillId="0" borderId="26" xfId="0" applyBorder="1" applyAlignment="1">
      <alignment/>
    </xf>
    <xf numFmtId="0" fontId="4" fillId="0" borderId="19" xfId="0" applyFont="1" applyBorder="1" applyAlignment="1" applyProtection="1">
      <alignment/>
      <protection/>
    </xf>
    <xf numFmtId="0" fontId="0" fillId="0" borderId="34" xfId="0" applyBorder="1" applyAlignment="1">
      <alignment/>
    </xf>
    <xf numFmtId="0" fontId="4" fillId="0" borderId="19" xfId="0" applyFont="1" applyBorder="1" applyAlignment="1">
      <alignment/>
    </xf>
    <xf numFmtId="0" fontId="3" fillId="0" borderId="35" xfId="0" applyFont="1" applyBorder="1" applyAlignment="1" applyProtection="1">
      <alignment/>
      <protection locked="0"/>
    </xf>
    <xf numFmtId="0" fontId="3" fillId="0" borderId="20" xfId="0" applyFont="1" applyBorder="1" applyAlignment="1" applyProtection="1">
      <alignment/>
      <protection locked="0"/>
    </xf>
    <xf numFmtId="0" fontId="3" fillId="0" borderId="36" xfId="0" applyFont="1" applyBorder="1" applyAlignment="1" applyProtection="1">
      <alignment/>
      <protection locked="0"/>
    </xf>
    <xf numFmtId="0" fontId="3" fillId="0" borderId="0" xfId="0" applyFont="1" applyAlignment="1" applyProtection="1">
      <alignment/>
      <protection locked="0"/>
    </xf>
    <xf numFmtId="0" fontId="3" fillId="0" borderId="22" xfId="0" applyFont="1" applyBorder="1" applyAlignment="1" applyProtection="1">
      <alignment/>
      <protection locked="0"/>
    </xf>
    <xf numFmtId="0" fontId="3" fillId="0" borderId="19" xfId="0" applyFont="1" applyBorder="1" applyAlignment="1" applyProtection="1">
      <alignment/>
      <protection locked="0"/>
    </xf>
    <xf numFmtId="0" fontId="3" fillId="0" borderId="24" xfId="0" applyFont="1" applyBorder="1" applyAlignment="1" applyProtection="1">
      <alignment/>
      <protection locked="0"/>
    </xf>
    <xf numFmtId="178" fontId="3" fillId="0" borderId="27" xfId="52" applyNumberFormat="1" applyFont="1" applyFill="1" applyBorder="1" applyAlignment="1" applyProtection="1">
      <alignment horizontal="center"/>
      <protection locked="0"/>
    </xf>
    <xf numFmtId="0" fontId="3" fillId="0" borderId="37" xfId="0" applyFont="1" applyBorder="1" applyAlignment="1" applyProtection="1">
      <alignment/>
      <protection locked="0"/>
    </xf>
    <xf numFmtId="0" fontId="2" fillId="0" borderId="19" xfId="0" applyFont="1" applyBorder="1" applyAlignment="1" applyProtection="1">
      <alignment/>
      <protection locked="0"/>
    </xf>
    <xf numFmtId="0" fontId="2" fillId="0" borderId="21" xfId="0" applyFont="1" applyBorder="1" applyAlignment="1" applyProtection="1">
      <alignment/>
      <protection locked="0"/>
    </xf>
    <xf numFmtId="0" fontId="3" fillId="0" borderId="21" xfId="0" applyFont="1" applyBorder="1" applyAlignment="1" applyProtection="1">
      <alignment/>
      <protection locked="0"/>
    </xf>
    <xf numFmtId="179" fontId="3" fillId="32" borderId="38" xfId="50" applyFont="1" applyFill="1" applyBorder="1" applyAlignment="1" applyProtection="1">
      <alignment/>
      <protection/>
    </xf>
    <xf numFmtId="179" fontId="3" fillId="32" borderId="10" xfId="50" applyFont="1" applyFill="1" applyBorder="1" applyAlignment="1" applyProtection="1">
      <alignment/>
      <protection/>
    </xf>
    <xf numFmtId="179" fontId="3" fillId="32" borderId="12" xfId="50" applyFont="1" applyFill="1" applyBorder="1" applyAlignment="1" applyProtection="1">
      <alignment/>
      <protection/>
    </xf>
    <xf numFmtId="179" fontId="3" fillId="32" borderId="27" xfId="50" applyFont="1" applyFill="1" applyBorder="1" applyAlignment="1" applyProtection="1">
      <alignment/>
      <protection/>
    </xf>
    <xf numFmtId="0" fontId="3" fillId="0" borderId="21" xfId="0" applyFont="1" applyFill="1" applyBorder="1" applyAlignment="1" applyProtection="1">
      <alignment/>
      <protection locked="0"/>
    </xf>
    <xf numFmtId="0" fontId="3" fillId="0" borderId="19" xfId="0" applyFont="1" applyFill="1" applyBorder="1" applyAlignment="1" applyProtection="1">
      <alignment/>
      <protection locked="0"/>
    </xf>
    <xf numFmtId="0" fontId="3" fillId="0" borderId="39" xfId="0" applyFont="1" applyBorder="1" applyAlignment="1" applyProtection="1">
      <alignment/>
      <protection locked="0"/>
    </xf>
    <xf numFmtId="0" fontId="3" fillId="0" borderId="20" xfId="0" applyFont="1" applyFill="1" applyBorder="1" applyAlignment="1" applyProtection="1">
      <alignment/>
      <protection locked="0"/>
    </xf>
    <xf numFmtId="0" fontId="3" fillId="0" borderId="40" xfId="0" applyFont="1" applyBorder="1" applyAlignment="1" applyProtection="1">
      <alignment/>
      <protection locked="0"/>
    </xf>
    <xf numFmtId="0" fontId="3" fillId="0" borderId="41" xfId="0" applyFont="1" applyBorder="1" applyAlignment="1" applyProtection="1">
      <alignment/>
      <protection locked="0"/>
    </xf>
    <xf numFmtId="49" fontId="3" fillId="33" borderId="42" xfId="50" applyNumberFormat="1" applyFont="1" applyFill="1" applyBorder="1" applyAlignment="1" applyProtection="1">
      <alignment horizontal="center" vertical="center" wrapText="1"/>
      <protection/>
    </xf>
    <xf numFmtId="49" fontId="3" fillId="33" borderId="43" xfId="50" applyNumberFormat="1" applyFont="1" applyFill="1" applyBorder="1" applyAlignment="1" applyProtection="1">
      <alignment horizontal="center" vertical="center" wrapText="1"/>
      <protection/>
    </xf>
    <xf numFmtId="49" fontId="3" fillId="33" borderId="18" xfId="50" applyNumberFormat="1" applyFont="1" applyFill="1" applyBorder="1" applyAlignment="1" applyProtection="1">
      <alignment horizontal="center" vertical="center" wrapText="1"/>
      <protection/>
    </xf>
    <xf numFmtId="49" fontId="3" fillId="33" borderId="44" xfId="50" applyNumberFormat="1" applyFont="1" applyFill="1" applyBorder="1" applyAlignment="1" applyProtection="1">
      <alignment horizontal="center" vertical="center" wrapText="1"/>
      <protection/>
    </xf>
    <xf numFmtId="0" fontId="3" fillId="0" borderId="45" xfId="0" applyFont="1" applyBorder="1" applyAlignment="1" applyProtection="1">
      <alignment/>
      <protection locked="0"/>
    </xf>
    <xf numFmtId="0" fontId="2" fillId="0" borderId="20" xfId="0" applyFont="1" applyFill="1" applyBorder="1" applyAlignment="1" applyProtection="1">
      <alignment horizontal="center"/>
      <protection/>
    </xf>
    <xf numFmtId="179" fontId="3" fillId="0" borderId="20" xfId="50" applyFont="1" applyFill="1" applyBorder="1" applyAlignment="1" applyProtection="1">
      <alignment/>
      <protection/>
    </xf>
    <xf numFmtId="0" fontId="2" fillId="0" borderId="21" xfId="0" applyFont="1" applyFill="1" applyBorder="1" applyAlignment="1" applyProtection="1">
      <alignment/>
      <protection locked="0"/>
    </xf>
    <xf numFmtId="0" fontId="2" fillId="0" borderId="21" xfId="0" applyFont="1" applyFill="1" applyBorder="1" applyAlignment="1" applyProtection="1">
      <alignment horizontal="center"/>
      <protection/>
    </xf>
    <xf numFmtId="179" fontId="3" fillId="0" borderId="21" xfId="50" applyFont="1" applyFill="1" applyBorder="1" applyAlignment="1" applyProtection="1">
      <alignment/>
      <protection/>
    </xf>
    <xf numFmtId="0" fontId="3" fillId="0" borderId="20" xfId="0" applyFont="1" applyFill="1" applyBorder="1" applyAlignment="1" applyProtection="1">
      <alignment/>
      <protection/>
    </xf>
    <xf numFmtId="181" fontId="3" fillId="0" borderId="20" xfId="50" applyNumberFormat="1" applyFont="1" applyFill="1" applyBorder="1" applyAlignment="1" applyProtection="1">
      <alignment/>
      <protection/>
    </xf>
    <xf numFmtId="181" fontId="32" fillId="0" borderId="20" xfId="50" applyNumberFormat="1" applyFont="1" applyFill="1" applyBorder="1" applyAlignment="1" applyProtection="1">
      <alignment/>
      <protection/>
    </xf>
    <xf numFmtId="179" fontId="3" fillId="0" borderId="36" xfId="50" applyFont="1" applyFill="1" applyBorder="1" applyAlignment="1" applyProtection="1">
      <alignment/>
      <protection/>
    </xf>
    <xf numFmtId="179" fontId="3" fillId="0" borderId="45" xfId="50" applyFont="1" applyFill="1" applyBorder="1" applyAlignment="1" applyProtection="1">
      <alignment/>
      <protection/>
    </xf>
    <xf numFmtId="0" fontId="0" fillId="0" borderId="36" xfId="0" applyBorder="1" applyAlignment="1">
      <alignment/>
    </xf>
    <xf numFmtId="0" fontId="0" fillId="0" borderId="24" xfId="0" applyBorder="1" applyAlignment="1">
      <alignment/>
    </xf>
    <xf numFmtId="0" fontId="3" fillId="0" borderId="24" xfId="0" applyFont="1" applyFill="1" applyBorder="1" applyAlignment="1" applyProtection="1">
      <alignment/>
      <protection locked="0"/>
    </xf>
    <xf numFmtId="0" fontId="3" fillId="0" borderId="19" xfId="0" applyFont="1" applyBorder="1" applyAlignment="1">
      <alignment/>
    </xf>
    <xf numFmtId="0" fontId="3" fillId="0" borderId="46" xfId="0" applyFont="1" applyBorder="1" applyAlignment="1" applyProtection="1">
      <alignment horizontal="center"/>
      <protection/>
    </xf>
    <xf numFmtId="0" fontId="3" fillId="0" borderId="47" xfId="0" applyFont="1" applyBorder="1" applyAlignment="1" applyProtection="1">
      <alignment horizontal="center"/>
      <protection/>
    </xf>
    <xf numFmtId="0" fontId="3" fillId="0" borderId="48" xfId="0" applyFont="1" applyBorder="1" applyAlignment="1" applyProtection="1">
      <alignment horizontal="center"/>
      <protection/>
    </xf>
    <xf numFmtId="9" fontId="3" fillId="0" borderId="49" xfId="56" applyFont="1" applyBorder="1" applyAlignment="1" applyProtection="1">
      <alignment horizontal="center"/>
      <protection locked="0"/>
    </xf>
    <xf numFmtId="9" fontId="3" fillId="0" borderId="50" xfId="56" applyFont="1" applyBorder="1" applyAlignment="1" applyProtection="1">
      <alignment horizontal="center"/>
      <protection locked="0"/>
    </xf>
    <xf numFmtId="9" fontId="3" fillId="0" borderId="51" xfId="56" applyFont="1" applyBorder="1" applyAlignment="1" applyProtection="1">
      <alignment horizontal="center"/>
      <protection locked="0"/>
    </xf>
    <xf numFmtId="179" fontId="3" fillId="32" borderId="52" xfId="50" applyNumberFormat="1" applyFont="1" applyFill="1" applyBorder="1" applyAlignment="1" applyProtection="1">
      <alignment/>
      <protection/>
    </xf>
    <xf numFmtId="179" fontId="3" fillId="32" borderId="53" xfId="50" applyNumberFormat="1" applyFont="1" applyFill="1" applyBorder="1" applyAlignment="1" applyProtection="1">
      <alignment/>
      <protection/>
    </xf>
    <xf numFmtId="179" fontId="3" fillId="32" borderId="54" xfId="50" applyNumberFormat="1" applyFont="1" applyFill="1" applyBorder="1" applyAlignment="1" applyProtection="1">
      <alignment/>
      <protection/>
    </xf>
    <xf numFmtId="179" fontId="3" fillId="32" borderId="55" xfId="50" applyNumberFormat="1" applyFont="1" applyFill="1" applyBorder="1" applyAlignment="1" applyProtection="1">
      <alignment/>
      <protection/>
    </xf>
    <xf numFmtId="179" fontId="3" fillId="32" borderId="56" xfId="50" applyNumberFormat="1" applyFont="1" applyFill="1" applyBorder="1" applyAlignment="1" applyProtection="1">
      <alignment/>
      <protection/>
    </xf>
    <xf numFmtId="179" fontId="3" fillId="32" borderId="57" xfId="50" applyNumberFormat="1" applyFont="1" applyFill="1" applyBorder="1" applyAlignment="1" applyProtection="1">
      <alignment/>
      <protection/>
    </xf>
    <xf numFmtId="9" fontId="2" fillId="32" borderId="13" xfId="0" applyNumberFormat="1" applyFont="1" applyFill="1" applyBorder="1" applyAlignment="1">
      <alignment horizontal="center"/>
    </xf>
    <xf numFmtId="179" fontId="2" fillId="32" borderId="27" xfId="50" applyNumberFormat="1" applyFont="1" applyFill="1" applyBorder="1" applyAlignment="1">
      <alignment/>
    </xf>
    <xf numFmtId="0" fontId="3" fillId="0" borderId="35" xfId="0" applyFont="1" applyFill="1" applyBorder="1" applyAlignment="1" applyProtection="1">
      <alignment/>
      <protection locked="0"/>
    </xf>
    <xf numFmtId="0" fontId="3" fillId="0" borderId="19" xfId="0" applyFont="1" applyBorder="1" applyAlignment="1" applyProtection="1">
      <alignment horizontal="right"/>
      <protection locked="0"/>
    </xf>
    <xf numFmtId="44" fontId="3" fillId="0" borderId="41" xfId="0" applyNumberFormat="1" applyFont="1" applyFill="1" applyBorder="1" applyAlignment="1" applyProtection="1">
      <alignment/>
      <protection locked="0"/>
    </xf>
    <xf numFmtId="179" fontId="7" fillId="0" borderId="20" xfId="50" applyFont="1" applyFill="1" applyBorder="1" applyAlignment="1" applyProtection="1">
      <alignment/>
      <protection/>
    </xf>
    <xf numFmtId="179" fontId="3" fillId="0" borderId="12" xfId="50" applyFont="1" applyBorder="1" applyAlignment="1" applyProtection="1">
      <alignment/>
      <protection/>
    </xf>
    <xf numFmtId="179" fontId="3" fillId="0" borderId="10" xfId="50" applyFont="1" applyBorder="1" applyAlignment="1" applyProtection="1">
      <alignment/>
      <protection/>
    </xf>
    <xf numFmtId="0" fontId="2" fillId="0" borderId="18" xfId="0" applyFont="1" applyBorder="1" applyAlignment="1" applyProtection="1">
      <alignment horizontal="center" vertical="center"/>
      <protection locked="0"/>
    </xf>
    <xf numFmtId="179" fontId="3" fillId="0" borderId="38" xfId="50" applyFont="1" applyBorder="1" applyAlignment="1" applyProtection="1">
      <alignment/>
      <protection/>
    </xf>
    <xf numFmtId="179" fontId="3" fillId="0" borderId="18" xfId="50" applyFont="1" applyBorder="1" applyAlignment="1" applyProtection="1">
      <alignment/>
      <protection/>
    </xf>
    <xf numFmtId="0" fontId="6" fillId="32" borderId="13" xfId="0" applyFont="1" applyFill="1" applyBorder="1" applyAlignment="1" applyProtection="1">
      <alignment/>
      <protection/>
    </xf>
    <xf numFmtId="0" fontId="3" fillId="32" borderId="27" xfId="0" applyFont="1" applyFill="1" applyBorder="1" applyAlignment="1" applyProtection="1">
      <alignment horizontal="justify" wrapText="1"/>
      <protection/>
    </xf>
    <xf numFmtId="0" fontId="3" fillId="0" borderId="58" xfId="0" applyFont="1" applyBorder="1" applyAlignment="1" applyProtection="1">
      <alignment horizontal="center" vertical="center"/>
      <protection locked="0"/>
    </xf>
    <xf numFmtId="0" fontId="3" fillId="0" borderId="0" xfId="0" applyFont="1" applyFill="1" applyAlignment="1" applyProtection="1">
      <alignment/>
      <protection/>
    </xf>
    <xf numFmtId="15" fontId="3" fillId="32" borderId="27" xfId="0" applyNumberFormat="1" applyFont="1" applyFill="1" applyBorder="1" applyAlignment="1" applyProtection="1">
      <alignment horizontal="center"/>
      <protection locked="0"/>
    </xf>
    <xf numFmtId="178" fontId="3" fillId="33" borderId="27" xfId="52" applyNumberFormat="1" applyFont="1" applyFill="1" applyBorder="1" applyAlignment="1" applyProtection="1">
      <alignment horizontal="center"/>
      <protection locked="0"/>
    </xf>
    <xf numFmtId="178" fontId="3" fillId="32" borderId="27" xfId="52" applyNumberFormat="1" applyFont="1" applyFill="1" applyBorder="1" applyAlignment="1" applyProtection="1">
      <alignment horizontal="center"/>
      <protection locked="0"/>
    </xf>
    <xf numFmtId="0" fontId="15" fillId="0" borderId="0" xfId="0" applyFont="1" applyBorder="1" applyAlignment="1" applyProtection="1">
      <alignment/>
      <protection/>
    </xf>
    <xf numFmtId="0" fontId="2" fillId="0" borderId="0" xfId="0" applyFont="1" applyBorder="1" applyAlignment="1" applyProtection="1">
      <alignment horizontal="left"/>
      <protection locked="0"/>
    </xf>
    <xf numFmtId="179" fontId="0" fillId="0" borderId="0" xfId="50" applyFont="1" applyBorder="1" applyAlignment="1" applyProtection="1">
      <alignment/>
      <protection locked="0"/>
    </xf>
    <xf numFmtId="0" fontId="0" fillId="34" borderId="0" xfId="0" applyFill="1" applyAlignment="1">
      <alignment/>
    </xf>
    <xf numFmtId="0" fontId="0" fillId="34" borderId="0" xfId="0" applyFill="1" applyAlignment="1">
      <alignment vertical="center"/>
    </xf>
    <xf numFmtId="0" fontId="12" fillId="32" borderId="59" xfId="0" applyFont="1" applyFill="1" applyBorder="1" applyAlignment="1" applyProtection="1">
      <alignment horizontal="left"/>
      <protection locked="0"/>
    </xf>
    <xf numFmtId="0" fontId="0" fillId="0" borderId="22" xfId="0" applyBorder="1" applyAlignment="1" applyProtection="1">
      <alignment vertical="center"/>
      <protection locked="0"/>
    </xf>
    <xf numFmtId="0" fontId="0" fillId="0" borderId="19" xfId="0" applyBorder="1" applyAlignment="1" applyProtection="1">
      <alignment vertical="center"/>
      <protection locked="0"/>
    </xf>
    <xf numFmtId="0" fontId="0" fillId="0" borderId="24" xfId="0" applyBorder="1" applyAlignment="1" applyProtection="1">
      <alignment vertical="center"/>
      <protection locked="0"/>
    </xf>
    <xf numFmtId="0" fontId="0" fillId="0" borderId="0" xfId="0" applyAlignment="1" applyProtection="1">
      <alignment vertical="center"/>
      <protection locked="0"/>
    </xf>
    <xf numFmtId="179" fontId="2" fillId="32" borderId="27" xfId="50" applyFont="1" applyFill="1" applyBorder="1" applyAlignment="1" applyProtection="1">
      <alignment horizontal="center"/>
      <protection/>
    </xf>
    <xf numFmtId="179" fontId="3" fillId="32" borderId="12" xfId="50" applyFont="1" applyFill="1" applyBorder="1" applyAlignment="1" applyProtection="1">
      <alignment/>
      <protection locked="0"/>
    </xf>
    <xf numFmtId="0" fontId="6" fillId="32" borderId="13" xfId="0" applyFont="1" applyFill="1" applyBorder="1" applyAlignment="1" applyProtection="1">
      <alignment/>
      <protection locked="0"/>
    </xf>
    <xf numFmtId="0" fontId="3" fillId="32" borderId="27" xfId="0" applyFont="1" applyFill="1" applyBorder="1" applyAlignment="1" applyProtection="1">
      <alignment horizontal="justify" wrapText="1"/>
      <protection locked="0"/>
    </xf>
    <xf numFmtId="179" fontId="3" fillId="32" borderId="11" xfId="50" applyFont="1" applyFill="1" applyBorder="1" applyAlignment="1" applyProtection="1">
      <alignment/>
      <protection locked="0"/>
    </xf>
    <xf numFmtId="179" fontId="3" fillId="32" borderId="18" xfId="50" applyFont="1" applyFill="1" applyBorder="1" applyAlignment="1" applyProtection="1">
      <alignment/>
      <protection/>
    </xf>
    <xf numFmtId="179" fontId="3" fillId="32" borderId="10" xfId="50" applyFont="1" applyFill="1" applyBorder="1" applyAlignment="1" applyProtection="1">
      <alignment/>
      <protection locked="0"/>
    </xf>
    <xf numFmtId="0" fontId="2" fillId="0" borderId="14" xfId="0" applyFont="1" applyBorder="1" applyAlignment="1" applyProtection="1">
      <alignment horizontal="center" vertical="center"/>
      <protection/>
    </xf>
    <xf numFmtId="0" fontId="2" fillId="0" borderId="15" xfId="0" applyFont="1" applyBorder="1" applyAlignment="1" applyProtection="1">
      <alignment wrapText="1"/>
      <protection/>
    </xf>
    <xf numFmtId="0" fontId="3" fillId="32" borderId="27" xfId="0" applyFont="1" applyFill="1" applyBorder="1" applyAlignment="1" applyProtection="1">
      <alignment horizontal="justify" wrapText="1"/>
      <protection/>
    </xf>
    <xf numFmtId="0" fontId="2" fillId="33" borderId="27" xfId="0" applyFont="1" applyFill="1" applyBorder="1" applyAlignment="1" applyProtection="1">
      <alignment/>
      <protection/>
    </xf>
    <xf numFmtId="0" fontId="2" fillId="33" borderId="27" xfId="0" applyFont="1" applyFill="1" applyBorder="1" applyAlignment="1" applyProtection="1">
      <alignment horizontal="center"/>
      <protection/>
    </xf>
    <xf numFmtId="179" fontId="2" fillId="32" borderId="13" xfId="50" applyFont="1" applyFill="1" applyBorder="1" applyAlignment="1" applyProtection="1">
      <alignment horizontal="center"/>
      <protection/>
    </xf>
    <xf numFmtId="179" fontId="2" fillId="32" borderId="59" xfId="50" applyFont="1" applyFill="1" applyBorder="1" applyAlignment="1" applyProtection="1">
      <alignment horizontal="center"/>
      <protection/>
    </xf>
    <xf numFmtId="179" fontId="2" fillId="32" borderId="11" xfId="50" applyFont="1" applyFill="1" applyBorder="1" applyAlignment="1" applyProtection="1">
      <alignment horizontal="center"/>
      <protection/>
    </xf>
    <xf numFmtId="0" fontId="6" fillId="33" borderId="13" xfId="0" applyFont="1" applyFill="1" applyBorder="1" applyAlignment="1" applyProtection="1">
      <alignment horizontal="left"/>
      <protection/>
    </xf>
    <xf numFmtId="0" fontId="6" fillId="33" borderId="59" xfId="0" applyFont="1" applyFill="1" applyBorder="1" applyAlignment="1" applyProtection="1">
      <alignment horizontal="left" vertical="justify" wrapText="1"/>
      <protection locked="0"/>
    </xf>
    <xf numFmtId="0" fontId="1" fillId="34" borderId="0" xfId="0" applyFont="1" applyFill="1" applyBorder="1" applyAlignment="1">
      <alignment horizontal="center" vertical="center"/>
    </xf>
    <xf numFmtId="0" fontId="0" fillId="34" borderId="0" xfId="0" applyFill="1" applyAlignment="1">
      <alignment wrapText="1"/>
    </xf>
    <xf numFmtId="0" fontId="1" fillId="32" borderId="60" xfId="0" applyFont="1" applyFill="1" applyBorder="1" applyAlignment="1" applyProtection="1">
      <alignment horizontal="center" vertical="center"/>
      <protection/>
    </xf>
    <xf numFmtId="0" fontId="1" fillId="32" borderId="61" xfId="0" applyFont="1" applyFill="1" applyBorder="1" applyAlignment="1" applyProtection="1">
      <alignment horizontal="center" vertical="center" wrapText="1"/>
      <protection/>
    </xf>
    <xf numFmtId="0" fontId="1" fillId="32" borderId="62" xfId="0" applyFont="1" applyFill="1" applyBorder="1" applyAlignment="1" applyProtection="1">
      <alignment horizontal="center" vertical="center"/>
      <protection/>
    </xf>
    <xf numFmtId="0" fontId="3" fillId="0" borderId="0" xfId="0" applyFont="1" applyFill="1" applyBorder="1" applyAlignment="1" applyProtection="1">
      <alignment/>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protection/>
    </xf>
    <xf numFmtId="0" fontId="6" fillId="0" borderId="0" xfId="0" applyFont="1" applyFill="1" applyBorder="1" applyAlignment="1" applyProtection="1">
      <alignment/>
      <protection/>
    </xf>
    <xf numFmtId="0" fontId="3" fillId="0" borderId="0" xfId="0" applyFont="1" applyFill="1" applyBorder="1" applyAlignment="1" applyProtection="1">
      <alignment horizontal="justify" wrapText="1"/>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protection/>
    </xf>
    <xf numFmtId="0" fontId="0" fillId="0" borderId="0" xfId="0" applyFill="1" applyBorder="1" applyAlignment="1" applyProtection="1">
      <alignment/>
      <protection locked="0"/>
    </xf>
    <xf numFmtId="0" fontId="0" fillId="0" borderId="0" xfId="0" applyFill="1" applyBorder="1" applyAlignment="1">
      <alignment/>
    </xf>
    <xf numFmtId="179" fontId="3" fillId="34" borderId="10" xfId="50" applyFont="1" applyFill="1" applyBorder="1" applyAlignment="1" applyProtection="1">
      <alignment/>
      <protection/>
    </xf>
    <xf numFmtId="213" fontId="0" fillId="34" borderId="0" xfId="56" applyNumberFormat="1" applyFont="1" applyFill="1" applyAlignment="1">
      <alignment horizontal="center" vertical="center"/>
    </xf>
    <xf numFmtId="0" fontId="6" fillId="0" borderId="14" xfId="0" applyFont="1" applyBorder="1" applyAlignment="1" applyProtection="1">
      <alignment horizontal="center"/>
      <protection locked="0"/>
    </xf>
    <xf numFmtId="0" fontId="6" fillId="0" borderId="63" xfId="0" applyFont="1" applyBorder="1" applyAlignment="1" applyProtection="1">
      <alignment horizontal="center"/>
      <protection locked="0"/>
    </xf>
    <xf numFmtId="0" fontId="6" fillId="0" borderId="64" xfId="0" applyFont="1" applyBorder="1" applyAlignment="1" applyProtection="1">
      <alignment horizontal="center"/>
      <protection locked="0"/>
    </xf>
    <xf numFmtId="0" fontId="6" fillId="0" borderId="65" xfId="0" applyFont="1" applyBorder="1" applyAlignment="1" applyProtection="1">
      <alignment horizontal="center"/>
      <protection locked="0"/>
    </xf>
    <xf numFmtId="0" fontId="0" fillId="34" borderId="0" xfId="0" applyFont="1" applyFill="1" applyAlignment="1">
      <alignment/>
    </xf>
    <xf numFmtId="0" fontId="0" fillId="34" borderId="19" xfId="0" applyFont="1" applyFill="1" applyBorder="1" applyAlignment="1" applyProtection="1">
      <alignment/>
      <protection locked="0"/>
    </xf>
    <xf numFmtId="0" fontId="0" fillId="34" borderId="19" xfId="0" applyFont="1" applyFill="1" applyBorder="1" applyAlignment="1" applyProtection="1">
      <alignment horizontal="center" vertical="center"/>
      <protection locked="0"/>
    </xf>
    <xf numFmtId="0" fontId="0" fillId="34" borderId="0" xfId="0" applyFont="1" applyFill="1" applyAlignment="1" applyProtection="1">
      <alignment/>
      <protection hidden="1"/>
    </xf>
    <xf numFmtId="0" fontId="0" fillId="34" borderId="0" xfId="0" applyFont="1" applyFill="1" applyAlignment="1" applyProtection="1">
      <alignment vertical="center"/>
      <protection hidden="1"/>
    </xf>
    <xf numFmtId="0" fontId="1" fillId="0" borderId="0" xfId="0" applyFont="1" applyFill="1" applyAlignment="1">
      <alignment wrapText="1"/>
    </xf>
    <xf numFmtId="0" fontId="88" fillId="0" borderId="0" xfId="0" applyFont="1" applyFill="1" applyAlignment="1">
      <alignment wrapText="1"/>
    </xf>
    <xf numFmtId="185" fontId="89" fillId="0" borderId="0" xfId="56" applyNumberFormat="1" applyFont="1" applyFill="1" applyAlignment="1">
      <alignment wrapText="1"/>
    </xf>
    <xf numFmtId="0" fontId="0" fillId="0" borderId="0" xfId="0" applyFill="1" applyAlignment="1">
      <alignment/>
    </xf>
    <xf numFmtId="179" fontId="71" fillId="0" borderId="0" xfId="50" applyFont="1" applyFill="1" applyAlignment="1">
      <alignment/>
    </xf>
    <xf numFmtId="9" fontId="89" fillId="0" borderId="0" xfId="0" applyNumberFormat="1" applyFont="1" applyFill="1" applyAlignment="1">
      <alignment wrapText="1"/>
    </xf>
    <xf numFmtId="0" fontId="89" fillId="0" borderId="0" xfId="0" applyFont="1" applyFill="1" applyAlignment="1">
      <alignment wrapText="1"/>
    </xf>
    <xf numFmtId="179" fontId="0" fillId="0" borderId="0" xfId="0" applyNumberFormat="1" applyFill="1" applyAlignment="1">
      <alignment/>
    </xf>
    <xf numFmtId="0" fontId="0" fillId="0" borderId="0" xfId="0" applyFill="1" applyAlignment="1">
      <alignment horizontal="center"/>
    </xf>
    <xf numFmtId="0" fontId="89" fillId="0" borderId="0" xfId="0" applyFont="1" applyFill="1" applyAlignment="1">
      <alignment horizontal="center" wrapText="1"/>
    </xf>
    <xf numFmtId="0" fontId="37" fillId="0" borderId="0" xfId="0" applyFont="1" applyFill="1" applyAlignment="1">
      <alignment horizontal="center"/>
    </xf>
    <xf numFmtId="0" fontId="0" fillId="0" borderId="0" xfId="0" applyFill="1" applyBorder="1" applyAlignment="1">
      <alignment horizontal="center"/>
    </xf>
    <xf numFmtId="0" fontId="38" fillId="0" borderId="0" xfId="0" applyFont="1" applyFill="1" applyAlignment="1">
      <alignment horizontal="center"/>
    </xf>
    <xf numFmtId="0" fontId="88" fillId="0" borderId="0" xfId="0" applyFont="1" applyFill="1" applyAlignment="1">
      <alignment horizontal="center" wrapText="1"/>
    </xf>
    <xf numFmtId="186" fontId="38" fillId="0" borderId="0" xfId="0" applyNumberFormat="1" applyFont="1" applyFill="1" applyAlignment="1">
      <alignment horizontal="center" wrapText="1"/>
    </xf>
    <xf numFmtId="0" fontId="38" fillId="0" borderId="66" xfId="0" applyFont="1" applyFill="1" applyBorder="1" applyAlignment="1">
      <alignment horizontal="center"/>
    </xf>
    <xf numFmtId="0" fontId="38" fillId="0" borderId="0" xfId="0" applyFont="1" applyFill="1" applyBorder="1" applyAlignment="1">
      <alignment horizontal="center" wrapText="1"/>
    </xf>
    <xf numFmtId="0" fontId="38" fillId="0" borderId="0" xfId="0" applyFont="1" applyFill="1" applyBorder="1" applyAlignment="1">
      <alignment horizontal="center"/>
    </xf>
    <xf numFmtId="0" fontId="0" fillId="11" borderId="0" xfId="0" applyFill="1" applyAlignment="1">
      <alignment/>
    </xf>
    <xf numFmtId="0" fontId="89" fillId="11" borderId="0" xfId="0" applyFont="1" applyFill="1" applyAlignment="1">
      <alignment wrapText="1"/>
    </xf>
    <xf numFmtId="179" fontId="71" fillId="11" borderId="0" xfId="50" applyFont="1" applyFill="1" applyAlignment="1">
      <alignment/>
    </xf>
    <xf numFmtId="179" fontId="0" fillId="11" borderId="0" xfId="50" applyFont="1" applyFill="1" applyAlignment="1">
      <alignment/>
    </xf>
    <xf numFmtId="179" fontId="27" fillId="11" borderId="0" xfId="50" applyFont="1" applyFill="1" applyBorder="1" applyAlignment="1">
      <alignment/>
    </xf>
    <xf numFmtId="179" fontId="71" fillId="11" borderId="0" xfId="50" applyFont="1" applyFill="1" applyBorder="1" applyAlignment="1">
      <alignment/>
    </xf>
    <xf numFmtId="0" fontId="0" fillId="11" borderId="0" xfId="0" applyFill="1" applyBorder="1" applyAlignment="1">
      <alignment/>
    </xf>
    <xf numFmtId="0" fontId="1" fillId="0" borderId="61" xfId="0" applyFont="1" applyFill="1" applyBorder="1" applyAlignment="1">
      <alignment/>
    </xf>
    <xf numFmtId="0" fontId="88" fillId="0" borderId="0" xfId="0" applyFont="1" applyFill="1" applyBorder="1" applyAlignment="1">
      <alignment wrapText="1"/>
    </xf>
    <xf numFmtId="9" fontId="88" fillId="0" borderId="0" xfId="56" applyFont="1" applyFill="1" applyBorder="1" applyAlignment="1">
      <alignment wrapText="1"/>
    </xf>
    <xf numFmtId="179" fontId="1" fillId="0" borderId="67" xfId="50" applyFont="1" applyFill="1" applyBorder="1" applyAlignment="1">
      <alignment/>
    </xf>
    <xf numFmtId="179" fontId="1" fillId="0" borderId="0" xfId="5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43" fontId="0" fillId="0" borderId="0" xfId="0" applyNumberFormat="1" applyFill="1" applyAlignment="1">
      <alignment/>
    </xf>
    <xf numFmtId="179" fontId="0" fillId="0" borderId="0" xfId="0" applyNumberFormat="1" applyFill="1" applyBorder="1" applyAlignment="1">
      <alignment/>
    </xf>
    <xf numFmtId="14" fontId="0" fillId="0" borderId="0" xfId="0" applyNumberFormat="1" applyFill="1" applyAlignment="1">
      <alignment/>
    </xf>
    <xf numFmtId="43" fontId="0" fillId="0" borderId="0" xfId="0" applyNumberFormat="1" applyFill="1" applyBorder="1" applyAlignment="1">
      <alignment/>
    </xf>
    <xf numFmtId="0" fontId="37" fillId="0" borderId="0" xfId="0" applyFont="1" applyFill="1" applyAlignment="1">
      <alignment horizontal="left"/>
    </xf>
    <xf numFmtId="179" fontId="89" fillId="11" borderId="0" xfId="50" applyFont="1" applyFill="1" applyAlignment="1">
      <alignment wrapText="1"/>
    </xf>
    <xf numFmtId="186" fontId="0" fillId="11" borderId="0" xfId="0" applyNumberFormat="1" applyFill="1" applyAlignment="1">
      <alignment/>
    </xf>
    <xf numFmtId="0" fontId="1" fillId="0" borderId="61" xfId="0" applyFont="1" applyFill="1" applyBorder="1" applyAlignment="1">
      <alignment wrapText="1"/>
    </xf>
    <xf numFmtId="9" fontId="1" fillId="0" borderId="0" xfId="56" applyFont="1" applyFill="1" applyBorder="1" applyAlignment="1">
      <alignment wrapText="1"/>
    </xf>
    <xf numFmtId="179" fontId="1" fillId="0" borderId="67" xfId="50" applyFont="1" applyFill="1" applyBorder="1" applyAlignment="1">
      <alignment wrapText="1"/>
    </xf>
    <xf numFmtId="0" fontId="0" fillId="0" borderId="0" xfId="0" applyFill="1" applyBorder="1" applyAlignment="1">
      <alignment wrapText="1"/>
    </xf>
    <xf numFmtId="0" fontId="0" fillId="0" borderId="0" xfId="0" applyFill="1" applyAlignment="1">
      <alignment wrapText="1"/>
    </xf>
    <xf numFmtId="186" fontId="0" fillId="0" borderId="0" xfId="0" applyNumberFormat="1" applyFill="1" applyAlignment="1">
      <alignment/>
    </xf>
    <xf numFmtId="9" fontId="1" fillId="0" borderId="0" xfId="56" applyFont="1" applyFill="1" applyBorder="1" applyAlignment="1">
      <alignment/>
    </xf>
    <xf numFmtId="179" fontId="88" fillId="0" borderId="0" xfId="50" applyFont="1" applyAlignment="1">
      <alignment wrapText="1"/>
    </xf>
    <xf numFmtId="0" fontId="37" fillId="0" borderId="0" xfId="0" applyFont="1" applyFill="1" applyAlignment="1">
      <alignment/>
    </xf>
    <xf numFmtId="201" fontId="0" fillId="0" borderId="0" xfId="0" applyNumberFormat="1" applyFill="1" applyBorder="1" applyAlignment="1">
      <alignment/>
    </xf>
    <xf numFmtId="179" fontId="0" fillId="11" borderId="0" xfId="0" applyNumberFormat="1" applyFill="1" applyAlignment="1">
      <alignment/>
    </xf>
    <xf numFmtId="9" fontId="89" fillId="11" borderId="0" xfId="56" applyFont="1" applyFill="1" applyAlignment="1">
      <alignment wrapText="1"/>
    </xf>
    <xf numFmtId="9" fontId="71" fillId="11" borderId="0" xfId="56" applyFont="1" applyFill="1" applyAlignment="1">
      <alignment/>
    </xf>
    <xf numFmtId="9" fontId="89" fillId="0" borderId="0" xfId="56" applyFont="1" applyFill="1" applyAlignment="1">
      <alignment wrapText="1"/>
    </xf>
    <xf numFmtId="9" fontId="71" fillId="0" borderId="0" xfId="56" applyFont="1" applyFill="1" applyAlignment="1">
      <alignment/>
    </xf>
    <xf numFmtId="179" fontId="71" fillId="0" borderId="0" xfId="50" applyFont="1" applyFill="1" applyBorder="1" applyAlignment="1">
      <alignment/>
    </xf>
    <xf numFmtId="9" fontId="89" fillId="0" borderId="0" xfId="56" applyNumberFormat="1" applyFont="1" applyFill="1" applyAlignment="1">
      <alignment wrapText="1"/>
    </xf>
    <xf numFmtId="0" fontId="0" fillId="35" borderId="0" xfId="0" applyFill="1" applyAlignment="1">
      <alignment/>
    </xf>
    <xf numFmtId="0" fontId="89" fillId="35" borderId="0" xfId="0" applyFont="1" applyFill="1" applyAlignment="1">
      <alignment wrapText="1"/>
    </xf>
    <xf numFmtId="9" fontId="71" fillId="35" borderId="0" xfId="56" applyFont="1" applyFill="1" applyAlignment="1">
      <alignment/>
    </xf>
    <xf numFmtId="179" fontId="0" fillId="35" borderId="0" xfId="0" applyNumberFormat="1" applyFill="1" applyAlignment="1">
      <alignment/>
    </xf>
    <xf numFmtId="179" fontId="71" fillId="35" borderId="0" xfId="50" applyFont="1" applyFill="1" applyAlignment="1">
      <alignment/>
    </xf>
    <xf numFmtId="0" fontId="0" fillId="35" borderId="0" xfId="0" applyFill="1" applyBorder="1" applyAlignment="1">
      <alignment/>
    </xf>
    <xf numFmtId="0" fontId="1" fillId="0" borderId="0" xfId="0" applyFont="1" applyFill="1" applyAlignment="1">
      <alignment horizontal="center" wrapText="1"/>
    </xf>
    <xf numFmtId="179" fontId="0" fillId="0" borderId="0" xfId="50" applyFont="1" applyFill="1" applyAlignment="1">
      <alignment/>
    </xf>
    <xf numFmtId="179" fontId="0" fillId="0" borderId="19" xfId="0" applyNumberFormat="1" applyBorder="1" applyAlignment="1" applyProtection="1">
      <alignment/>
      <protection locked="0"/>
    </xf>
    <xf numFmtId="43" fontId="0" fillId="0" borderId="19" xfId="0" applyNumberFormat="1" applyBorder="1" applyAlignment="1" applyProtection="1">
      <alignment/>
      <protection locked="0"/>
    </xf>
    <xf numFmtId="10" fontId="3" fillId="0" borderId="0" xfId="56" applyNumberFormat="1" applyFont="1" applyFill="1" applyBorder="1" applyAlignment="1" applyProtection="1">
      <alignment/>
      <protection/>
    </xf>
    <xf numFmtId="179" fontId="2" fillId="32" borderId="27" xfId="50" applyFont="1" applyFill="1" applyBorder="1" applyAlignment="1" applyProtection="1">
      <alignment horizontal="center" vertical="center" wrapText="1"/>
      <protection/>
    </xf>
    <xf numFmtId="0" fontId="2" fillId="32" borderId="27" xfId="0" applyFont="1" applyFill="1" applyBorder="1" applyAlignment="1" applyProtection="1">
      <alignment horizontal="center" vertical="center" wrapText="1"/>
      <protection/>
    </xf>
    <xf numFmtId="0" fontId="0" fillId="0" borderId="19" xfId="0" applyFont="1" applyBorder="1" applyAlignment="1" applyProtection="1">
      <alignment/>
      <protection locked="0"/>
    </xf>
    <xf numFmtId="0" fontId="0" fillId="0" borderId="0" xfId="0" applyFont="1" applyAlignment="1">
      <alignment/>
    </xf>
    <xf numFmtId="0" fontId="0" fillId="34" borderId="40" xfId="0" applyFont="1" applyFill="1" applyBorder="1" applyAlignment="1" applyProtection="1">
      <alignment vertical="center"/>
      <protection hidden="1"/>
    </xf>
    <xf numFmtId="213" fontId="0" fillId="34" borderId="33" xfId="56" applyNumberFormat="1" applyFont="1" applyFill="1" applyBorder="1" applyAlignment="1" applyProtection="1">
      <alignment vertical="center"/>
      <protection hidden="1"/>
    </xf>
    <xf numFmtId="0" fontId="0" fillId="34" borderId="19" xfId="0" applyFont="1" applyFill="1" applyBorder="1" applyAlignment="1" applyProtection="1">
      <alignment/>
      <protection hidden="1" locked="0"/>
    </xf>
    <xf numFmtId="213" fontId="0" fillId="34" borderId="0" xfId="56" applyNumberFormat="1" applyFont="1" applyFill="1" applyAlignment="1" applyProtection="1">
      <alignment horizontal="center" vertical="center"/>
      <protection hidden="1" locked="0"/>
    </xf>
    <xf numFmtId="213" fontId="0" fillId="34" borderId="40" xfId="56" applyNumberFormat="1" applyFont="1" applyFill="1" applyBorder="1" applyAlignment="1" applyProtection="1">
      <alignment vertical="center"/>
      <protection hidden="1"/>
    </xf>
    <xf numFmtId="0" fontId="0" fillId="34" borderId="0" xfId="0" applyFont="1" applyFill="1" applyAlignment="1">
      <alignment vertical="center"/>
    </xf>
    <xf numFmtId="213" fontId="0" fillId="34" borderId="0" xfId="56" applyNumberFormat="1" applyFont="1" applyFill="1" applyAlignment="1" applyProtection="1">
      <alignment horizontal="center" vertical="center"/>
      <protection hidden="1"/>
    </xf>
    <xf numFmtId="0" fontId="0" fillId="34" borderId="26" xfId="0" applyFont="1" applyFill="1" applyBorder="1" applyAlignment="1" applyProtection="1">
      <alignment/>
      <protection hidden="1"/>
    </xf>
    <xf numFmtId="0" fontId="0" fillId="34" borderId="26" xfId="0" applyFont="1" applyFill="1" applyBorder="1" applyAlignment="1" applyProtection="1">
      <alignment horizontal="center" vertical="center"/>
      <protection hidden="1"/>
    </xf>
    <xf numFmtId="0" fontId="0" fillId="34" borderId="0" xfId="0" applyFont="1" applyFill="1" applyBorder="1" applyAlignment="1">
      <alignment/>
    </xf>
    <xf numFmtId="0" fontId="0" fillId="34" borderId="0"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26" xfId="0" applyFont="1" applyFill="1" applyBorder="1" applyAlignment="1" applyProtection="1">
      <alignment/>
      <protection locked="0"/>
    </xf>
    <xf numFmtId="0" fontId="0" fillId="0" borderId="26" xfId="0" applyFont="1" applyFill="1" applyBorder="1" applyAlignment="1" applyProtection="1">
      <alignment horizontal="center" vertical="center"/>
      <protection locked="0"/>
    </xf>
    <xf numFmtId="0" fontId="0" fillId="0" borderId="19" xfId="0" applyBorder="1" applyAlignment="1">
      <alignment wrapText="1"/>
    </xf>
    <xf numFmtId="0" fontId="8" fillId="34" borderId="35" xfId="0" applyFont="1" applyFill="1" applyBorder="1" applyAlignment="1" applyProtection="1">
      <alignment/>
      <protection locked="0"/>
    </xf>
    <xf numFmtId="0" fontId="30" fillId="0" borderId="68" xfId="0" applyFont="1" applyBorder="1" applyAlignment="1">
      <alignment/>
    </xf>
    <xf numFmtId="0" fontId="0" fillId="0" borderId="69" xfId="0" applyBorder="1" applyAlignment="1">
      <alignment/>
    </xf>
    <xf numFmtId="0" fontId="1" fillId="32" borderId="70" xfId="0" applyFont="1" applyFill="1" applyBorder="1" applyAlignment="1">
      <alignment horizontal="center" vertical="center"/>
    </xf>
    <xf numFmtId="0" fontId="1" fillId="32" borderId="71" xfId="0" applyFont="1" applyFill="1" applyBorder="1" applyAlignment="1">
      <alignment horizontal="center" vertical="center"/>
    </xf>
    <xf numFmtId="0" fontId="1" fillId="32" borderId="72" xfId="0" applyFont="1" applyFill="1" applyBorder="1" applyAlignment="1">
      <alignment horizontal="center" vertical="center"/>
    </xf>
    <xf numFmtId="0" fontId="1" fillId="32" borderId="72" xfId="0" applyFont="1" applyFill="1" applyBorder="1" applyAlignment="1">
      <alignment horizontal="center" vertical="center" wrapText="1"/>
    </xf>
    <xf numFmtId="0" fontId="1" fillId="32" borderId="73" xfId="0" applyFont="1" applyFill="1" applyBorder="1" applyAlignment="1">
      <alignment horizontal="center" vertical="center" wrapText="1"/>
    </xf>
    <xf numFmtId="179" fontId="2" fillId="32" borderId="27" xfId="50" applyFont="1" applyFill="1" applyBorder="1" applyAlignment="1" applyProtection="1">
      <alignment horizontal="center" vertical="center"/>
      <protection/>
    </xf>
    <xf numFmtId="179" fontId="2" fillId="32" borderId="27" xfId="50" applyFont="1" applyFill="1" applyBorder="1" applyAlignment="1" applyProtection="1">
      <alignment horizontal="center" wrapText="1"/>
      <protection/>
    </xf>
    <xf numFmtId="179" fontId="2" fillId="36" borderId="27" xfId="0" applyNumberFormat="1" applyFont="1" applyFill="1" applyBorder="1" applyAlignment="1">
      <alignment horizontal="center" vertical="center" wrapText="1"/>
    </xf>
    <xf numFmtId="179" fontId="2" fillId="36" borderId="11" xfId="0" applyNumberFormat="1" applyFont="1" applyFill="1" applyBorder="1" applyAlignment="1">
      <alignment horizontal="center" vertical="center" wrapText="1"/>
    </xf>
    <xf numFmtId="0" fontId="0" fillId="0" borderId="19" xfId="0" applyBorder="1" applyAlignment="1">
      <alignment vertical="top"/>
    </xf>
    <xf numFmtId="0" fontId="0" fillId="0" borderId="40" xfId="0" applyFont="1" applyBorder="1" applyAlignment="1">
      <alignment horizontal="justify"/>
    </xf>
    <xf numFmtId="0" fontId="0" fillId="0" borderId="41" xfId="0" applyFont="1" applyBorder="1" applyAlignment="1">
      <alignment horizontal="justify"/>
    </xf>
    <xf numFmtId="0" fontId="23" fillId="0" borderId="40" xfId="0" applyFont="1" applyBorder="1" applyAlignment="1">
      <alignment horizontal="justify"/>
    </xf>
    <xf numFmtId="0" fontId="23" fillId="0" borderId="41" xfId="0" applyFont="1" applyBorder="1" applyAlignment="1">
      <alignment horizontal="justify"/>
    </xf>
    <xf numFmtId="0" fontId="0" fillId="0" borderId="20" xfId="0" applyBorder="1" applyAlignment="1">
      <alignment vertical="center"/>
    </xf>
    <xf numFmtId="0" fontId="0" fillId="0" borderId="74" xfId="0" applyBorder="1" applyAlignment="1">
      <alignment vertical="center"/>
    </xf>
    <xf numFmtId="0" fontId="0" fillId="0" borderId="0" xfId="0" applyAlignment="1">
      <alignment horizontal="center"/>
    </xf>
    <xf numFmtId="0" fontId="36" fillId="0" borderId="61" xfId="0" applyFont="1" applyBorder="1" applyAlignment="1">
      <alignment horizontal="center" vertical="center"/>
    </xf>
    <xf numFmtId="0" fontId="19" fillId="0" borderId="21" xfId="0" applyFont="1" applyBorder="1" applyAlignment="1">
      <alignment/>
    </xf>
    <xf numFmtId="0" fontId="22" fillId="0" borderId="21" xfId="0" applyFont="1" applyBorder="1" applyAlignment="1">
      <alignment/>
    </xf>
    <xf numFmtId="0" fontId="46" fillId="0" borderId="61" xfId="0" applyFont="1" applyBorder="1" applyAlignment="1">
      <alignment horizontal="center" vertical="center"/>
    </xf>
    <xf numFmtId="0" fontId="46" fillId="0" borderId="19" xfId="0" applyFont="1" applyBorder="1" applyAlignment="1">
      <alignment/>
    </xf>
    <xf numFmtId="0" fontId="46" fillId="0" borderId="0" xfId="0" applyFont="1" applyAlignment="1">
      <alignment horizontal="center" vertical="center"/>
    </xf>
    <xf numFmtId="0" fontId="46" fillId="0" borderId="0" xfId="0" applyFont="1" applyAlignment="1">
      <alignment/>
    </xf>
    <xf numFmtId="0" fontId="46" fillId="0" borderId="0" xfId="0" applyFont="1" applyAlignment="1">
      <alignment horizontal="center"/>
    </xf>
    <xf numFmtId="0" fontId="46" fillId="0" borderId="61" xfId="0" applyFont="1" applyBorder="1" applyAlignment="1">
      <alignment horizontal="center" vertical="center" wrapText="1"/>
    </xf>
    <xf numFmtId="0" fontId="90" fillId="0" borderId="0" xfId="0" applyFont="1" applyAlignment="1">
      <alignment horizontal="center" vertical="center"/>
    </xf>
    <xf numFmtId="0" fontId="0" fillId="0" borderId="19" xfId="0" applyFont="1" applyBorder="1" applyAlignment="1">
      <alignment horizontal="justify"/>
    </xf>
    <xf numFmtId="0" fontId="0" fillId="0" borderId="61" xfId="0" applyBorder="1" applyAlignment="1">
      <alignment/>
    </xf>
    <xf numFmtId="0" fontId="68" fillId="0" borderId="0" xfId="0" applyFont="1" applyAlignment="1">
      <alignment horizontal="center"/>
    </xf>
    <xf numFmtId="0" fontId="68" fillId="0" borderId="0" xfId="0" applyFont="1" applyAlignment="1">
      <alignment/>
    </xf>
    <xf numFmtId="0" fontId="68" fillId="0" borderId="61" xfId="0" applyFont="1" applyBorder="1" applyAlignment="1">
      <alignment horizontal="center"/>
    </xf>
    <xf numFmtId="0" fontId="68" fillId="0" borderId="61" xfId="0" applyFont="1" applyBorder="1" applyAlignment="1">
      <alignment/>
    </xf>
    <xf numFmtId="0" fontId="68" fillId="0" borderId="67" xfId="0" applyFont="1" applyBorder="1" applyAlignment="1">
      <alignment horizontal="center" vertical="center" wrapText="1"/>
    </xf>
    <xf numFmtId="0" fontId="68" fillId="0" borderId="61" xfId="0" applyFont="1" applyBorder="1" applyAlignment="1">
      <alignment horizontal="center" wrapText="1"/>
    </xf>
    <xf numFmtId="0" fontId="68" fillId="0" borderId="61" xfId="0" applyFont="1" applyBorder="1" applyAlignment="1">
      <alignment horizontal="center" vertical="center"/>
    </xf>
    <xf numFmtId="0" fontId="6" fillId="0" borderId="14" xfId="0" applyFont="1" applyBorder="1" applyAlignment="1" applyProtection="1">
      <alignment horizontal="center" wrapText="1"/>
      <protection locked="0"/>
    </xf>
    <xf numFmtId="0" fontId="6" fillId="0" borderId="63" xfId="0" applyFont="1" applyBorder="1" applyAlignment="1" applyProtection="1">
      <alignment horizontal="center" wrapText="1"/>
      <protection locked="0"/>
    </xf>
    <xf numFmtId="0" fontId="48" fillId="0" borderId="0" xfId="0" applyFont="1" applyAlignment="1">
      <alignment/>
    </xf>
    <xf numFmtId="0" fontId="45" fillId="0" borderId="61" xfId="0" applyFont="1" applyBorder="1" applyAlignment="1">
      <alignment horizontal="center" vertical="center"/>
    </xf>
    <xf numFmtId="0" fontId="69" fillId="0" borderId="61" xfId="0" applyFont="1" applyBorder="1" applyAlignment="1">
      <alignment horizontal="center" vertical="center"/>
    </xf>
    <xf numFmtId="0" fontId="68" fillId="0" borderId="61" xfId="0" applyFont="1" applyBorder="1" applyAlignment="1">
      <alignment horizontal="center" vertical="center" wrapText="1"/>
    </xf>
    <xf numFmtId="0" fontId="4" fillId="0" borderId="19" xfId="0" applyFont="1" applyBorder="1" applyAlignment="1">
      <alignment/>
    </xf>
    <xf numFmtId="0" fontId="69" fillId="0" borderId="61" xfId="0" applyFont="1" applyBorder="1" applyAlignment="1">
      <alignment horizontal="center" vertical="center"/>
    </xf>
    <xf numFmtId="0" fontId="68" fillId="0" borderId="61" xfId="0" applyFont="1" applyBorder="1" applyAlignment="1">
      <alignment horizontal="center" vertical="center" wrapText="1"/>
    </xf>
    <xf numFmtId="0" fontId="3" fillId="0" borderId="15" xfId="0" applyFont="1" applyBorder="1" applyAlignment="1" applyProtection="1">
      <alignment vertical="center"/>
      <protection locked="0"/>
    </xf>
    <xf numFmtId="0" fontId="3" fillId="0" borderId="15" xfId="0" applyFont="1" applyFill="1" applyBorder="1" applyAlignment="1" applyProtection="1">
      <alignment vertical="center" wrapText="1"/>
      <protection/>
    </xf>
    <xf numFmtId="0" fontId="2" fillId="0" borderId="15" xfId="0" applyFont="1" applyBorder="1" applyAlignment="1" applyProtection="1">
      <alignment vertical="center" wrapText="1"/>
      <protection/>
    </xf>
    <xf numFmtId="0" fontId="2" fillId="0" borderId="17" xfId="0" applyFont="1" applyBorder="1" applyAlignment="1" applyProtection="1">
      <alignment vertical="center"/>
      <protection/>
    </xf>
    <xf numFmtId="0" fontId="3" fillId="0" borderId="16" xfId="0" applyFont="1" applyBorder="1" applyAlignment="1" applyProtection="1">
      <alignment vertical="center"/>
      <protection/>
    </xf>
    <xf numFmtId="0" fontId="3" fillId="0" borderId="15" xfId="0" applyFont="1" applyBorder="1" applyAlignment="1" applyProtection="1">
      <alignment vertical="center"/>
      <protection/>
    </xf>
    <xf numFmtId="0" fontId="6" fillId="32" borderId="13" xfId="0" applyFont="1" applyFill="1" applyBorder="1" applyAlignment="1" applyProtection="1">
      <alignment vertical="center"/>
      <protection locked="0"/>
    </xf>
    <xf numFmtId="0" fontId="3" fillId="32" borderId="27" xfId="0" applyFont="1" applyFill="1" applyBorder="1" applyAlignment="1" applyProtection="1">
      <alignment horizontal="justify" vertical="center" wrapText="1"/>
      <protection locked="0"/>
    </xf>
    <xf numFmtId="0" fontId="3" fillId="0" borderId="15" xfId="0" applyFont="1" applyFill="1" applyBorder="1" applyAlignment="1" applyProtection="1">
      <alignment vertical="center"/>
      <protection/>
    </xf>
    <xf numFmtId="0" fontId="3" fillId="0" borderId="15" xfId="0" applyFont="1" applyBorder="1" applyAlignment="1" applyProtection="1">
      <alignment vertical="center" wrapText="1"/>
      <protection/>
    </xf>
    <xf numFmtId="0" fontId="6" fillId="32" borderId="13" xfId="0" applyFont="1" applyFill="1" applyBorder="1" applyAlignment="1" applyProtection="1">
      <alignment vertical="center"/>
      <protection/>
    </xf>
    <xf numFmtId="0" fontId="3" fillId="32" borderId="27" xfId="0" applyFont="1" applyFill="1" applyBorder="1" applyAlignment="1" applyProtection="1">
      <alignment horizontal="justify" vertical="center" wrapText="1"/>
      <protection/>
    </xf>
    <xf numFmtId="0" fontId="3" fillId="32" borderId="27" xfId="0" applyFont="1" applyFill="1" applyBorder="1" applyAlignment="1" applyProtection="1">
      <alignment horizontal="justify" vertical="center" wrapText="1"/>
      <protection/>
    </xf>
    <xf numFmtId="0" fontId="2" fillId="0" borderId="18" xfId="0" applyFont="1" applyBorder="1" applyAlignment="1" applyProtection="1">
      <alignment horizontal="center"/>
      <protection locked="0"/>
    </xf>
    <xf numFmtId="0" fontId="6" fillId="32" borderId="13" xfId="0" applyFont="1" applyFill="1" applyBorder="1" applyAlignment="1" applyProtection="1">
      <alignment horizontal="center" vertical="center"/>
      <protection locked="0"/>
    </xf>
    <xf numFmtId="0" fontId="6" fillId="32" borderId="13" xfId="0" applyFont="1" applyFill="1" applyBorder="1" applyAlignment="1" applyProtection="1">
      <alignment horizontal="center" vertical="center"/>
      <protection/>
    </xf>
    <xf numFmtId="0" fontId="2" fillId="33" borderId="27" xfId="0" applyFont="1" applyFill="1" applyBorder="1" applyAlignment="1" applyProtection="1">
      <alignment horizontal="center" vertical="center"/>
      <protection/>
    </xf>
    <xf numFmtId="0" fontId="2" fillId="0" borderId="14" xfId="0" applyFont="1" applyBorder="1" applyAlignment="1" applyProtection="1">
      <alignment horizontal="left" vertical="center"/>
      <protection/>
    </xf>
    <xf numFmtId="0" fontId="2" fillId="0" borderId="15" xfId="0" applyFont="1" applyBorder="1" applyAlignment="1" applyProtection="1">
      <alignment horizontal="left" vertical="center" wrapText="1"/>
      <protection/>
    </xf>
    <xf numFmtId="0" fontId="6" fillId="4" borderId="13" xfId="0" applyFont="1" applyFill="1" applyBorder="1" applyAlignment="1" applyProtection="1">
      <alignment horizontal="center" vertical="center"/>
      <protection/>
    </xf>
    <xf numFmtId="0" fontId="2" fillId="0" borderId="17" xfId="0" applyFont="1" applyBorder="1" applyAlignment="1" applyProtection="1">
      <alignment/>
      <protection/>
    </xf>
    <xf numFmtId="0" fontId="3" fillId="0" borderId="16" xfId="0" applyFont="1" applyBorder="1" applyAlignment="1" applyProtection="1">
      <alignment/>
      <protection/>
    </xf>
    <xf numFmtId="0" fontId="3" fillId="0" borderId="15" xfId="0" applyFont="1" applyBorder="1" applyAlignment="1" applyProtection="1">
      <alignment/>
      <protection/>
    </xf>
    <xf numFmtId="0" fontId="3" fillId="0" borderId="15" xfId="0" applyFont="1" applyBorder="1" applyAlignment="1" applyProtection="1">
      <alignment/>
      <protection locked="0"/>
    </xf>
    <xf numFmtId="0" fontId="2" fillId="0" borderId="17"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5" xfId="0" applyFont="1" applyBorder="1" applyAlignment="1" applyProtection="1">
      <alignment horizontal="left" vertical="center"/>
      <protection/>
    </xf>
    <xf numFmtId="0" fontId="3" fillId="0" borderId="15" xfId="0" applyFont="1" applyBorder="1" applyAlignment="1" applyProtection="1">
      <alignment horizontal="left" vertical="center"/>
      <protection locked="0"/>
    </xf>
    <xf numFmtId="0" fontId="3" fillId="0" borderId="15" xfId="0" applyFont="1" applyFill="1" applyBorder="1" applyAlignment="1" applyProtection="1">
      <alignment horizontal="left" vertical="center" wrapText="1"/>
      <protection/>
    </xf>
    <xf numFmtId="0" fontId="3" fillId="0" borderId="15" xfId="0" applyFont="1" applyFill="1" applyBorder="1" applyAlignment="1" applyProtection="1">
      <alignment horizontal="left" vertical="center"/>
      <protection/>
    </xf>
    <xf numFmtId="0" fontId="0" fillId="0" borderId="0" xfId="0" applyBorder="1" applyAlignment="1" applyProtection="1">
      <alignment horizontal="center" vertical="center"/>
      <protection locked="0"/>
    </xf>
    <xf numFmtId="0" fontId="0" fillId="0" borderId="75" xfId="0"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30" fillId="0" borderId="30" xfId="0" applyFont="1" applyBorder="1" applyAlignment="1">
      <alignment vertical="center"/>
    </xf>
    <xf numFmtId="0" fontId="0" fillId="0" borderId="76" xfId="0" applyBorder="1" applyAlignment="1" applyProtection="1">
      <alignment horizontal="center" vertical="center"/>
      <protection locked="0"/>
    </xf>
    <xf numFmtId="0" fontId="0" fillId="0" borderId="75" xfId="0" applyFont="1" applyBorder="1" applyAlignment="1" applyProtection="1">
      <alignment horizontal="center" vertical="center"/>
      <protection locked="0"/>
    </xf>
    <xf numFmtId="0" fontId="0" fillId="0" borderId="75"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34" borderId="61" xfId="0" applyFill="1" applyBorder="1" applyAlignment="1" applyProtection="1">
      <alignment horizontal="left" vertical="center" wrapText="1"/>
      <protection locked="0"/>
    </xf>
    <xf numFmtId="0" fontId="2" fillId="33" borderId="27" xfId="0" applyFont="1" applyFill="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0" fillId="34" borderId="60" xfId="0" applyFont="1" applyFill="1" applyBorder="1" applyAlignment="1" applyProtection="1">
      <alignment horizontal="left" vertical="center" wrapText="1"/>
      <protection locked="0"/>
    </xf>
    <xf numFmtId="8" fontId="0" fillId="34" borderId="62" xfId="0" applyNumberFormat="1" applyFill="1" applyBorder="1" applyAlignment="1" applyProtection="1">
      <alignment vertical="center" wrapText="1"/>
      <protection locked="0"/>
    </xf>
    <xf numFmtId="0" fontId="0" fillId="34" borderId="60" xfId="0" applyFill="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179" fontId="2" fillId="36" borderId="27" xfId="0" applyNumberFormat="1" applyFont="1" applyFill="1" applyBorder="1" applyAlignment="1">
      <alignment horizontal="center" wrapText="1"/>
    </xf>
    <xf numFmtId="179" fontId="2" fillId="36" borderId="11" xfId="0" applyNumberFormat="1" applyFont="1" applyFill="1" applyBorder="1" applyAlignment="1">
      <alignment horizontal="center" wrapText="1"/>
    </xf>
    <xf numFmtId="0" fontId="0" fillId="0" borderId="0" xfId="0" applyBorder="1" applyAlignment="1" applyProtection="1">
      <alignment horizontal="center" vertical="center" wrapText="1"/>
      <protection locked="0"/>
    </xf>
    <xf numFmtId="0" fontId="0" fillId="0" borderId="75" xfId="0" applyBorder="1" applyAlignment="1" applyProtection="1">
      <alignment horizontal="center" vertical="center" wrapText="1"/>
      <protection locked="0"/>
    </xf>
    <xf numFmtId="179" fontId="0" fillId="0" borderId="12" xfId="50" applyFont="1" applyBorder="1" applyAlignment="1" applyProtection="1">
      <alignment horizontal="right" vertical="center"/>
      <protection locked="0"/>
    </xf>
    <xf numFmtId="43" fontId="1" fillId="32" borderId="77" xfId="0" applyNumberFormat="1" applyFont="1" applyFill="1" applyBorder="1" applyAlignment="1">
      <alignment horizontal="right" vertical="center"/>
    </xf>
    <xf numFmtId="179" fontId="0" fillId="32" borderId="78" xfId="50" applyFont="1" applyFill="1" applyBorder="1" applyAlignment="1">
      <alignment horizontal="right" vertical="center"/>
    </xf>
    <xf numFmtId="179" fontId="0" fillId="32" borderId="43" xfId="50" applyFont="1" applyFill="1" applyBorder="1" applyAlignment="1">
      <alignment horizontal="right" vertical="center"/>
    </xf>
    <xf numFmtId="0" fontId="0" fillId="0" borderId="0"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8" fontId="0" fillId="34" borderId="62" xfId="0" applyNumberFormat="1" applyFill="1" applyBorder="1" applyAlignment="1" applyProtection="1">
      <alignment horizontal="right" vertical="center" wrapText="1"/>
      <protection locked="0"/>
    </xf>
    <xf numFmtId="0" fontId="0" fillId="34" borderId="62" xfId="0" applyFill="1" applyBorder="1" applyAlignment="1" applyProtection="1">
      <alignment horizontal="right" vertical="center" wrapText="1"/>
      <protection locked="0"/>
    </xf>
    <xf numFmtId="0" fontId="0" fillId="34" borderId="61" xfId="0" applyFont="1" applyFill="1" applyBorder="1" applyAlignment="1" applyProtection="1">
      <alignment horizontal="left" vertical="center" wrapText="1"/>
      <protection locked="0"/>
    </xf>
    <xf numFmtId="178" fontId="1" fillId="32" borderId="78" xfId="52" applyFont="1" applyFill="1" applyBorder="1" applyAlignment="1" applyProtection="1">
      <alignment horizontal="right" vertical="center"/>
      <protection/>
    </xf>
    <xf numFmtId="0" fontId="0" fillId="34" borderId="62" xfId="0" applyFill="1" applyBorder="1" applyAlignment="1" applyProtection="1">
      <alignment horizontal="right" vertical="center"/>
      <protection/>
    </xf>
    <xf numFmtId="0" fontId="0" fillId="34" borderId="62" xfId="0" applyFill="1" applyBorder="1" applyAlignment="1" applyProtection="1">
      <alignment horizontal="right" vertical="center"/>
      <protection locked="0"/>
    </xf>
    <xf numFmtId="0" fontId="2" fillId="32" borderId="27" xfId="0" applyFont="1" applyFill="1" applyBorder="1" applyAlignment="1" applyProtection="1">
      <alignment horizontal="center" vertical="center"/>
      <protection/>
    </xf>
    <xf numFmtId="213" fontId="4" fillId="37" borderId="11" xfId="56" applyNumberFormat="1" applyFont="1" applyFill="1" applyBorder="1" applyAlignment="1" applyProtection="1">
      <alignment horizontal="center" vertical="center"/>
      <protection hidden="1"/>
    </xf>
    <xf numFmtId="0" fontId="2" fillId="0" borderId="0" xfId="0" applyFont="1" applyFill="1" applyBorder="1" applyAlignment="1" applyProtection="1">
      <alignment horizontal="center"/>
      <protection locked="0"/>
    </xf>
    <xf numFmtId="179" fontId="2" fillId="0" borderId="0" xfId="5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protection locked="0"/>
    </xf>
    <xf numFmtId="179" fontId="3" fillId="0" borderId="0" xfId="50" applyFont="1" applyFill="1" applyBorder="1" applyAlignment="1" applyProtection="1">
      <alignment/>
      <protection/>
    </xf>
    <xf numFmtId="179" fontId="3" fillId="32" borderId="18" xfId="50" applyFont="1" applyFill="1" applyBorder="1" applyAlignment="1" applyProtection="1">
      <alignment/>
      <protection/>
    </xf>
    <xf numFmtId="0" fontId="6" fillId="0" borderId="79" xfId="0" applyFont="1" applyBorder="1" applyAlignment="1" applyProtection="1">
      <alignment horizontal="center"/>
      <protection locked="0"/>
    </xf>
    <xf numFmtId="0" fontId="12" fillId="0" borderId="13" xfId="0" applyFont="1" applyBorder="1" applyAlignment="1" applyProtection="1">
      <alignment/>
      <protection/>
    </xf>
    <xf numFmtId="0" fontId="12" fillId="0" borderId="59" xfId="0" applyFont="1" applyBorder="1" applyAlignment="1" applyProtection="1">
      <alignment/>
      <protection/>
    </xf>
    <xf numFmtId="0" fontId="12" fillId="0" borderId="11" xfId="0" applyFont="1" applyBorder="1" applyAlignment="1" applyProtection="1">
      <alignment/>
      <protection/>
    </xf>
    <xf numFmtId="0" fontId="11" fillId="0" borderId="18" xfId="0" applyFont="1" applyBorder="1" applyAlignment="1" applyProtection="1">
      <alignment horizontal="left"/>
      <protection/>
    </xf>
    <xf numFmtId="0" fontId="12" fillId="0" borderId="76" xfId="0" applyFont="1" applyBorder="1" applyAlignment="1" applyProtection="1">
      <alignment horizontal="left"/>
      <protection/>
    </xf>
    <xf numFmtId="0" fontId="6" fillId="0" borderId="80" xfId="0" applyFont="1" applyBorder="1" applyAlignment="1" applyProtection="1">
      <alignment horizontal="center"/>
      <protection locked="0"/>
    </xf>
    <xf numFmtId="0" fontId="6" fillId="0" borderId="80" xfId="0" applyFont="1" applyBorder="1" applyAlignment="1" applyProtection="1">
      <alignment horizontal="center" wrapText="1"/>
      <protection locked="0"/>
    </xf>
    <xf numFmtId="179" fontId="1" fillId="32" borderId="27" xfId="50" applyFont="1" applyFill="1" applyBorder="1" applyAlignment="1" applyProtection="1">
      <alignment horizontal="right" vertical="center"/>
      <protection/>
    </xf>
    <xf numFmtId="179" fontId="1" fillId="33" borderId="27" xfId="50" applyFont="1" applyFill="1" applyBorder="1" applyAlignment="1" applyProtection="1">
      <alignment horizontal="right" vertical="center"/>
      <protection/>
    </xf>
    <xf numFmtId="179" fontId="0" fillId="0" borderId="16" xfId="50" applyFont="1" applyBorder="1" applyAlignment="1" applyProtection="1">
      <alignment horizontal="right" vertical="center"/>
      <protection locked="0"/>
    </xf>
    <xf numFmtId="179" fontId="0" fillId="32" borderId="10" xfId="50" applyFont="1" applyFill="1" applyBorder="1" applyAlignment="1" applyProtection="1">
      <alignment horizontal="right" vertical="center"/>
      <protection/>
    </xf>
    <xf numFmtId="179" fontId="0" fillId="0" borderId="15" xfId="50" applyFont="1" applyBorder="1" applyAlignment="1" applyProtection="1">
      <alignment horizontal="right" vertical="center"/>
      <protection locked="0"/>
    </xf>
    <xf numFmtId="179" fontId="0" fillId="0" borderId="81" xfId="50" applyFont="1" applyBorder="1" applyAlignment="1" applyProtection="1">
      <alignment horizontal="right" vertical="center"/>
      <protection locked="0"/>
    </xf>
    <xf numFmtId="179" fontId="0" fillId="32" borderId="27" xfId="50" applyFont="1" applyFill="1" applyBorder="1" applyAlignment="1" applyProtection="1">
      <alignment horizontal="right" vertical="center"/>
      <protection/>
    </xf>
    <xf numFmtId="0" fontId="2" fillId="32" borderId="27" xfId="0" applyFont="1" applyFill="1" applyBorder="1" applyAlignment="1" applyProtection="1">
      <alignment horizontal="justify" vertical="center" wrapText="1"/>
      <protection/>
    </xf>
    <xf numFmtId="4" fontId="0" fillId="0" borderId="15" xfId="50" applyNumberFormat="1" applyFont="1" applyBorder="1" applyAlignment="1" applyProtection="1">
      <alignment horizontal="center" vertical="center"/>
      <protection locked="0"/>
    </xf>
    <xf numFmtId="179" fontId="3" fillId="0" borderId="12" xfId="50" applyFont="1" applyBorder="1" applyAlignment="1" applyProtection="1">
      <alignment horizontal="right" vertical="center"/>
      <protection locked="0"/>
    </xf>
    <xf numFmtId="179" fontId="3" fillId="32" borderId="12" xfId="50" applyFont="1" applyFill="1" applyBorder="1" applyAlignment="1" applyProtection="1">
      <alignment horizontal="right" vertical="center"/>
      <protection locked="0"/>
    </xf>
    <xf numFmtId="179" fontId="3" fillId="0" borderId="12" xfId="50" applyFont="1" applyBorder="1" applyAlignment="1" applyProtection="1">
      <alignment horizontal="right" vertical="center"/>
      <protection locked="0"/>
    </xf>
    <xf numFmtId="179" fontId="3" fillId="0" borderId="12" xfId="50" applyFont="1" applyBorder="1" applyAlignment="1" applyProtection="1">
      <alignment horizontal="right" vertical="center"/>
      <protection/>
    </xf>
    <xf numFmtId="179" fontId="3" fillId="0" borderId="10" xfId="50" applyFont="1" applyBorder="1" applyAlignment="1" applyProtection="1">
      <alignment horizontal="right" vertical="center"/>
      <protection/>
    </xf>
    <xf numFmtId="179" fontId="3" fillId="32" borderId="11" xfId="50" applyFont="1" applyFill="1" applyBorder="1" applyAlignment="1" applyProtection="1">
      <alignment horizontal="right" vertical="center"/>
      <protection/>
    </xf>
    <xf numFmtId="179" fontId="3" fillId="32" borderId="10" xfId="50" applyFont="1" applyFill="1" applyBorder="1" applyAlignment="1" applyProtection="1">
      <alignment horizontal="right" vertical="center"/>
      <protection/>
    </xf>
    <xf numFmtId="179" fontId="3" fillId="32" borderId="12" xfId="50" applyFont="1" applyFill="1" applyBorder="1" applyAlignment="1" applyProtection="1">
      <alignment horizontal="right" vertical="center"/>
      <protection/>
    </xf>
    <xf numFmtId="179" fontId="3" fillId="0" borderId="38" xfId="50" applyFont="1" applyBorder="1" applyAlignment="1" applyProtection="1">
      <alignment horizontal="right" vertical="center"/>
      <protection/>
    </xf>
    <xf numFmtId="179" fontId="3" fillId="0" borderId="18" xfId="50" applyFont="1" applyBorder="1" applyAlignment="1" applyProtection="1">
      <alignment horizontal="right" vertical="center"/>
      <protection/>
    </xf>
    <xf numFmtId="179" fontId="3" fillId="32" borderId="18" xfId="50" applyFont="1" applyFill="1" applyBorder="1" applyAlignment="1" applyProtection="1">
      <alignment horizontal="right" vertical="center"/>
      <protection/>
    </xf>
    <xf numFmtId="179" fontId="3" fillId="0" borderId="10" xfId="50" applyFont="1" applyBorder="1" applyAlignment="1" applyProtection="1">
      <alignment horizontal="right" vertical="center"/>
      <protection locked="0"/>
    </xf>
    <xf numFmtId="179" fontId="3" fillId="32" borderId="10" xfId="50" applyFont="1" applyFill="1" applyBorder="1" applyAlignment="1" applyProtection="1">
      <alignment horizontal="right" vertical="center"/>
      <protection locked="0"/>
    </xf>
    <xf numFmtId="179" fontId="2" fillId="33" borderId="27" xfId="50" applyFont="1" applyFill="1" applyBorder="1" applyAlignment="1" applyProtection="1">
      <alignment horizontal="right" vertical="center"/>
      <protection/>
    </xf>
    <xf numFmtId="178" fontId="1" fillId="32" borderId="62" xfId="52" applyFont="1" applyFill="1" applyBorder="1" applyAlignment="1" applyProtection="1">
      <alignment horizontal="center" vertical="center"/>
      <protection/>
    </xf>
    <xf numFmtId="178" fontId="36" fillId="32" borderId="43" xfId="0" applyNumberFormat="1" applyFont="1" applyFill="1" applyBorder="1" applyAlignment="1" applyProtection="1">
      <alignment horizontal="center" vertical="center"/>
      <protection/>
    </xf>
    <xf numFmtId="0" fontId="3" fillId="0" borderId="27"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protection/>
    </xf>
    <xf numFmtId="0" fontId="2" fillId="0" borderId="27" xfId="0" applyFont="1" applyBorder="1" applyAlignment="1" applyProtection="1">
      <alignment horizontal="center"/>
      <protection locked="0"/>
    </xf>
    <xf numFmtId="0" fontId="0" fillId="0" borderId="0" xfId="0" applyFont="1" applyBorder="1" applyAlignment="1">
      <alignment horizontal="left" wrapText="1"/>
    </xf>
    <xf numFmtId="0" fontId="0" fillId="0" borderId="0" xfId="0" applyFont="1" applyBorder="1" applyAlignment="1">
      <alignment horizontal="left" wrapText="1"/>
    </xf>
    <xf numFmtId="0" fontId="18" fillId="0" borderId="82" xfId="0" applyFont="1" applyBorder="1" applyAlignment="1">
      <alignment horizontal="center"/>
    </xf>
    <xf numFmtId="0" fontId="18" fillId="0" borderId="83" xfId="0" applyFont="1" applyBorder="1" applyAlignment="1">
      <alignment horizontal="center"/>
    </xf>
    <xf numFmtId="0" fontId="18" fillId="0" borderId="84" xfId="0" applyFont="1" applyBorder="1" applyAlignment="1">
      <alignment horizontal="center"/>
    </xf>
    <xf numFmtId="0" fontId="0" fillId="0" borderId="24" xfId="0" applyBorder="1" applyAlignment="1">
      <alignment horizontal="left" vertical="center" wrapText="1"/>
    </xf>
    <xf numFmtId="0" fontId="0" fillId="0" borderId="39" xfId="0" applyBorder="1" applyAlignment="1">
      <alignment horizontal="left" vertical="center" wrapText="1"/>
    </xf>
    <xf numFmtId="0" fontId="0" fillId="0" borderId="22" xfId="0" applyBorder="1" applyAlignment="1">
      <alignment horizontal="left" vertical="center" wrapText="1"/>
    </xf>
    <xf numFmtId="0" fontId="91" fillId="0" borderId="24" xfId="0" applyFont="1" applyBorder="1" applyAlignment="1">
      <alignment horizontal="left"/>
    </xf>
    <xf numFmtId="0" fontId="91" fillId="0" borderId="39" xfId="0" applyFont="1" applyBorder="1" applyAlignment="1">
      <alignment horizontal="left"/>
    </xf>
    <xf numFmtId="0" fontId="91" fillId="0" borderId="22" xfId="0" applyFont="1" applyBorder="1" applyAlignment="1">
      <alignment horizontal="left"/>
    </xf>
    <xf numFmtId="0" fontId="23" fillId="0" borderId="19" xfId="0" applyFont="1" applyBorder="1" applyAlignment="1">
      <alignment horizontal="justify"/>
    </xf>
    <xf numFmtId="0" fontId="23" fillId="0" borderId="19" xfId="0" applyFont="1" applyBorder="1" applyAlignment="1">
      <alignment horizontal="left"/>
    </xf>
    <xf numFmtId="0" fontId="0" fillId="0" borderId="19" xfId="0" applyFont="1" applyBorder="1" applyAlignment="1">
      <alignment horizontal="justify"/>
    </xf>
    <xf numFmtId="0" fontId="0" fillId="0" borderId="24" xfId="0" applyFont="1" applyBorder="1" applyAlignment="1">
      <alignment horizontal="left" wrapText="1"/>
    </xf>
    <xf numFmtId="0" fontId="0" fillId="0" borderId="39" xfId="0" applyFont="1" applyBorder="1" applyAlignment="1">
      <alignment horizontal="left" wrapText="1"/>
    </xf>
    <xf numFmtId="0" fontId="0" fillId="0" borderId="22" xfId="0" applyFont="1" applyBorder="1" applyAlignment="1">
      <alignment horizontal="left" wrapText="1"/>
    </xf>
    <xf numFmtId="0" fontId="0" fillId="0" borderId="19" xfId="0" applyFont="1" applyBorder="1" applyAlignment="1">
      <alignment horizontal="justify" wrapText="1"/>
    </xf>
    <xf numFmtId="0" fontId="0" fillId="0" borderId="19" xfId="0" applyFont="1" applyBorder="1" applyAlignment="1">
      <alignment horizontal="justify" wrapText="1"/>
    </xf>
    <xf numFmtId="0" fontId="17" fillId="0" borderId="19" xfId="0" applyFont="1" applyBorder="1" applyAlignment="1">
      <alignment horizontal="justify"/>
    </xf>
    <xf numFmtId="0" fontId="0" fillId="0" borderId="19" xfId="0" applyBorder="1" applyAlignment="1">
      <alignment horizontal="justify" wrapText="1"/>
    </xf>
    <xf numFmtId="0" fontId="0" fillId="0" borderId="19" xfId="0" applyFont="1" applyFill="1" applyBorder="1" applyAlignment="1">
      <alignment horizontal="justify"/>
    </xf>
    <xf numFmtId="0" fontId="0" fillId="0" borderId="19" xfId="0" applyFont="1" applyBorder="1" applyAlignment="1">
      <alignment horizontal="justify"/>
    </xf>
    <xf numFmtId="0" fontId="1" fillId="0" borderId="83" xfId="0" applyFont="1" applyFill="1" applyBorder="1" applyAlignment="1">
      <alignment horizontal="left" vertical="center" wrapText="1"/>
    </xf>
    <xf numFmtId="0" fontId="1" fillId="0" borderId="85" xfId="0" applyFont="1" applyFill="1" applyBorder="1" applyAlignment="1">
      <alignment horizontal="left" vertical="center" wrapText="1"/>
    </xf>
    <xf numFmtId="0" fontId="11" fillId="0" borderId="19" xfId="0" applyFont="1" applyBorder="1" applyAlignment="1">
      <alignment horizontal="left"/>
    </xf>
    <xf numFmtId="0" fontId="26" fillId="0" borderId="24" xfId="0" applyFont="1" applyBorder="1" applyAlignment="1">
      <alignment horizontal="center"/>
    </xf>
    <xf numFmtId="0" fontId="26" fillId="0" borderId="39" xfId="0" applyFont="1" applyBorder="1" applyAlignment="1">
      <alignment horizontal="center"/>
    </xf>
    <xf numFmtId="0" fontId="26" fillId="0" borderId="22" xfId="0" applyFont="1" applyBorder="1" applyAlignment="1">
      <alignment horizontal="center"/>
    </xf>
    <xf numFmtId="0" fontId="19" fillId="0" borderId="86" xfId="0" applyFont="1" applyBorder="1" applyAlignment="1">
      <alignment horizontal="center"/>
    </xf>
    <xf numFmtId="0" fontId="18" fillId="0" borderId="19" xfId="0" applyFont="1" applyBorder="1" applyAlignment="1">
      <alignment horizontal="center"/>
    </xf>
    <xf numFmtId="0" fontId="1" fillId="0" borderId="24" xfId="0" applyFont="1" applyBorder="1" applyAlignment="1">
      <alignment horizontal="left"/>
    </xf>
    <xf numFmtId="0" fontId="0" fillId="0" borderId="39" xfId="0" applyFont="1" applyBorder="1" applyAlignment="1">
      <alignment horizontal="left"/>
    </xf>
    <xf numFmtId="0" fontId="0" fillId="0" borderId="22" xfId="0" applyFont="1" applyBorder="1" applyAlignment="1">
      <alignment horizontal="left"/>
    </xf>
    <xf numFmtId="0" fontId="0" fillId="0" borderId="87" xfId="0" applyFill="1" applyBorder="1" applyAlignment="1">
      <alignment horizontal="left" vertical="center" wrapText="1"/>
    </xf>
    <xf numFmtId="0" fontId="0" fillId="0" borderId="88" xfId="0" applyFill="1" applyBorder="1" applyAlignment="1">
      <alignment horizontal="left" vertical="center" wrapText="1"/>
    </xf>
    <xf numFmtId="0" fontId="46" fillId="0" borderId="67" xfId="0" applyFont="1" applyBorder="1" applyAlignment="1">
      <alignment horizontal="center" vertical="center" wrapText="1" shrinkToFit="1"/>
    </xf>
    <xf numFmtId="0" fontId="46" fillId="0" borderId="89" xfId="0" applyFont="1" applyBorder="1" applyAlignment="1">
      <alignment horizontal="center" vertical="center" wrapText="1" shrinkToFit="1"/>
    </xf>
    <xf numFmtId="0" fontId="0" fillId="0" borderId="45" xfId="0" applyFont="1" applyFill="1" applyBorder="1" applyAlignment="1">
      <alignment horizontal="justify"/>
    </xf>
    <xf numFmtId="0" fontId="0" fillId="0" borderId="40" xfId="0" applyFont="1" applyFill="1" applyBorder="1" applyAlignment="1">
      <alignment horizontal="justify"/>
    </xf>
    <xf numFmtId="0" fontId="0" fillId="0" borderId="41" xfId="0" applyFont="1" applyFill="1" applyBorder="1" applyAlignment="1">
      <alignment horizontal="justify"/>
    </xf>
    <xf numFmtId="0" fontId="0" fillId="0" borderId="36" xfId="0" applyFont="1" applyFill="1" applyBorder="1" applyAlignment="1">
      <alignment horizontal="justify"/>
    </xf>
    <xf numFmtId="0" fontId="0" fillId="0" borderId="90" xfId="0" applyFont="1" applyFill="1" applyBorder="1" applyAlignment="1">
      <alignment horizontal="justify"/>
    </xf>
    <xf numFmtId="0" fontId="0" fillId="0" borderId="35" xfId="0" applyFont="1" applyFill="1" applyBorder="1" applyAlignment="1">
      <alignment horizontal="justify"/>
    </xf>
    <xf numFmtId="0" fontId="0" fillId="0" borderId="19" xfId="0" applyBorder="1" applyAlignment="1">
      <alignment wrapText="1"/>
    </xf>
    <xf numFmtId="0" fontId="0" fillId="0" borderId="19" xfId="0" applyFont="1" applyBorder="1" applyAlignment="1">
      <alignment horizontal="justify" wrapText="1"/>
    </xf>
    <xf numFmtId="0" fontId="0" fillId="0" borderId="19" xfId="0" applyBorder="1" applyAlignment="1">
      <alignment horizontal="justify"/>
    </xf>
    <xf numFmtId="0" fontId="0" fillId="0" borderId="45" xfId="0" applyBorder="1" applyAlignment="1">
      <alignment horizontal="left" wrapText="1"/>
    </xf>
    <xf numFmtId="0" fontId="0" fillId="0" borderId="40" xfId="0" applyBorder="1" applyAlignment="1">
      <alignment horizontal="left" wrapText="1"/>
    </xf>
    <xf numFmtId="0" fontId="0" fillId="0" borderId="41" xfId="0" applyBorder="1" applyAlignment="1">
      <alignment horizontal="left" wrapText="1"/>
    </xf>
    <xf numFmtId="0" fontId="0" fillId="0" borderId="36" xfId="0" applyBorder="1" applyAlignment="1">
      <alignment horizontal="left" wrapText="1"/>
    </xf>
    <xf numFmtId="0" fontId="0" fillId="0" borderId="90" xfId="0" applyBorder="1" applyAlignment="1">
      <alignment horizontal="left" wrapText="1"/>
    </xf>
    <xf numFmtId="0" fontId="0" fillId="0" borderId="35" xfId="0" applyBorder="1" applyAlignment="1">
      <alignment horizontal="left" wrapText="1"/>
    </xf>
    <xf numFmtId="0" fontId="4" fillId="0" borderId="24" xfId="0" applyFont="1" applyBorder="1" applyAlignment="1">
      <alignment horizontal="left" vertical="center" wrapText="1"/>
    </xf>
    <xf numFmtId="0" fontId="0" fillId="0" borderId="39" xfId="0" applyFont="1" applyBorder="1" applyAlignment="1">
      <alignment horizontal="left" vertical="center" wrapText="1"/>
    </xf>
    <xf numFmtId="0" fontId="0" fillId="0" borderId="22" xfId="0" applyFont="1" applyBorder="1" applyAlignment="1">
      <alignment horizontal="left" vertical="center" wrapText="1"/>
    </xf>
    <xf numFmtId="0" fontId="46" fillId="0" borderId="67" xfId="0" applyFont="1" applyBorder="1" applyAlignment="1">
      <alignment horizontal="center" vertical="center"/>
    </xf>
    <xf numFmtId="0" fontId="46" fillId="0" borderId="89" xfId="0" applyFont="1" applyBorder="1" applyAlignment="1">
      <alignment horizontal="center" vertical="center"/>
    </xf>
    <xf numFmtId="0" fontId="0" fillId="0" borderId="19" xfId="0" applyFont="1" applyBorder="1" applyAlignment="1">
      <alignment horizontal="justify"/>
    </xf>
    <xf numFmtId="0" fontId="6" fillId="0" borderId="64" xfId="0" applyFont="1" applyBorder="1" applyAlignment="1" applyProtection="1">
      <alignment horizontal="center"/>
      <protection locked="0"/>
    </xf>
    <xf numFmtId="0" fontId="6" fillId="0" borderId="91" xfId="0" applyFont="1" applyBorder="1" applyAlignment="1" applyProtection="1">
      <alignment horizontal="center"/>
      <protection locked="0"/>
    </xf>
    <xf numFmtId="0" fontId="1" fillId="4" borderId="13" xfId="0" applyFont="1" applyFill="1" applyBorder="1" applyAlignment="1">
      <alignment horizontal="left"/>
    </xf>
    <xf numFmtId="0" fontId="1" fillId="4" borderId="59" xfId="0" applyFont="1" applyFill="1" applyBorder="1" applyAlignment="1">
      <alignment horizontal="left"/>
    </xf>
    <xf numFmtId="0" fontId="1" fillId="4" borderId="11" xfId="0" applyFont="1" applyFill="1" applyBorder="1" applyAlignment="1">
      <alignment horizontal="left"/>
    </xf>
    <xf numFmtId="9" fontId="2" fillId="32" borderId="13" xfId="56" applyFont="1" applyFill="1" applyBorder="1" applyAlignment="1" applyProtection="1">
      <alignment horizontal="center" vertical="center" wrapText="1"/>
      <protection/>
    </xf>
    <xf numFmtId="9" fontId="2" fillId="32" borderId="11" xfId="56" applyFont="1" applyFill="1" applyBorder="1" applyAlignment="1" applyProtection="1">
      <alignment horizontal="center" vertical="center" wrapText="1"/>
      <protection/>
    </xf>
    <xf numFmtId="9" fontId="6" fillId="0" borderId="14" xfId="0" applyNumberFormat="1" applyFont="1" applyBorder="1" applyAlignment="1" applyProtection="1">
      <alignment horizontal="center"/>
      <protection locked="0"/>
    </xf>
    <xf numFmtId="0" fontId="6" fillId="0" borderId="92" xfId="0" applyFont="1" applyBorder="1" applyAlignment="1" applyProtection="1">
      <alignment horizontal="center"/>
      <protection locked="0"/>
    </xf>
    <xf numFmtId="0" fontId="6" fillId="0" borderId="14" xfId="0" applyFont="1" applyBorder="1" applyAlignment="1" applyProtection="1">
      <alignment horizontal="center"/>
      <protection locked="0"/>
    </xf>
    <xf numFmtId="0" fontId="2" fillId="4" borderId="70" xfId="0" applyFont="1" applyFill="1" applyBorder="1" applyAlignment="1" applyProtection="1">
      <alignment horizontal="center" wrapText="1"/>
      <protection locked="0"/>
    </xf>
    <xf numFmtId="0" fontId="2" fillId="4" borderId="71" xfId="0" applyFont="1" applyFill="1" applyBorder="1" applyAlignment="1" applyProtection="1">
      <alignment horizontal="center" wrapText="1"/>
      <protection locked="0"/>
    </xf>
    <xf numFmtId="0" fontId="2" fillId="4" borderId="72" xfId="0" applyFont="1" applyFill="1" applyBorder="1" applyAlignment="1" applyProtection="1">
      <alignment horizontal="center" wrapText="1"/>
      <protection locked="0"/>
    </xf>
    <xf numFmtId="0" fontId="2" fillId="4" borderId="73" xfId="0" applyFont="1" applyFill="1" applyBorder="1" applyAlignment="1" applyProtection="1">
      <alignment horizontal="center" wrapText="1"/>
      <protection locked="0"/>
    </xf>
    <xf numFmtId="0" fontId="12" fillId="32" borderId="13" xfId="0" applyFont="1" applyFill="1" applyBorder="1" applyAlignment="1" applyProtection="1">
      <alignment horizontal="left"/>
      <protection locked="0"/>
    </xf>
    <xf numFmtId="0" fontId="12" fillId="32" borderId="11" xfId="0" applyFont="1" applyFill="1" applyBorder="1" applyAlignment="1" applyProtection="1">
      <alignment horizontal="left"/>
      <protection locked="0"/>
    </xf>
    <xf numFmtId="0" fontId="11" fillId="0" borderId="13" xfId="0" applyFont="1" applyBorder="1" applyAlignment="1" applyProtection="1">
      <alignment horizontal="left" wrapText="1"/>
      <protection/>
    </xf>
    <xf numFmtId="0" fontId="11" fillId="0" borderId="59" xfId="0" applyFont="1" applyBorder="1" applyAlignment="1" applyProtection="1">
      <alignment horizontal="left" wrapText="1"/>
      <protection/>
    </xf>
    <xf numFmtId="0" fontId="11" fillId="0" borderId="11" xfId="0" applyFont="1" applyBorder="1" applyAlignment="1" applyProtection="1">
      <alignment horizontal="left" wrapText="1"/>
      <protection/>
    </xf>
    <xf numFmtId="0" fontId="15" fillId="4" borderId="76" xfId="0" applyFont="1" applyFill="1" applyBorder="1" applyAlignment="1" applyProtection="1">
      <alignment horizontal="center"/>
      <protection/>
    </xf>
    <xf numFmtId="0" fontId="15" fillId="4" borderId="93" xfId="0" applyFont="1" applyFill="1" applyBorder="1" applyAlignment="1" applyProtection="1">
      <alignment horizontal="center"/>
      <protection/>
    </xf>
    <xf numFmtId="0" fontId="15" fillId="4" borderId="38" xfId="0" applyFont="1" applyFill="1" applyBorder="1" applyAlignment="1" applyProtection="1">
      <alignment horizontal="center"/>
      <protection/>
    </xf>
    <xf numFmtId="0" fontId="2" fillId="32" borderId="13" xfId="0" applyFont="1" applyFill="1" applyBorder="1" applyAlignment="1" applyProtection="1">
      <alignment horizontal="center" vertical="center" wrapText="1"/>
      <protection/>
    </xf>
    <xf numFmtId="0" fontId="0" fillId="0" borderId="11" xfId="0" applyBorder="1" applyAlignment="1">
      <alignment vertical="center" wrapText="1"/>
    </xf>
    <xf numFmtId="9" fontId="6" fillId="0" borderId="94" xfId="0" applyNumberFormat="1" applyFont="1" applyBorder="1" applyAlignment="1" applyProtection="1">
      <alignment horizontal="center"/>
      <protection locked="0"/>
    </xf>
    <xf numFmtId="9" fontId="6" fillId="0" borderId="95" xfId="0" applyNumberFormat="1" applyFont="1" applyBorder="1" applyAlignment="1" applyProtection="1">
      <alignment horizontal="center"/>
      <protection locked="0"/>
    </xf>
    <xf numFmtId="9" fontId="6" fillId="0" borderId="79" xfId="0" applyNumberFormat="1" applyFont="1" applyBorder="1" applyAlignment="1" applyProtection="1">
      <alignment horizontal="center"/>
      <protection locked="0"/>
    </xf>
    <xf numFmtId="0" fontId="6" fillId="0" borderId="96" xfId="0" applyFont="1" applyBorder="1" applyAlignment="1" applyProtection="1">
      <alignment horizontal="center"/>
      <protection locked="0"/>
    </xf>
    <xf numFmtId="9" fontId="6" fillId="0" borderId="64" xfId="0" applyNumberFormat="1" applyFont="1" applyBorder="1" applyAlignment="1" applyProtection="1">
      <alignment horizontal="center"/>
      <protection locked="0"/>
    </xf>
    <xf numFmtId="0" fontId="11" fillId="0" borderId="13" xfId="0" applyFont="1" applyBorder="1" applyAlignment="1" applyProtection="1">
      <alignment horizontal="left"/>
      <protection/>
    </xf>
    <xf numFmtId="0" fontId="11" fillId="0" borderId="59" xfId="0" applyFont="1" applyBorder="1" applyAlignment="1" applyProtection="1">
      <alignment horizontal="left"/>
      <protection/>
    </xf>
    <xf numFmtId="0" fontId="11" fillId="0" borderId="11" xfId="0" applyFont="1" applyBorder="1" applyAlignment="1" applyProtection="1">
      <alignment horizontal="left"/>
      <protection/>
    </xf>
    <xf numFmtId="0" fontId="1" fillId="32" borderId="13" xfId="0" applyFont="1" applyFill="1" applyBorder="1" applyAlignment="1" applyProtection="1">
      <alignment horizontal="center" vertical="center"/>
      <protection/>
    </xf>
    <xf numFmtId="0" fontId="1" fillId="32" borderId="59" xfId="0" applyFont="1" applyFill="1" applyBorder="1" applyAlignment="1" applyProtection="1">
      <alignment horizontal="center" vertical="center"/>
      <protection/>
    </xf>
    <xf numFmtId="0" fontId="1" fillId="32" borderId="11" xfId="0" applyFont="1" applyFill="1" applyBorder="1" applyAlignment="1" applyProtection="1">
      <alignment horizontal="center" vertical="center"/>
      <protection/>
    </xf>
    <xf numFmtId="0" fontId="1" fillId="32" borderId="13" xfId="0" applyFont="1" applyFill="1" applyBorder="1" applyAlignment="1" applyProtection="1">
      <alignment horizontal="center" vertical="center"/>
      <protection/>
    </xf>
    <xf numFmtId="0" fontId="1" fillId="32" borderId="59" xfId="0" applyFont="1" applyFill="1" applyBorder="1" applyAlignment="1" applyProtection="1">
      <alignment horizontal="center" vertical="center"/>
      <protection/>
    </xf>
    <xf numFmtId="0" fontId="1" fillId="32" borderId="11" xfId="0" applyFont="1" applyFill="1" applyBorder="1" applyAlignment="1" applyProtection="1">
      <alignment horizontal="center" vertical="center"/>
      <protection/>
    </xf>
    <xf numFmtId="0" fontId="1" fillId="32" borderId="13" xfId="0" applyFont="1" applyFill="1" applyBorder="1" applyAlignment="1" applyProtection="1">
      <alignment horizontal="center" vertical="center" wrapText="1"/>
      <protection/>
    </xf>
    <xf numFmtId="0" fontId="1" fillId="32" borderId="11" xfId="0" applyFont="1" applyFill="1" applyBorder="1" applyAlignment="1" applyProtection="1">
      <alignment horizontal="center" vertical="center" wrapText="1"/>
      <protection/>
    </xf>
    <xf numFmtId="0" fontId="1" fillId="33" borderId="13" xfId="0" applyFont="1" applyFill="1" applyBorder="1" applyAlignment="1" applyProtection="1">
      <alignment horizontal="center" vertical="center"/>
      <protection/>
    </xf>
    <xf numFmtId="0" fontId="1" fillId="33" borderId="59" xfId="0" applyFont="1" applyFill="1" applyBorder="1" applyAlignment="1" applyProtection="1">
      <alignment horizontal="center" vertical="center"/>
      <protection/>
    </xf>
    <xf numFmtId="0" fontId="1" fillId="33" borderId="11" xfId="0" applyFont="1" applyFill="1" applyBorder="1" applyAlignment="1" applyProtection="1">
      <alignment horizontal="center" vertical="center"/>
      <protection/>
    </xf>
    <xf numFmtId="0" fontId="12" fillId="32" borderId="13" xfId="0" applyFont="1" applyFill="1" applyBorder="1" applyAlignment="1" applyProtection="1">
      <alignment horizontal="center" vertical="center"/>
      <protection/>
    </xf>
    <xf numFmtId="0" fontId="12" fillId="32" borderId="59" xfId="0" applyFont="1" applyFill="1" applyBorder="1" applyAlignment="1" applyProtection="1">
      <alignment horizontal="center" vertical="center"/>
      <protection/>
    </xf>
    <xf numFmtId="0" fontId="12" fillId="32" borderId="11" xfId="0" applyFont="1" applyFill="1" applyBorder="1" applyAlignment="1" applyProtection="1">
      <alignment horizontal="center" vertical="center"/>
      <protection/>
    </xf>
    <xf numFmtId="0" fontId="12" fillId="32" borderId="13" xfId="0" applyFont="1" applyFill="1" applyBorder="1" applyAlignment="1" applyProtection="1">
      <alignment horizontal="center"/>
      <protection/>
    </xf>
    <xf numFmtId="0" fontId="12" fillId="32" borderId="59" xfId="0" applyFont="1" applyFill="1" applyBorder="1" applyAlignment="1" applyProtection="1">
      <alignment horizontal="center"/>
      <protection/>
    </xf>
    <xf numFmtId="0" fontId="12" fillId="32" borderId="11" xfId="0" applyFont="1" applyFill="1" applyBorder="1" applyAlignment="1" applyProtection="1">
      <alignment horizontal="center"/>
      <protection/>
    </xf>
    <xf numFmtId="0" fontId="28" fillId="0" borderId="0" xfId="0" applyFont="1" applyFill="1" applyBorder="1" applyAlignment="1" applyProtection="1">
      <alignment horizontal="right"/>
      <protection/>
    </xf>
    <xf numFmtId="0" fontId="29" fillId="0" borderId="0" xfId="0" applyFont="1" applyFill="1" applyBorder="1" applyAlignment="1" applyProtection="1">
      <alignment horizontal="center"/>
      <protection/>
    </xf>
    <xf numFmtId="179" fontId="2" fillId="32" borderId="13" xfId="50" applyFont="1" applyFill="1" applyBorder="1" applyAlignment="1" applyProtection="1">
      <alignment horizontal="center" vertical="center"/>
      <protection/>
    </xf>
    <xf numFmtId="179" fontId="2" fillId="32" borderId="59" xfId="50" applyFont="1" applyFill="1" applyBorder="1" applyAlignment="1" applyProtection="1">
      <alignment horizontal="center" vertical="center"/>
      <protection/>
    </xf>
    <xf numFmtId="179" fontId="2" fillId="32" borderId="11" xfId="50" applyFont="1" applyFill="1" applyBorder="1" applyAlignment="1" applyProtection="1">
      <alignment horizontal="center" vertical="center"/>
      <protection/>
    </xf>
    <xf numFmtId="0" fontId="6" fillId="4" borderId="59" xfId="0" applyFont="1" applyFill="1" applyBorder="1" applyAlignment="1" applyProtection="1">
      <alignment horizontal="left" vertical="justify" wrapText="1"/>
      <protection locked="0"/>
    </xf>
    <xf numFmtId="0" fontId="6" fillId="4" borderId="11" xfId="0" applyFont="1" applyFill="1" applyBorder="1" applyAlignment="1" applyProtection="1">
      <alignment horizontal="left" vertical="justify" wrapText="1"/>
      <protection locked="0"/>
    </xf>
    <xf numFmtId="0" fontId="6" fillId="4" borderId="59" xfId="0" applyFont="1" applyFill="1" applyBorder="1" applyAlignment="1" applyProtection="1">
      <alignment horizontal="left" vertical="center" wrapText="1"/>
      <protection locked="0"/>
    </xf>
    <xf numFmtId="0" fontId="6" fillId="4" borderId="11" xfId="0" applyFont="1" applyFill="1" applyBorder="1" applyAlignment="1" applyProtection="1">
      <alignment horizontal="left" vertical="center" wrapText="1"/>
      <protection locked="0"/>
    </xf>
    <xf numFmtId="0" fontId="3" fillId="0" borderId="59"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29" fillId="0" borderId="13" xfId="0" applyFont="1" applyFill="1" applyBorder="1" applyAlignment="1" applyProtection="1">
      <alignment horizontal="center"/>
      <protection/>
    </xf>
    <xf numFmtId="0" fontId="29" fillId="0" borderId="11" xfId="0" applyFont="1" applyFill="1" applyBorder="1" applyAlignment="1" applyProtection="1">
      <alignment horizontal="center"/>
      <protection/>
    </xf>
    <xf numFmtId="0" fontId="3" fillId="0" borderId="59" xfId="0" applyFont="1" applyFill="1" applyBorder="1" applyAlignment="1" applyProtection="1">
      <alignment horizontal="left" vertical="center" wrapText="1"/>
      <protection locked="0"/>
    </xf>
    <xf numFmtId="0" fontId="3" fillId="0" borderId="59" xfId="0" applyFont="1" applyFill="1" applyBorder="1" applyAlignment="1" applyProtection="1">
      <alignment horizontal="justify" vertical="center" wrapText="1"/>
      <protection locked="0"/>
    </xf>
    <xf numFmtId="0" fontId="3" fillId="0" borderId="11" xfId="0" applyFont="1" applyFill="1" applyBorder="1" applyAlignment="1" applyProtection="1">
      <alignment horizontal="justify" vertical="center" wrapText="1"/>
      <protection locked="0"/>
    </xf>
    <xf numFmtId="179" fontId="2" fillId="32" borderId="13" xfId="50" applyFont="1" applyFill="1" applyBorder="1" applyAlignment="1" applyProtection="1">
      <alignment horizontal="center" vertical="center"/>
      <protection/>
    </xf>
    <xf numFmtId="15" fontId="0" fillId="0" borderId="13" xfId="0" applyNumberFormat="1" applyBorder="1" applyAlignment="1" applyProtection="1">
      <alignment horizontal="center"/>
      <protection/>
    </xf>
    <xf numFmtId="15" fontId="0" fillId="0" borderId="11" xfId="0" applyNumberFormat="1" applyBorder="1" applyAlignment="1" applyProtection="1">
      <alignment horizontal="center"/>
      <protection/>
    </xf>
    <xf numFmtId="0" fontId="15" fillId="32" borderId="13" xfId="0" applyFont="1" applyFill="1" applyBorder="1" applyAlignment="1" applyProtection="1">
      <alignment horizontal="right"/>
      <protection/>
    </xf>
    <xf numFmtId="0" fontId="15" fillId="32" borderId="11" xfId="0" applyFont="1" applyFill="1" applyBorder="1" applyAlignment="1" applyProtection="1">
      <alignment horizontal="right"/>
      <protection/>
    </xf>
    <xf numFmtId="0" fontId="28" fillId="32" borderId="13" xfId="0" applyFont="1" applyFill="1" applyBorder="1" applyAlignment="1" applyProtection="1">
      <alignment horizontal="right"/>
      <protection/>
    </xf>
    <xf numFmtId="0" fontId="28" fillId="32" borderId="11" xfId="0" applyFont="1" applyFill="1" applyBorder="1" applyAlignment="1" applyProtection="1">
      <alignment horizontal="right"/>
      <protection/>
    </xf>
    <xf numFmtId="0" fontId="0" fillId="0" borderId="93" xfId="0" applyBorder="1" applyAlignment="1" applyProtection="1">
      <alignment horizontal="justify" vertical="center" wrapText="1"/>
      <protection locked="0"/>
    </xf>
    <xf numFmtId="0" fontId="0" fillId="0" borderId="0" xfId="0" applyBorder="1" applyAlignment="1" applyProtection="1">
      <alignment horizontal="justify" vertical="center" wrapText="1"/>
      <protection locked="0"/>
    </xf>
    <xf numFmtId="181" fontId="7" fillId="0" borderId="97" xfId="50" applyNumberFormat="1" applyFont="1" applyFill="1" applyBorder="1" applyAlignment="1" applyProtection="1">
      <alignment horizontal="left" vertical="center" wrapText="1"/>
      <protection/>
    </xf>
    <xf numFmtId="181" fontId="7" fillId="0" borderId="98" xfId="50" applyNumberFormat="1" applyFont="1" applyFill="1" applyBorder="1" applyAlignment="1" applyProtection="1">
      <alignment horizontal="left" vertical="center" wrapText="1"/>
      <protection/>
    </xf>
    <xf numFmtId="181" fontId="7" fillId="0" borderId="99" xfId="50" applyNumberFormat="1" applyFont="1" applyFill="1" applyBorder="1" applyAlignment="1" applyProtection="1">
      <alignment horizontal="left" vertical="center" wrapText="1"/>
      <protection/>
    </xf>
    <xf numFmtId="0" fontId="21" fillId="0" borderId="13" xfId="0" applyFont="1" applyBorder="1" applyAlignment="1">
      <alignment horizontal="center" vertical="center"/>
    </xf>
    <xf numFmtId="0" fontId="21" fillId="0" borderId="59" xfId="0" applyFont="1" applyBorder="1" applyAlignment="1">
      <alignment horizontal="center" vertical="center"/>
    </xf>
    <xf numFmtId="0" fontId="21" fillId="0" borderId="11" xfId="0" applyFont="1" applyBorder="1" applyAlignment="1">
      <alignment horizontal="center" vertical="center"/>
    </xf>
    <xf numFmtId="0" fontId="1" fillId="32" borderId="72" xfId="0" applyFont="1" applyFill="1" applyBorder="1" applyAlignment="1">
      <alignment horizontal="center" vertical="center"/>
    </xf>
    <xf numFmtId="0" fontId="36" fillId="32" borderId="76" xfId="0" applyFont="1" applyFill="1" applyBorder="1" applyAlignment="1">
      <alignment horizontal="left" vertical="center"/>
    </xf>
    <xf numFmtId="0" fontId="36" fillId="32" borderId="93" xfId="0" applyFont="1" applyFill="1" applyBorder="1" applyAlignment="1">
      <alignment horizontal="left" vertical="center"/>
    </xf>
    <xf numFmtId="0" fontId="36" fillId="32" borderId="38" xfId="0" applyFont="1" applyFill="1" applyBorder="1" applyAlignment="1">
      <alignment horizontal="left" vertical="center"/>
    </xf>
    <xf numFmtId="0" fontId="0" fillId="0" borderId="0" xfId="0" applyFont="1" applyBorder="1" applyAlignment="1" applyProtection="1">
      <alignment horizontal="justify" vertical="center"/>
      <protection locked="0"/>
    </xf>
    <xf numFmtId="0" fontId="0" fillId="0" borderId="0" xfId="0" applyBorder="1" applyAlignment="1" applyProtection="1">
      <alignment horizontal="justify" vertical="center"/>
      <protection locked="0"/>
    </xf>
    <xf numFmtId="0" fontId="1" fillId="0" borderId="42" xfId="0" applyFont="1" applyFill="1" applyBorder="1" applyAlignment="1">
      <alignment horizontal="center" vertical="center"/>
    </xf>
    <xf numFmtId="0" fontId="1" fillId="0" borderId="100" xfId="0" applyFont="1" applyFill="1" applyBorder="1" applyAlignment="1">
      <alignment horizontal="center" vertical="center"/>
    </xf>
    <xf numFmtId="0" fontId="1" fillId="0" borderId="101" xfId="0" applyFont="1" applyFill="1" applyBorder="1" applyAlignment="1">
      <alignment horizontal="center" vertical="center"/>
    </xf>
    <xf numFmtId="0" fontId="0" fillId="0" borderId="102" xfId="0" applyFill="1" applyBorder="1" applyAlignment="1">
      <alignment horizontal="center" vertical="center"/>
    </xf>
    <xf numFmtId="0" fontId="0" fillId="0" borderId="103" xfId="0" applyFill="1" applyBorder="1" applyAlignment="1">
      <alignment horizontal="center" vertical="center"/>
    </xf>
    <xf numFmtId="0" fontId="0" fillId="0" borderId="104" xfId="0" applyFill="1" applyBorder="1" applyAlignment="1">
      <alignment horizontal="center" vertical="center"/>
    </xf>
    <xf numFmtId="181" fontId="7" fillId="0" borderId="105" xfId="50" applyNumberFormat="1" applyFont="1" applyFill="1" applyBorder="1" applyAlignment="1" applyProtection="1">
      <alignment horizontal="left" vertical="center" wrapText="1"/>
      <protection/>
    </xf>
    <xf numFmtId="181" fontId="7" fillId="0" borderId="106" xfId="50" applyNumberFormat="1" applyFont="1" applyFill="1" applyBorder="1" applyAlignment="1" applyProtection="1">
      <alignment horizontal="left" vertical="center" wrapText="1"/>
      <protection/>
    </xf>
    <xf numFmtId="181" fontId="7" fillId="0" borderId="107" xfId="50" applyNumberFormat="1" applyFont="1" applyFill="1" applyBorder="1" applyAlignment="1" applyProtection="1">
      <alignment horizontal="left" vertical="center" wrapText="1"/>
      <protection/>
    </xf>
    <xf numFmtId="181" fontId="7" fillId="0" borderId="108" xfId="50" applyNumberFormat="1" applyFont="1" applyFill="1" applyBorder="1" applyAlignment="1" applyProtection="1">
      <alignment horizontal="left" vertical="center" wrapText="1"/>
      <protection/>
    </xf>
    <xf numFmtId="0" fontId="1" fillId="34" borderId="109" xfId="0" applyFont="1" applyFill="1" applyBorder="1" applyAlignment="1">
      <alignment horizontal="center" vertical="center"/>
    </xf>
    <xf numFmtId="0" fontId="1" fillId="34" borderId="110" xfId="0" applyFont="1" applyFill="1" applyBorder="1" applyAlignment="1">
      <alignment horizontal="center" vertical="center"/>
    </xf>
    <xf numFmtId="0" fontId="1" fillId="34" borderId="100" xfId="0" applyFont="1" applyFill="1" applyBorder="1" applyAlignment="1">
      <alignment horizontal="center" vertical="center"/>
    </xf>
    <xf numFmtId="0" fontId="0" fillId="0" borderId="0" xfId="0" applyFont="1" applyBorder="1" applyAlignment="1" applyProtection="1">
      <alignment horizontal="justify" vertical="center" wrapText="1"/>
      <protection locked="0"/>
    </xf>
    <xf numFmtId="0" fontId="0" fillId="0" borderId="111" xfId="0" applyBorder="1" applyAlignment="1" applyProtection="1">
      <alignment horizontal="left" vertical="center"/>
      <protection locked="0"/>
    </xf>
    <xf numFmtId="0" fontId="0" fillId="0" borderId="0" xfId="0" applyFont="1" applyBorder="1" applyAlignment="1" applyProtection="1">
      <alignment horizontal="justify" vertical="center"/>
      <protection locked="0"/>
    </xf>
    <xf numFmtId="0" fontId="0" fillId="34" borderId="60" xfId="0" applyFill="1" applyBorder="1" applyAlignment="1" applyProtection="1">
      <alignment horizontal="left" vertical="center" wrapText="1"/>
      <protection locked="0"/>
    </xf>
    <xf numFmtId="0" fontId="0" fillId="34" borderId="61" xfId="0" applyFill="1" applyBorder="1" applyAlignment="1" applyProtection="1">
      <alignment horizontal="left" vertical="center" wrapText="1"/>
      <protection locked="0"/>
    </xf>
    <xf numFmtId="0" fontId="36" fillId="32" borderId="42" xfId="0" applyFont="1" applyFill="1" applyBorder="1" applyAlignment="1" applyProtection="1">
      <alignment horizontal="center" vertical="center"/>
      <protection/>
    </xf>
    <xf numFmtId="0" fontId="36" fillId="32" borderId="101" xfId="0" applyFont="1" applyFill="1" applyBorder="1" applyAlignment="1" applyProtection="1">
      <alignment horizontal="center" vertical="center"/>
      <protection/>
    </xf>
    <xf numFmtId="0" fontId="1" fillId="32" borderId="112" xfId="0" applyFont="1" applyFill="1" applyBorder="1" applyAlignment="1" applyProtection="1">
      <alignment horizontal="center" vertical="center"/>
      <protection/>
    </xf>
    <xf numFmtId="0" fontId="1" fillId="32" borderId="89" xfId="0" applyFont="1" applyFill="1" applyBorder="1" applyAlignment="1" applyProtection="1">
      <alignment horizontal="center" vertical="center"/>
      <protection/>
    </xf>
    <xf numFmtId="0" fontId="0" fillId="34" borderId="60" xfId="0" applyFill="1" applyBorder="1" applyAlignment="1" applyProtection="1">
      <alignment horizontal="left" vertical="center" wrapText="1"/>
      <protection/>
    </xf>
    <xf numFmtId="0" fontId="0" fillId="34" borderId="61" xfId="0" applyFill="1" applyBorder="1" applyAlignment="1" applyProtection="1">
      <alignment horizontal="left" vertical="center" wrapText="1"/>
      <protection/>
    </xf>
    <xf numFmtId="0" fontId="43" fillId="32" borderId="113" xfId="0" applyFont="1" applyFill="1" applyBorder="1" applyAlignment="1" applyProtection="1">
      <alignment horizontal="center" vertical="center" wrapText="1"/>
      <protection/>
    </xf>
    <xf numFmtId="0" fontId="43" fillId="32" borderId="114" xfId="0" applyFont="1" applyFill="1" applyBorder="1" applyAlignment="1" applyProtection="1">
      <alignment horizontal="center" vertical="center" wrapText="1"/>
      <protection/>
    </xf>
    <xf numFmtId="0" fontId="43" fillId="32" borderId="115" xfId="0" applyFont="1" applyFill="1" applyBorder="1" applyAlignment="1" applyProtection="1">
      <alignment horizontal="center" vertical="center" wrapText="1"/>
      <protection/>
    </xf>
    <xf numFmtId="0" fontId="1" fillId="32" borderId="116" xfId="0" applyFont="1" applyFill="1" applyBorder="1" applyAlignment="1" applyProtection="1">
      <alignment horizontal="center" vertical="center"/>
      <protection/>
    </xf>
    <xf numFmtId="0" fontId="1" fillId="32" borderId="103" xfId="0" applyFont="1" applyFill="1" applyBorder="1" applyAlignment="1" applyProtection="1">
      <alignment horizontal="center" vertical="center"/>
      <protection/>
    </xf>
    <xf numFmtId="0" fontId="1" fillId="32" borderId="60" xfId="0" applyFont="1" applyFill="1" applyBorder="1" applyAlignment="1" applyProtection="1">
      <alignment horizontal="center" vertical="center"/>
      <protection/>
    </xf>
    <xf numFmtId="0" fontId="1" fillId="32" borderId="61" xfId="0" applyFont="1" applyFill="1" applyBorder="1" applyAlignment="1" applyProtection="1">
      <alignment horizontal="center" vertical="center"/>
      <protection/>
    </xf>
    <xf numFmtId="0" fontId="2" fillId="0" borderId="0" xfId="0" applyFont="1" applyFill="1" applyBorder="1" applyAlignment="1" applyProtection="1">
      <alignment horizontal="center"/>
      <protection locked="0"/>
    </xf>
    <xf numFmtId="0" fontId="2" fillId="33" borderId="13" xfId="0" applyFont="1" applyFill="1" applyBorder="1" applyAlignment="1" applyProtection="1">
      <alignment horizontal="center"/>
      <protection locked="0"/>
    </xf>
    <xf numFmtId="0" fontId="2" fillId="33" borderId="59" xfId="0" applyFont="1" applyFill="1" applyBorder="1" applyAlignment="1" applyProtection="1">
      <alignment horizontal="center"/>
      <protection locked="0"/>
    </xf>
    <xf numFmtId="0" fontId="2" fillId="33" borderId="11" xfId="0" applyFont="1" applyFill="1" applyBorder="1" applyAlignment="1" applyProtection="1">
      <alignment horizontal="center"/>
      <protection locked="0"/>
    </xf>
    <xf numFmtId="0" fontId="2" fillId="32" borderId="13" xfId="0" applyFont="1" applyFill="1" applyBorder="1" applyAlignment="1" applyProtection="1">
      <alignment horizontal="center"/>
      <protection locked="0"/>
    </xf>
    <xf numFmtId="0" fontId="2" fillId="32" borderId="59" xfId="0" applyFont="1" applyFill="1" applyBorder="1" applyAlignment="1" applyProtection="1">
      <alignment horizontal="center"/>
      <protection locked="0"/>
    </xf>
    <xf numFmtId="0" fontId="2" fillId="32" borderId="11" xfId="0" applyFont="1" applyFill="1" applyBorder="1" applyAlignment="1" applyProtection="1">
      <alignment horizontal="center"/>
      <protection locked="0"/>
    </xf>
    <xf numFmtId="0" fontId="3" fillId="0" borderId="117" xfId="0" applyFont="1" applyBorder="1" applyAlignment="1" applyProtection="1">
      <alignment horizontal="left" wrapText="1"/>
      <protection/>
    </xf>
    <xf numFmtId="0" fontId="3" fillId="0" borderId="118" xfId="0" applyFont="1" applyBorder="1" applyAlignment="1" applyProtection="1">
      <alignment horizontal="left" wrapText="1"/>
      <protection/>
    </xf>
    <xf numFmtId="0" fontId="2" fillId="32" borderId="13" xfId="0" applyFont="1" applyFill="1" applyBorder="1" applyAlignment="1" applyProtection="1">
      <alignment horizontal="center" wrapText="1"/>
      <protection/>
    </xf>
    <xf numFmtId="0" fontId="2" fillId="32" borderId="59" xfId="0" applyFont="1" applyFill="1" applyBorder="1" applyAlignment="1" applyProtection="1">
      <alignment horizontal="center" wrapText="1"/>
      <protection/>
    </xf>
    <xf numFmtId="0" fontId="2" fillId="32" borderId="11" xfId="0" applyFont="1" applyFill="1" applyBorder="1" applyAlignment="1" applyProtection="1">
      <alignment horizontal="center" wrapText="1"/>
      <protection/>
    </xf>
    <xf numFmtId="0" fontId="3" fillId="34" borderId="75" xfId="0" applyFont="1" applyFill="1" applyBorder="1" applyAlignment="1" applyProtection="1" quotePrefix="1">
      <alignment horizontal="center" vertical="top"/>
      <protection/>
    </xf>
    <xf numFmtId="0" fontId="3" fillId="34" borderId="12" xfId="0" applyFont="1" applyFill="1" applyBorder="1" applyAlignment="1" applyProtection="1" quotePrefix="1">
      <alignment horizontal="center" vertical="top"/>
      <protection/>
    </xf>
    <xf numFmtId="49" fontId="3" fillId="33" borderId="18" xfId="50" applyNumberFormat="1" applyFont="1" applyFill="1" applyBorder="1" applyAlignment="1" applyProtection="1">
      <alignment horizontal="center" vertical="center" wrapText="1"/>
      <protection/>
    </xf>
    <xf numFmtId="49" fontId="3" fillId="33" borderId="44" xfId="50" applyNumberFormat="1" applyFont="1" applyFill="1" applyBorder="1" applyAlignment="1" applyProtection="1">
      <alignment horizontal="center" vertical="center" wrapText="1"/>
      <protection/>
    </xf>
    <xf numFmtId="0" fontId="2" fillId="0" borderId="76"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75"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3" fillId="0" borderId="49" xfId="0" applyFont="1" applyBorder="1" applyAlignment="1" applyProtection="1" quotePrefix="1">
      <alignment horizontal="center" vertical="top"/>
      <protection/>
    </xf>
    <xf numFmtId="0" fontId="3" fillId="0" borderId="119" xfId="0" applyFont="1" applyBorder="1" applyAlignment="1" applyProtection="1" quotePrefix="1">
      <alignment horizontal="center" vertical="top"/>
      <protection/>
    </xf>
    <xf numFmtId="0" fontId="3" fillId="0" borderId="120" xfId="0" applyFont="1" applyBorder="1" applyAlignment="1" applyProtection="1">
      <alignment horizontal="left" vertical="top" wrapText="1"/>
      <protection/>
    </xf>
    <xf numFmtId="0" fontId="3" fillId="0" borderId="121" xfId="0" applyFont="1" applyBorder="1" applyAlignment="1" applyProtection="1">
      <alignment horizontal="left" vertical="top" wrapText="1"/>
      <protection/>
    </xf>
    <xf numFmtId="0" fontId="3" fillId="0" borderId="50" xfId="0" applyFont="1" applyBorder="1" applyAlignment="1" applyProtection="1" quotePrefix="1">
      <alignment horizontal="center" vertical="top"/>
      <protection/>
    </xf>
    <xf numFmtId="0" fontId="3" fillId="0" borderId="121" xfId="0" applyFont="1" applyBorder="1" applyAlignment="1" applyProtection="1" quotePrefix="1">
      <alignment horizontal="center" vertical="top"/>
      <protection/>
    </xf>
    <xf numFmtId="0" fontId="3" fillId="0" borderId="122" xfId="0" applyFont="1" applyBorder="1" applyAlignment="1" applyProtection="1">
      <alignment horizontal="left" wrapText="1"/>
      <protection/>
    </xf>
    <xf numFmtId="0" fontId="3" fillId="0" borderId="123" xfId="0" applyFont="1" applyBorder="1" applyAlignment="1" applyProtection="1">
      <alignment horizontal="left" wrapText="1"/>
      <protection/>
    </xf>
    <xf numFmtId="0" fontId="2" fillId="32" borderId="13" xfId="0" applyFont="1" applyFill="1" applyBorder="1" applyAlignment="1" applyProtection="1">
      <alignment horizontal="center"/>
      <protection/>
    </xf>
    <xf numFmtId="0" fontId="2" fillId="32" borderId="59" xfId="0" applyFont="1" applyFill="1" applyBorder="1" applyAlignment="1" applyProtection="1">
      <alignment horizontal="center"/>
      <protection/>
    </xf>
    <xf numFmtId="0" fontId="2" fillId="32" borderId="11" xfId="0" applyFont="1" applyFill="1" applyBorder="1" applyAlignment="1" applyProtection="1">
      <alignment horizontal="center"/>
      <protection/>
    </xf>
    <xf numFmtId="181" fontId="32" fillId="0" borderId="20" xfId="50" applyNumberFormat="1" applyFont="1" applyFill="1" applyBorder="1" applyAlignment="1" applyProtection="1">
      <alignment horizontal="left"/>
      <protection/>
    </xf>
    <xf numFmtId="0" fontId="3" fillId="0" borderId="124" xfId="0" applyFont="1" applyBorder="1" applyAlignment="1" applyProtection="1" quotePrefix="1">
      <alignment horizontal="center" vertical="top"/>
      <protection/>
    </xf>
    <xf numFmtId="0" fontId="3" fillId="0" borderId="125" xfId="0" applyFont="1" applyBorder="1" applyAlignment="1" applyProtection="1" quotePrefix="1">
      <alignment horizontal="center" vertical="top"/>
      <protection/>
    </xf>
    <xf numFmtId="49" fontId="3" fillId="33" borderId="113" xfId="50" applyNumberFormat="1" applyFont="1" applyFill="1" applyBorder="1" applyAlignment="1" applyProtection="1">
      <alignment horizontal="center" vertical="center" wrapText="1"/>
      <protection/>
    </xf>
    <xf numFmtId="49" fontId="3" fillId="33" borderId="115" xfId="50" applyNumberFormat="1" applyFont="1" applyFill="1" applyBorder="1" applyAlignment="1" applyProtection="1">
      <alignment horizontal="center" vertical="center" wrapText="1"/>
      <protection/>
    </xf>
    <xf numFmtId="0" fontId="2" fillId="32" borderId="13" xfId="0" applyFont="1" applyFill="1" applyBorder="1" applyAlignment="1">
      <alignment horizontal="center"/>
    </xf>
    <xf numFmtId="0" fontId="2" fillId="32" borderId="59" xfId="0" applyFont="1" applyFill="1" applyBorder="1" applyAlignment="1">
      <alignment horizontal="center"/>
    </xf>
    <xf numFmtId="0" fontId="2" fillId="32" borderId="11" xfId="0" applyFont="1" applyFill="1" applyBorder="1" applyAlignment="1">
      <alignment horizontal="center"/>
    </xf>
    <xf numFmtId="0" fontId="3" fillId="0" borderId="126" xfId="0" applyFont="1" applyBorder="1" applyAlignment="1" applyProtection="1">
      <alignment horizontal="left" wrapText="1"/>
      <protection/>
    </xf>
    <xf numFmtId="0" fontId="3" fillId="0" borderId="127" xfId="0" applyFont="1" applyBorder="1" applyAlignment="1" applyProtection="1">
      <alignment horizontal="left" wrapText="1"/>
      <protection/>
    </xf>
    <xf numFmtId="0" fontId="3" fillId="0" borderId="128" xfId="0" applyFont="1" applyBorder="1" applyAlignment="1" applyProtection="1">
      <alignment horizontal="left" vertical="top" wrapText="1"/>
      <protection/>
    </xf>
    <xf numFmtId="0" fontId="3" fillId="0" borderId="125" xfId="0" applyFont="1" applyBorder="1" applyAlignment="1" applyProtection="1">
      <alignment horizontal="left" vertical="top" wrapText="1"/>
      <protection/>
    </xf>
    <xf numFmtId="0" fontId="1" fillId="33" borderId="76" xfId="0" applyFont="1" applyFill="1" applyBorder="1" applyAlignment="1">
      <alignment horizontal="center" vertical="center" wrapText="1"/>
    </xf>
    <xf numFmtId="0" fontId="1" fillId="33" borderId="93" xfId="0" applyFont="1" applyFill="1" applyBorder="1" applyAlignment="1">
      <alignment horizontal="center" vertical="center" wrapText="1"/>
    </xf>
    <xf numFmtId="0" fontId="1" fillId="33" borderId="38" xfId="0" applyFont="1" applyFill="1" applyBorder="1" applyAlignment="1">
      <alignment horizontal="center" vertical="center" wrapText="1"/>
    </xf>
    <xf numFmtId="0" fontId="1" fillId="33" borderId="75"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2" fillId="32" borderId="129" xfId="0" applyFont="1" applyFill="1" applyBorder="1" applyAlignment="1" applyProtection="1">
      <alignment horizontal="center"/>
      <protection/>
    </xf>
    <xf numFmtId="0" fontId="2" fillId="32" borderId="66" xfId="0" applyFont="1" applyFill="1" applyBorder="1" applyAlignment="1" applyProtection="1">
      <alignment horizontal="center"/>
      <protection/>
    </xf>
    <xf numFmtId="0" fontId="3" fillId="0" borderId="130" xfId="0" applyFont="1" applyBorder="1" applyAlignment="1" applyProtection="1">
      <alignment horizontal="left" vertical="top" wrapText="1"/>
      <protection/>
    </xf>
    <xf numFmtId="0" fontId="3" fillId="0" borderId="119" xfId="0" applyFont="1" applyBorder="1" applyAlignment="1" applyProtection="1">
      <alignment horizontal="left" vertical="top" wrapText="1"/>
      <protection/>
    </xf>
    <xf numFmtId="0" fontId="36" fillId="0" borderId="131" xfId="0" applyFont="1" applyBorder="1" applyAlignment="1">
      <alignment horizontal="center" vertical="center"/>
    </xf>
    <xf numFmtId="0" fontId="36" fillId="0" borderId="132" xfId="0" applyFont="1" applyBorder="1" applyAlignment="1">
      <alignment horizontal="center" vertical="center"/>
    </xf>
    <xf numFmtId="0" fontId="69" fillId="0" borderId="104" xfId="0" applyFont="1" applyBorder="1" applyAlignment="1">
      <alignment horizontal="center" vertical="center"/>
    </xf>
    <xf numFmtId="0" fontId="69" fillId="0" borderId="132" xfId="0" applyFont="1" applyBorder="1" applyAlignment="1">
      <alignment horizontal="center" vertical="center"/>
    </xf>
    <xf numFmtId="0" fontId="69" fillId="0" borderId="61" xfId="0" applyFont="1" applyBorder="1" applyAlignment="1">
      <alignment horizontal="center" vertical="center"/>
    </xf>
    <xf numFmtId="0" fontId="69" fillId="0" borderId="67" xfId="0" applyFont="1" applyBorder="1" applyAlignment="1">
      <alignment horizontal="center" vertical="center"/>
    </xf>
    <xf numFmtId="0" fontId="69" fillId="0" borderId="89" xfId="0" applyFont="1" applyBorder="1" applyAlignment="1">
      <alignment horizontal="center" vertical="center"/>
    </xf>
    <xf numFmtId="0" fontId="0" fillId="0" borderId="0" xfId="0" applyAlignment="1">
      <alignment horizontal="center"/>
    </xf>
    <xf numFmtId="0" fontId="69" fillId="0" borderId="61" xfId="0" applyFont="1" applyBorder="1" applyAlignment="1">
      <alignment horizontal="center" vertical="center" wrapText="1"/>
    </xf>
    <xf numFmtId="0" fontId="36" fillId="0" borderId="104" xfId="0" applyFont="1" applyBorder="1" applyAlignment="1">
      <alignment horizontal="center" vertical="center"/>
    </xf>
    <xf numFmtId="0" fontId="45" fillId="0" borderId="67" xfId="0" applyFont="1" applyBorder="1" applyAlignment="1">
      <alignment horizontal="center" vertical="center"/>
    </xf>
    <xf numFmtId="0" fontId="45" fillId="0" borderId="133" xfId="0" applyFont="1" applyBorder="1" applyAlignment="1">
      <alignment horizontal="center" vertical="center"/>
    </xf>
    <xf numFmtId="0" fontId="45" fillId="0" borderId="89" xfId="0" applyFont="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4</xdr:row>
      <xdr:rowOff>0</xdr:rowOff>
    </xdr:from>
    <xdr:to>
      <xdr:col>3</xdr:col>
      <xdr:colOff>323850</xdr:colOff>
      <xdr:row>5</xdr:row>
      <xdr:rowOff>104775</xdr:rowOff>
    </xdr:to>
    <xdr:pic macro="[0]!duda">
      <xdr:nvPicPr>
        <xdr:cNvPr id="1" name="4 Imagen" descr="Duda.jpg"/>
        <xdr:cNvPicPr preferRelativeResize="1">
          <a:picLocks noChangeAspect="1"/>
        </xdr:cNvPicPr>
      </xdr:nvPicPr>
      <xdr:blipFill>
        <a:blip r:embed="rId1"/>
        <a:stretch>
          <a:fillRect/>
        </a:stretch>
      </xdr:blipFill>
      <xdr:spPr>
        <a:xfrm>
          <a:off x="3467100" y="457200"/>
          <a:ext cx="266700"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vmlDrawing" Target="../drawings/vmlDrawing5.v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8.vml" /><Relationship Id="rId3" Type="http://schemas.openxmlformats.org/officeDocument/2006/relationships/vmlDrawing" Target="../drawings/vmlDrawing9.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Hoja1">
    <pageSetUpPr fitToPage="1"/>
  </sheetPr>
  <dimension ref="A1:J122"/>
  <sheetViews>
    <sheetView zoomScale="110" zoomScaleNormal="110" zoomScalePageLayoutView="0" workbookViewId="0" topLeftCell="A1">
      <pane ySplit="4" topLeftCell="A11" activePane="bottomLeft" state="frozen"/>
      <selection pane="topLeft" activeCell="A1" sqref="A1"/>
      <selection pane="bottomLeft" activeCell="F47" sqref="F47"/>
    </sheetView>
  </sheetViews>
  <sheetFormatPr defaultColWidth="11.421875" defaultRowHeight="12.75"/>
  <cols>
    <col min="1" max="1" width="11.421875" style="34" customWidth="1"/>
    <col min="2" max="2" width="6.421875" style="34" customWidth="1"/>
    <col min="3" max="3" width="22.140625" style="34" customWidth="1"/>
    <col min="4" max="4" width="23.00390625" style="34" customWidth="1"/>
    <col min="5" max="5" width="15.28125" style="34" customWidth="1"/>
    <col min="6" max="6" width="11.421875" style="34" customWidth="1"/>
    <col min="7" max="7" width="59.140625" style="34" customWidth="1"/>
    <col min="8" max="16384" width="11.421875" style="34" customWidth="1"/>
  </cols>
  <sheetData>
    <row r="1" spans="1:7" ht="12.75">
      <c r="A1" s="480"/>
      <c r="B1" s="481"/>
      <c r="C1" s="481"/>
      <c r="D1" s="481"/>
      <c r="E1" s="481"/>
      <c r="F1" s="481"/>
      <c r="G1" s="482"/>
    </row>
    <row r="2" spans="1:7" ht="12.75">
      <c r="A2" s="480"/>
      <c r="B2" s="481"/>
      <c r="C2" s="481"/>
      <c r="D2" s="481"/>
      <c r="E2" s="481"/>
      <c r="F2" s="481"/>
      <c r="G2" s="482"/>
    </row>
    <row r="3" spans="1:7" ht="15.75">
      <c r="A3" s="484" t="s">
        <v>39</v>
      </c>
      <c r="B3" s="484"/>
      <c r="C3" s="484"/>
      <c r="D3" s="484"/>
      <c r="E3" s="484"/>
      <c r="F3" s="484"/>
      <c r="G3" s="484"/>
    </row>
    <row r="4" spans="1:7" ht="13.5" thickBot="1">
      <c r="A4" s="483" t="s">
        <v>70</v>
      </c>
      <c r="B4" s="483"/>
      <c r="C4" s="483"/>
      <c r="D4" s="483"/>
      <c r="E4" s="483"/>
      <c r="F4" s="483"/>
      <c r="G4" s="483"/>
    </row>
    <row r="5" spans="1:7" s="43" customFormat="1" ht="13.5" thickTop="1">
      <c r="A5" s="75"/>
      <c r="B5" s="75"/>
      <c r="C5" s="75"/>
      <c r="D5" s="75"/>
      <c r="E5" s="75"/>
      <c r="F5" s="75"/>
      <c r="G5" s="75"/>
    </row>
    <row r="6" ht="12.75">
      <c r="A6" s="34" t="s">
        <v>40</v>
      </c>
    </row>
    <row r="7" ht="12.75">
      <c r="B7" s="48" t="s">
        <v>132</v>
      </c>
    </row>
    <row r="8" spans="2:5" ht="12.75">
      <c r="B8" s="48" t="s">
        <v>119</v>
      </c>
      <c r="C8" s="48"/>
      <c r="D8" s="48"/>
      <c r="E8" s="47"/>
    </row>
    <row r="9" spans="2:5" ht="12.75">
      <c r="B9" s="48" t="s">
        <v>265</v>
      </c>
      <c r="C9" s="48"/>
      <c r="D9" s="48"/>
      <c r="E9" s="47"/>
    </row>
    <row r="10" spans="2:5" ht="12.75">
      <c r="B10" s="48" t="s">
        <v>266</v>
      </c>
      <c r="C10" s="48"/>
      <c r="D10" s="48"/>
      <c r="E10" s="47"/>
    </row>
    <row r="11" spans="1:7" ht="12.75">
      <c r="A11" s="43"/>
      <c r="B11" s="48" t="s">
        <v>260</v>
      </c>
      <c r="C11" s="48"/>
      <c r="D11" s="322"/>
      <c r="E11" s="323"/>
      <c r="F11" s="43"/>
      <c r="G11" s="43"/>
    </row>
    <row r="12" spans="1:7" ht="12.75">
      <c r="A12" s="43"/>
      <c r="B12" s="48" t="s">
        <v>261</v>
      </c>
      <c r="C12" s="48"/>
      <c r="D12" s="43"/>
      <c r="E12" s="43"/>
      <c r="F12" s="43"/>
      <c r="G12" s="43"/>
    </row>
    <row r="13" spans="1:7" ht="60.75" customHeight="1" thickBot="1">
      <c r="A13" s="488" t="s">
        <v>267</v>
      </c>
      <c r="B13" s="488"/>
      <c r="C13" s="488"/>
      <c r="D13" s="488"/>
      <c r="E13" s="488"/>
      <c r="F13" s="488"/>
      <c r="G13" s="489"/>
    </row>
    <row r="14" spans="1:7" ht="60.75" customHeight="1" thickBot="1">
      <c r="A14" s="477" t="s">
        <v>278</v>
      </c>
      <c r="B14" s="477"/>
      <c r="C14" s="477"/>
      <c r="D14" s="477"/>
      <c r="E14" s="477"/>
      <c r="F14" s="477"/>
      <c r="G14" s="478"/>
    </row>
    <row r="15" spans="1:7" ht="16.5" thickBot="1">
      <c r="A15" s="456" t="s">
        <v>133</v>
      </c>
      <c r="B15" s="457"/>
      <c r="C15" s="457"/>
      <c r="D15" s="457"/>
      <c r="E15" s="457"/>
      <c r="F15" s="457"/>
      <c r="G15" s="458"/>
    </row>
    <row r="16" spans="1:7" ht="12.75">
      <c r="A16" s="43"/>
      <c r="B16" s="43"/>
      <c r="C16" s="43"/>
      <c r="D16" s="43"/>
      <c r="E16" s="43"/>
      <c r="F16" s="43"/>
      <c r="G16" s="43"/>
    </row>
    <row r="17" spans="1:7" ht="12.75" customHeight="1">
      <c r="A17" s="467" t="s">
        <v>116</v>
      </c>
      <c r="B17" s="467"/>
      <c r="C17" s="467"/>
      <c r="D17" s="467"/>
      <c r="E17" s="467"/>
      <c r="F17" s="467"/>
      <c r="G17" s="467"/>
    </row>
    <row r="18" spans="1:7" ht="12.75" customHeight="1">
      <c r="A18" s="37"/>
      <c r="B18" s="49" t="s">
        <v>50</v>
      </c>
      <c r="C18" s="473" t="s">
        <v>115</v>
      </c>
      <c r="D18" s="473"/>
      <c r="E18" s="473"/>
      <c r="F18" s="473"/>
      <c r="G18" s="37"/>
    </row>
    <row r="19" spans="1:7" ht="12.75" customHeight="1">
      <c r="A19" s="37"/>
      <c r="B19" s="49" t="s">
        <v>52</v>
      </c>
      <c r="C19" s="473" t="s">
        <v>63</v>
      </c>
      <c r="D19" s="473"/>
      <c r="E19" s="473"/>
      <c r="F19" s="473"/>
      <c r="G19" s="37"/>
    </row>
    <row r="20" spans="1:7" ht="21" customHeight="1">
      <c r="A20" s="36"/>
      <c r="B20" s="36"/>
      <c r="C20" s="36"/>
      <c r="D20" s="36"/>
      <c r="E20" s="36"/>
      <c r="F20" s="36"/>
      <c r="G20" s="36"/>
    </row>
    <row r="21" spans="1:7" ht="28.5" customHeight="1">
      <c r="A21" s="479" t="s">
        <v>129</v>
      </c>
      <c r="B21" s="479"/>
      <c r="C21" s="479"/>
      <c r="D21" s="479"/>
      <c r="E21" s="479"/>
      <c r="F21" s="479"/>
      <c r="G21" s="479"/>
    </row>
    <row r="22" spans="1:7" ht="65.25" customHeight="1">
      <c r="A22" s="474" t="s">
        <v>268</v>
      </c>
      <c r="B22" s="472"/>
      <c r="C22" s="472"/>
      <c r="D22" s="472"/>
      <c r="E22" s="472"/>
      <c r="F22" s="472"/>
      <c r="G22" s="472"/>
    </row>
    <row r="23" spans="1:7" ht="45.75" customHeight="1">
      <c r="A23" s="475" t="s">
        <v>131</v>
      </c>
      <c r="B23" s="475"/>
      <c r="C23" s="475"/>
      <c r="D23" s="475"/>
      <c r="E23" s="475"/>
      <c r="F23" s="475"/>
      <c r="G23" s="475"/>
    </row>
    <row r="24" spans="1:7" ht="12" customHeight="1">
      <c r="A24" s="37"/>
      <c r="B24" s="37"/>
      <c r="C24" s="37"/>
      <c r="D24" s="37"/>
      <c r="E24" s="37"/>
      <c r="F24" s="37"/>
      <c r="G24" s="37"/>
    </row>
    <row r="25" spans="1:7" ht="40.5" customHeight="1">
      <c r="A25" s="476" t="s">
        <v>279</v>
      </c>
      <c r="B25" s="467"/>
      <c r="C25" s="467"/>
      <c r="D25" s="467"/>
      <c r="E25" s="467"/>
      <c r="F25" s="467"/>
      <c r="G25" s="467"/>
    </row>
    <row r="26" spans="1:7" ht="11.25" customHeight="1">
      <c r="A26" s="331"/>
      <c r="B26" s="37"/>
      <c r="C26" s="37"/>
      <c r="D26" s="37"/>
      <c r="E26" s="37"/>
      <c r="F26" s="37"/>
      <c r="G26" s="37"/>
    </row>
    <row r="27" spans="1:7" ht="40.5" customHeight="1">
      <c r="A27" s="485" t="s">
        <v>280</v>
      </c>
      <c r="B27" s="486"/>
      <c r="C27" s="486"/>
      <c r="D27" s="486"/>
      <c r="E27" s="486"/>
      <c r="F27" s="486"/>
      <c r="G27" s="487"/>
    </row>
    <row r="28" spans="1:7" ht="40.5" customHeight="1">
      <c r="A28" s="468" t="s">
        <v>281</v>
      </c>
      <c r="B28" s="469"/>
      <c r="C28" s="469"/>
      <c r="D28" s="469"/>
      <c r="E28" s="469"/>
      <c r="F28" s="469"/>
      <c r="G28" s="470"/>
    </row>
    <row r="29" spans="1:7" ht="11.25" customHeight="1" thickBot="1">
      <c r="A29" s="37"/>
      <c r="B29" s="37"/>
      <c r="C29" s="37"/>
      <c r="D29" s="37"/>
      <c r="E29" s="37"/>
      <c r="F29" s="37"/>
      <c r="G29" s="37"/>
    </row>
    <row r="30" spans="1:7" ht="16.5" thickBot="1">
      <c r="A30" s="456" t="s">
        <v>130</v>
      </c>
      <c r="B30" s="457"/>
      <c r="C30" s="457"/>
      <c r="D30" s="457"/>
      <c r="E30" s="457"/>
      <c r="F30" s="457"/>
      <c r="G30" s="458"/>
    </row>
    <row r="31" spans="1:8" ht="12.75" customHeight="1">
      <c r="A31" s="45"/>
      <c r="B31" s="45"/>
      <c r="C31" s="45"/>
      <c r="D31" s="45"/>
      <c r="E31" s="45"/>
      <c r="F31" s="45"/>
      <c r="G31" s="45"/>
      <c r="H31" s="346"/>
    </row>
    <row r="32" spans="1:7" ht="25.5" customHeight="1">
      <c r="A32" s="471" t="s">
        <v>282</v>
      </c>
      <c r="B32" s="472"/>
      <c r="C32" s="472"/>
      <c r="D32" s="472"/>
      <c r="E32" s="472"/>
      <c r="F32" s="472"/>
      <c r="G32" s="472"/>
    </row>
    <row r="33" spans="1:7" ht="12.75" customHeight="1">
      <c r="A33" s="36"/>
      <c r="B33" s="36"/>
      <c r="C33" s="36"/>
      <c r="D33" s="36"/>
      <c r="E33" s="36"/>
      <c r="F33" s="36"/>
      <c r="G33" s="36"/>
    </row>
    <row r="34" spans="1:9" ht="12.75" customHeight="1">
      <c r="A34" s="35"/>
      <c r="B34" s="473" t="s">
        <v>2</v>
      </c>
      <c r="C34" s="473"/>
      <c r="D34" s="473"/>
      <c r="E34" s="473"/>
      <c r="F34" s="473"/>
      <c r="G34" s="473"/>
      <c r="I34" s="346"/>
    </row>
    <row r="35" spans="1:7" ht="12.75" customHeight="1">
      <c r="A35" s="35"/>
      <c r="B35" s="473" t="s">
        <v>41</v>
      </c>
      <c r="C35" s="473"/>
      <c r="D35" s="473"/>
      <c r="E35" s="473"/>
      <c r="F35" s="473"/>
      <c r="G35" s="473"/>
    </row>
    <row r="36" spans="1:7" ht="12.75" customHeight="1">
      <c r="A36" s="35"/>
      <c r="B36" s="473" t="s">
        <v>42</v>
      </c>
      <c r="C36" s="473"/>
      <c r="D36" s="473"/>
      <c r="E36" s="473"/>
      <c r="F36" s="473"/>
      <c r="G36" s="473"/>
    </row>
    <row r="37" spans="1:8" ht="12.75" customHeight="1">
      <c r="A37" s="35"/>
      <c r="B37" s="473" t="s">
        <v>43</v>
      </c>
      <c r="C37" s="473"/>
      <c r="D37" s="473"/>
      <c r="E37" s="473"/>
      <c r="F37" s="473"/>
      <c r="G37" s="473"/>
      <c r="H37" s="346"/>
    </row>
    <row r="38" spans="1:7" ht="12.75" customHeight="1">
      <c r="A38" s="35"/>
      <c r="B38" s="473" t="s">
        <v>90</v>
      </c>
      <c r="C38" s="473"/>
      <c r="D38" s="473"/>
      <c r="E38" s="473"/>
      <c r="F38" s="473"/>
      <c r="G38" s="473"/>
    </row>
    <row r="39" spans="1:7" ht="12.75" customHeight="1">
      <c r="A39" s="35"/>
      <c r="B39" s="462" t="s">
        <v>182</v>
      </c>
      <c r="C39" s="463"/>
      <c r="D39" s="464"/>
      <c r="E39" s="35"/>
      <c r="F39" s="35"/>
      <c r="G39" s="35"/>
    </row>
    <row r="40" spans="1:9" ht="66.75" customHeight="1">
      <c r="A40" s="474" t="s">
        <v>269</v>
      </c>
      <c r="B40" s="472"/>
      <c r="C40" s="472"/>
      <c r="D40" s="472"/>
      <c r="E40" s="472"/>
      <c r="F40" s="472"/>
      <c r="G40" s="472"/>
      <c r="I40" s="346"/>
    </row>
    <row r="41" spans="1:9" ht="39" customHeight="1">
      <c r="A41" s="474" t="s">
        <v>270</v>
      </c>
      <c r="B41" s="472"/>
      <c r="C41" s="472"/>
      <c r="D41" s="472"/>
      <c r="E41" s="472"/>
      <c r="F41" s="472"/>
      <c r="G41" s="472"/>
      <c r="I41" s="88"/>
    </row>
    <row r="42" spans="1:9" ht="15.75">
      <c r="A42" s="36"/>
      <c r="B42" s="36"/>
      <c r="C42" s="36"/>
      <c r="D42" s="36"/>
      <c r="E42" s="36"/>
      <c r="F42" s="36"/>
      <c r="G42" s="36"/>
      <c r="I42" s="88"/>
    </row>
    <row r="43" spans="1:10" ht="12.75" customHeight="1">
      <c r="A43" s="38" t="s">
        <v>47</v>
      </c>
      <c r="B43" s="467" t="s">
        <v>69</v>
      </c>
      <c r="C43" s="467"/>
      <c r="D43" s="467"/>
      <c r="E43" s="467"/>
      <c r="F43" s="467"/>
      <c r="G43" s="467"/>
      <c r="J43" s="346" t="s">
        <v>295</v>
      </c>
    </row>
    <row r="44" spans="1:9" ht="25.5" customHeight="1">
      <c r="A44" s="37"/>
      <c r="B44" s="467" t="s">
        <v>48</v>
      </c>
      <c r="C44" s="467"/>
      <c r="D44" s="467"/>
      <c r="E44" s="467"/>
      <c r="F44" s="467"/>
      <c r="G44" s="467"/>
      <c r="I44" s="88"/>
    </row>
    <row r="45" spans="1:9" ht="12.75" customHeight="1">
      <c r="A45" s="38"/>
      <c r="B45" s="38"/>
      <c r="C45" s="38"/>
      <c r="D45" s="38"/>
      <c r="E45" s="38"/>
      <c r="F45" s="38"/>
      <c r="G45" s="38"/>
      <c r="I45" s="88"/>
    </row>
    <row r="46" spans="1:7" ht="12.75" customHeight="1">
      <c r="A46" s="467" t="s">
        <v>49</v>
      </c>
      <c r="B46" s="467"/>
      <c r="C46" s="467"/>
      <c r="D46" s="467"/>
      <c r="E46" s="467"/>
      <c r="F46" s="467"/>
      <c r="G46" s="467"/>
    </row>
    <row r="47" spans="1:7" ht="12.75" customHeight="1">
      <c r="A47" s="37"/>
      <c r="B47" s="37"/>
      <c r="C47" s="37"/>
      <c r="D47" s="37"/>
      <c r="E47" s="37"/>
      <c r="F47" s="37"/>
      <c r="G47" s="37"/>
    </row>
    <row r="48" spans="1:7" ht="12.75">
      <c r="A48" s="466" t="s">
        <v>125</v>
      </c>
      <c r="B48" s="466"/>
      <c r="C48" s="466"/>
      <c r="D48" s="466"/>
      <c r="E48" s="466"/>
      <c r="F48" s="466"/>
      <c r="G48" s="466"/>
    </row>
    <row r="49" spans="1:7" ht="51" customHeight="1">
      <c r="A49" s="474" t="s">
        <v>271</v>
      </c>
      <c r="B49" s="472"/>
      <c r="C49" s="472"/>
      <c r="D49" s="472"/>
      <c r="E49" s="472"/>
      <c r="F49" s="472"/>
      <c r="G49" s="472"/>
    </row>
    <row r="50" spans="1:7" ht="51" customHeight="1">
      <c r="A50" s="468" t="s">
        <v>283</v>
      </c>
      <c r="B50" s="469"/>
      <c r="C50" s="469"/>
      <c r="D50" s="469"/>
      <c r="E50" s="469"/>
      <c r="F50" s="469"/>
      <c r="G50" s="470"/>
    </row>
    <row r="51" spans="1:7" ht="12.75">
      <c r="A51" s="36"/>
      <c r="B51" s="36"/>
      <c r="C51" s="36"/>
      <c r="D51" s="36"/>
      <c r="E51" s="36"/>
      <c r="F51" s="36"/>
      <c r="G51" s="36"/>
    </row>
    <row r="52" spans="1:7" ht="12.75" customHeight="1">
      <c r="A52" s="465" t="s">
        <v>44</v>
      </c>
      <c r="B52" s="465"/>
      <c r="C52" s="465"/>
      <c r="D52" s="465"/>
      <c r="E52" s="465"/>
      <c r="F52" s="465"/>
      <c r="G52" s="465"/>
    </row>
    <row r="53" spans="1:7" ht="25.5" customHeight="1">
      <c r="A53" s="500" t="s">
        <v>294</v>
      </c>
      <c r="B53" s="467"/>
      <c r="C53" s="467"/>
      <c r="D53" s="467"/>
      <c r="E53" s="467"/>
      <c r="F53" s="467"/>
      <c r="G53" s="467"/>
    </row>
    <row r="54" spans="1:7" ht="25.5" customHeight="1">
      <c r="A54" s="467"/>
      <c r="B54" s="467"/>
      <c r="C54" s="467"/>
      <c r="D54" s="467"/>
      <c r="E54" s="467"/>
      <c r="F54" s="467"/>
      <c r="G54" s="467"/>
    </row>
    <row r="55" spans="1:7" ht="15.75" customHeight="1">
      <c r="A55" s="37"/>
      <c r="B55" s="37"/>
      <c r="C55" s="37"/>
      <c r="D55" s="37"/>
      <c r="E55" s="37"/>
      <c r="F55" s="37"/>
      <c r="G55" s="37"/>
    </row>
    <row r="56" spans="1:7" ht="37.5" customHeight="1">
      <c r="A56" s="507" t="s">
        <v>295</v>
      </c>
      <c r="B56" s="508"/>
      <c r="C56" s="508"/>
      <c r="D56" s="508"/>
      <c r="E56" s="508"/>
      <c r="F56" s="508"/>
      <c r="G56" s="509"/>
    </row>
    <row r="57" spans="1:7" ht="12.75">
      <c r="A57" s="37"/>
      <c r="B57" s="37"/>
      <c r="C57" s="37"/>
      <c r="D57" s="37"/>
      <c r="E57" s="37"/>
      <c r="F57" s="37"/>
      <c r="G57" s="37"/>
    </row>
    <row r="58" spans="1:7" ht="12.75">
      <c r="A58" s="466" t="s">
        <v>126</v>
      </c>
      <c r="B58" s="466"/>
      <c r="C58" s="466"/>
      <c r="D58" s="466"/>
      <c r="E58" s="466"/>
      <c r="F58" s="466"/>
      <c r="G58" s="466"/>
    </row>
    <row r="59" spans="1:7" ht="12.75" customHeight="1">
      <c r="A59" s="500" t="s">
        <v>272</v>
      </c>
      <c r="B59" s="467"/>
      <c r="C59" s="467"/>
      <c r="D59" s="467"/>
      <c r="E59" s="467"/>
      <c r="F59" s="467"/>
      <c r="G59" s="467"/>
    </row>
    <row r="60" spans="1:7" ht="12.75" customHeight="1">
      <c r="A60" s="467"/>
      <c r="B60" s="467"/>
      <c r="C60" s="467"/>
      <c r="D60" s="467"/>
      <c r="E60" s="467"/>
      <c r="F60" s="467"/>
      <c r="G60" s="467"/>
    </row>
    <row r="61" spans="1:7" ht="12.75" customHeight="1">
      <c r="A61" s="467"/>
      <c r="B61" s="467"/>
      <c r="C61" s="467"/>
      <c r="D61" s="467"/>
      <c r="E61" s="467"/>
      <c r="F61" s="467"/>
      <c r="G61" s="467"/>
    </row>
    <row r="62" spans="1:7" ht="25.5" customHeight="1">
      <c r="A62" s="512" t="s">
        <v>112</v>
      </c>
      <c r="B62" s="467"/>
      <c r="C62" s="467"/>
      <c r="D62" s="467"/>
      <c r="E62" s="467"/>
      <c r="F62" s="467"/>
      <c r="G62" s="467"/>
    </row>
    <row r="63" spans="1:7" ht="12.75">
      <c r="A63" s="37"/>
      <c r="B63" s="37"/>
      <c r="C63" s="37"/>
      <c r="D63" s="37"/>
      <c r="E63" s="37"/>
      <c r="F63" s="37"/>
      <c r="G63" s="37"/>
    </row>
    <row r="64" spans="1:7" ht="12.75" customHeight="1">
      <c r="A64" s="465" t="s">
        <v>127</v>
      </c>
      <c r="B64" s="465"/>
      <c r="C64" s="465"/>
      <c r="D64" s="465"/>
      <c r="E64" s="465"/>
      <c r="F64" s="465"/>
      <c r="G64" s="465"/>
    </row>
    <row r="65" spans="1:7" ht="18.75" customHeight="1">
      <c r="A65" s="500" t="s">
        <v>273</v>
      </c>
      <c r="B65" s="467"/>
      <c r="C65" s="467"/>
      <c r="D65" s="467"/>
      <c r="E65" s="467"/>
      <c r="F65" s="467"/>
      <c r="G65" s="467"/>
    </row>
    <row r="66" spans="1:7" ht="18.75" customHeight="1">
      <c r="A66" s="467"/>
      <c r="B66" s="467"/>
      <c r="C66" s="467"/>
      <c r="D66" s="467"/>
      <c r="E66" s="467"/>
      <c r="F66" s="467"/>
      <c r="G66" s="467"/>
    </row>
    <row r="67" spans="1:7" ht="12.75" customHeight="1">
      <c r="A67" s="37"/>
      <c r="B67" s="37"/>
      <c r="C67" s="37"/>
      <c r="D67" s="37"/>
      <c r="E67" s="37"/>
      <c r="F67" s="37"/>
      <c r="G67" s="37"/>
    </row>
    <row r="68" spans="1:7" ht="12.75" customHeight="1">
      <c r="A68" s="465" t="s">
        <v>128</v>
      </c>
      <c r="B68" s="465"/>
      <c r="C68" s="465"/>
      <c r="D68" s="465"/>
      <c r="E68" s="465"/>
      <c r="F68" s="465"/>
      <c r="G68" s="465"/>
    </row>
    <row r="69" spans="1:7" ht="15" customHeight="1">
      <c r="A69" s="500" t="s">
        <v>274</v>
      </c>
      <c r="B69" s="467"/>
      <c r="C69" s="467"/>
      <c r="D69" s="467"/>
      <c r="E69" s="467"/>
      <c r="F69" s="467"/>
      <c r="G69" s="467"/>
    </row>
    <row r="70" spans="1:7" s="313" customFormat="1" ht="40.5" customHeight="1">
      <c r="A70" s="467"/>
      <c r="B70" s="467"/>
      <c r="C70" s="467"/>
      <c r="D70" s="467"/>
      <c r="E70" s="467"/>
      <c r="F70" s="467"/>
      <c r="G70" s="467"/>
    </row>
    <row r="71" spans="1:7" s="313" customFormat="1" ht="27.75" customHeight="1">
      <c r="A71" s="314"/>
      <c r="B71" s="314"/>
      <c r="C71" s="314"/>
      <c r="D71" s="314"/>
      <c r="E71" s="314"/>
      <c r="F71" s="314"/>
      <c r="G71" s="315"/>
    </row>
    <row r="72" spans="1:7" ht="12.75" customHeight="1">
      <c r="A72" s="465" t="s">
        <v>252</v>
      </c>
      <c r="B72" s="465"/>
      <c r="C72" s="465"/>
      <c r="D72" s="465"/>
      <c r="E72" s="465"/>
      <c r="F72" s="465"/>
      <c r="G72" s="465"/>
    </row>
    <row r="73" spans="1:7" ht="12.75" customHeight="1">
      <c r="A73" s="316"/>
      <c r="B73" s="316"/>
      <c r="C73" s="316"/>
      <c r="D73" s="316"/>
      <c r="E73" s="316"/>
      <c r="F73" s="316"/>
      <c r="G73" s="317"/>
    </row>
    <row r="74" spans="1:8" ht="66.75" customHeight="1">
      <c r="A74" s="454" t="s">
        <v>284</v>
      </c>
      <c r="B74" s="455"/>
      <c r="C74" s="455"/>
      <c r="D74" s="455"/>
      <c r="E74" s="455"/>
      <c r="F74" s="455"/>
      <c r="G74" s="455"/>
      <c r="H74" s="44"/>
    </row>
    <row r="75" spans="1:7" s="53" customFormat="1" ht="36.75" customHeight="1" thickBot="1">
      <c r="A75" s="318"/>
      <c r="B75" s="319"/>
      <c r="C75" s="319"/>
      <c r="D75" s="319"/>
      <c r="E75" s="319"/>
      <c r="F75" s="319"/>
      <c r="G75" s="319"/>
    </row>
    <row r="76" spans="1:7" ht="15" customHeight="1" thickBot="1">
      <c r="A76" s="456" t="s">
        <v>245</v>
      </c>
      <c r="B76" s="457"/>
      <c r="C76" s="457"/>
      <c r="D76" s="457"/>
      <c r="E76" s="457"/>
      <c r="F76" s="457"/>
      <c r="G76" s="458"/>
    </row>
    <row r="77" spans="1:7" ht="15.75">
      <c r="A77" s="46"/>
      <c r="B77" s="42"/>
      <c r="C77" s="42"/>
      <c r="D77" s="42"/>
      <c r="E77" s="42"/>
      <c r="F77" s="42"/>
      <c r="G77" s="42"/>
    </row>
    <row r="78" spans="1:7" ht="12.75" customHeight="1">
      <c r="A78" s="500" t="s">
        <v>0</v>
      </c>
      <c r="B78" s="500"/>
      <c r="C78" s="500"/>
      <c r="D78" s="500"/>
      <c r="E78" s="500"/>
      <c r="F78" s="500"/>
      <c r="G78" s="500"/>
    </row>
    <row r="79" spans="1:7" ht="12.75" customHeight="1">
      <c r="A79" s="500"/>
      <c r="B79" s="500"/>
      <c r="C79" s="500"/>
      <c r="D79" s="500"/>
      <c r="E79" s="500"/>
      <c r="F79" s="500"/>
      <c r="G79" s="500"/>
    </row>
    <row r="80" ht="10.5" customHeight="1"/>
    <row r="81" spans="1:7" ht="36.75" customHeight="1">
      <c r="A81" s="498" t="s">
        <v>248</v>
      </c>
      <c r="B81" s="498"/>
      <c r="C81" s="498"/>
      <c r="D81" s="498"/>
      <c r="E81" s="498"/>
      <c r="F81" s="498"/>
      <c r="G81" s="498"/>
    </row>
    <row r="82" spans="1:7" ht="12.75">
      <c r="A82" s="41"/>
      <c r="B82" s="41"/>
      <c r="C82" s="41"/>
      <c r="D82" s="41"/>
      <c r="E82" s="41"/>
      <c r="F82" s="41"/>
      <c r="G82" s="41"/>
    </row>
    <row r="83" spans="1:7" ht="25.5" customHeight="1">
      <c r="A83" s="500" t="s">
        <v>247</v>
      </c>
      <c r="B83" s="500"/>
      <c r="C83" s="500"/>
      <c r="D83" s="500"/>
      <c r="E83" s="500"/>
      <c r="F83" s="500"/>
      <c r="G83" s="500"/>
    </row>
    <row r="85" spans="1:7" ht="25.5" customHeight="1">
      <c r="A85" s="498" t="s">
        <v>275</v>
      </c>
      <c r="B85" s="498"/>
      <c r="C85" s="498"/>
      <c r="D85" s="498"/>
      <c r="E85" s="498"/>
      <c r="F85" s="498"/>
      <c r="G85" s="498"/>
    </row>
    <row r="86" spans="1:7" ht="25.5" customHeight="1" thickBot="1">
      <c r="A86" s="300"/>
      <c r="B86" s="300"/>
      <c r="C86" s="300"/>
      <c r="D86" s="300"/>
      <c r="E86" s="300"/>
      <c r="F86" s="300"/>
      <c r="G86" s="300"/>
    </row>
    <row r="87" spans="1:7" ht="16.5" thickBot="1">
      <c r="A87" s="456" t="s">
        <v>249</v>
      </c>
      <c r="B87" s="457"/>
      <c r="C87" s="457"/>
      <c r="D87" s="457"/>
      <c r="E87" s="457"/>
      <c r="F87" s="457"/>
      <c r="G87" s="458"/>
    </row>
    <row r="88" spans="1:7" ht="25.5" customHeight="1">
      <c r="A88" s="300"/>
      <c r="B88" s="300"/>
      <c r="C88" s="300"/>
      <c r="D88" s="300"/>
      <c r="E88" s="300"/>
      <c r="F88" s="300"/>
      <c r="G88" s="300"/>
    </row>
    <row r="89" spans="1:7" ht="42" customHeight="1">
      <c r="A89" s="459" t="s">
        <v>276</v>
      </c>
      <c r="B89" s="460"/>
      <c r="C89" s="460"/>
      <c r="D89" s="460"/>
      <c r="E89" s="460"/>
      <c r="F89" s="460"/>
      <c r="G89" s="461"/>
    </row>
    <row r="90" spans="1:7" ht="25.5" customHeight="1">
      <c r="A90" s="300"/>
      <c r="B90" s="300"/>
      <c r="C90" s="300"/>
      <c r="D90" s="300"/>
      <c r="E90" s="300"/>
      <c r="F90" s="300"/>
      <c r="G90" s="300"/>
    </row>
    <row r="91" ht="13.5" thickBot="1"/>
    <row r="92" spans="1:7" ht="16.5" thickBot="1">
      <c r="A92" s="456" t="s">
        <v>246</v>
      </c>
      <c r="B92" s="457"/>
      <c r="C92" s="457"/>
      <c r="D92" s="457"/>
      <c r="E92" s="457"/>
      <c r="F92" s="457"/>
      <c r="G92" s="458"/>
    </row>
    <row r="93" spans="1:7" ht="15.75">
      <c r="A93" s="45"/>
      <c r="B93" s="45"/>
      <c r="C93" s="45"/>
      <c r="D93" s="45"/>
      <c r="E93" s="45"/>
      <c r="F93" s="45"/>
      <c r="G93" s="45"/>
    </row>
    <row r="94" spans="1:7" ht="12.75">
      <c r="A94" s="467" t="s">
        <v>122</v>
      </c>
      <c r="B94" s="467"/>
      <c r="C94" s="467"/>
      <c r="D94" s="467"/>
      <c r="E94" s="467"/>
      <c r="F94" s="467"/>
      <c r="G94" s="467"/>
    </row>
    <row r="95" spans="1:7" ht="12.75">
      <c r="A95" s="39"/>
      <c r="B95" s="49" t="s">
        <v>50</v>
      </c>
      <c r="C95" s="473" t="s">
        <v>51</v>
      </c>
      <c r="D95" s="473"/>
      <c r="E95" s="473"/>
      <c r="F95" s="473"/>
      <c r="G95" s="40"/>
    </row>
    <row r="96" spans="1:7" ht="12.75">
      <c r="A96" s="39"/>
      <c r="B96" s="49" t="s">
        <v>64</v>
      </c>
      <c r="C96" s="473" t="s">
        <v>53</v>
      </c>
      <c r="D96" s="473"/>
      <c r="E96" s="473"/>
      <c r="F96" s="473"/>
      <c r="G96" s="37"/>
    </row>
    <row r="97" spans="1:7" ht="12.75">
      <c r="A97" s="39"/>
      <c r="B97" s="49" t="s">
        <v>65</v>
      </c>
      <c r="C97" s="473" t="s">
        <v>110</v>
      </c>
      <c r="D97" s="473"/>
      <c r="E97" s="473"/>
      <c r="F97" s="473"/>
      <c r="G97" s="37"/>
    </row>
    <row r="98" spans="1:7" ht="12" customHeight="1">
      <c r="A98" s="37"/>
      <c r="B98" s="37"/>
      <c r="C98" s="37"/>
      <c r="D98" s="37"/>
      <c r="E98" s="37"/>
      <c r="F98" s="37"/>
      <c r="G98" s="37"/>
    </row>
    <row r="99" spans="1:7" ht="36" customHeight="1">
      <c r="A99" s="492" t="s">
        <v>285</v>
      </c>
      <c r="B99" s="493"/>
      <c r="C99" s="493"/>
      <c r="D99" s="493"/>
      <c r="E99" s="493"/>
      <c r="F99" s="493"/>
      <c r="G99" s="494"/>
    </row>
    <row r="100" spans="1:7" ht="12.75">
      <c r="A100" s="495"/>
      <c r="B100" s="496"/>
      <c r="C100" s="496"/>
      <c r="D100" s="496"/>
      <c r="E100" s="496"/>
      <c r="F100" s="496"/>
      <c r="G100" s="497"/>
    </row>
    <row r="101" spans="1:7" ht="15.75">
      <c r="A101" s="35"/>
      <c r="B101" s="35"/>
      <c r="C101" s="35"/>
      <c r="D101" s="35"/>
      <c r="E101" s="35"/>
      <c r="F101" s="35"/>
      <c r="G101" s="35"/>
    </row>
    <row r="102" spans="1:7" ht="73.5" customHeight="1">
      <c r="A102" s="499" t="s">
        <v>253</v>
      </c>
      <c r="B102" s="467"/>
      <c r="C102" s="467"/>
      <c r="D102" s="467"/>
      <c r="E102" s="467"/>
      <c r="F102" s="467"/>
      <c r="G102" s="467"/>
    </row>
    <row r="103" spans="1:7" ht="12.75">
      <c r="A103" s="37"/>
      <c r="B103" s="37"/>
      <c r="C103" s="37"/>
      <c r="D103" s="37"/>
      <c r="E103" s="37"/>
      <c r="F103" s="37"/>
      <c r="G103" s="37"/>
    </row>
    <row r="104" spans="1:7" ht="52.5" customHeight="1">
      <c r="A104" s="476" t="s">
        <v>286</v>
      </c>
      <c r="B104" s="467"/>
      <c r="C104" s="467"/>
      <c r="D104" s="467"/>
      <c r="E104" s="467"/>
      <c r="F104" s="467"/>
      <c r="G104" s="467"/>
    </row>
    <row r="105" spans="1:7" ht="13.5" thickBot="1">
      <c r="A105" s="37"/>
      <c r="B105" s="37"/>
      <c r="C105" s="37"/>
      <c r="D105" s="37"/>
      <c r="E105" s="37"/>
      <c r="F105" s="37"/>
      <c r="G105" s="37"/>
    </row>
    <row r="106" spans="1:7" ht="16.5" thickBot="1">
      <c r="A106" s="456" t="s">
        <v>262</v>
      </c>
      <c r="B106" s="457"/>
      <c r="C106" s="457"/>
      <c r="D106" s="457"/>
      <c r="E106" s="457"/>
      <c r="F106" s="457"/>
      <c r="G106" s="458"/>
    </row>
    <row r="109" spans="1:7" ht="12.75">
      <c r="A109" s="501" t="s">
        <v>277</v>
      </c>
      <c r="B109" s="502"/>
      <c r="C109" s="502"/>
      <c r="D109" s="502"/>
      <c r="E109" s="502"/>
      <c r="F109" s="502"/>
      <c r="G109" s="503"/>
    </row>
    <row r="110" spans="1:7" ht="12.75">
      <c r="A110" s="504"/>
      <c r="B110" s="505"/>
      <c r="C110" s="505"/>
      <c r="D110" s="505"/>
      <c r="E110" s="505"/>
      <c r="F110" s="505"/>
      <c r="G110" s="506"/>
    </row>
    <row r="112" spans="1:6" ht="21.75" customHeight="1">
      <c r="A112" s="324" t="s">
        <v>257</v>
      </c>
      <c r="B112" s="510" t="s">
        <v>120</v>
      </c>
      <c r="C112" s="511"/>
      <c r="D112" s="329" t="s">
        <v>256</v>
      </c>
      <c r="E112" s="329" t="s">
        <v>264</v>
      </c>
      <c r="F112" s="325"/>
    </row>
    <row r="113" spans="1:6" ht="12.75">
      <c r="A113" s="326" t="s">
        <v>254</v>
      </c>
      <c r="B113" s="326" t="s">
        <v>263</v>
      </c>
      <c r="C113" s="326" t="s">
        <v>255</v>
      </c>
      <c r="D113" s="326"/>
      <c r="E113" s="327"/>
      <c r="F113" s="325"/>
    </row>
    <row r="114" spans="1:6" ht="12.75">
      <c r="A114" s="330">
        <v>1001</v>
      </c>
      <c r="B114" s="326"/>
      <c r="C114" s="328"/>
      <c r="D114" s="328"/>
      <c r="E114" s="327"/>
      <c r="F114" s="325"/>
    </row>
    <row r="115" spans="1:6" ht="12.75">
      <c r="A115" s="330">
        <v>1002</v>
      </c>
      <c r="B115" s="326"/>
      <c r="C115" s="328"/>
      <c r="D115" s="328"/>
      <c r="E115" s="327"/>
      <c r="F115" s="325"/>
    </row>
    <row r="116" spans="1:6" ht="12.75">
      <c r="A116" s="330">
        <v>1003</v>
      </c>
      <c r="B116" s="326"/>
      <c r="C116" s="328"/>
      <c r="D116" s="328"/>
      <c r="E116" s="327"/>
      <c r="F116" s="325"/>
    </row>
    <row r="118" spans="1:5" ht="22.5" customHeight="1">
      <c r="A118" s="324" t="s">
        <v>258</v>
      </c>
      <c r="B118" s="490" t="s">
        <v>287</v>
      </c>
      <c r="C118" s="491"/>
      <c r="D118" s="329" t="s">
        <v>256</v>
      </c>
      <c r="E118" s="329" t="s">
        <v>264</v>
      </c>
    </row>
    <row r="119" spans="1:5" ht="12.75">
      <c r="A119" s="326" t="s">
        <v>254</v>
      </c>
      <c r="B119" s="326" t="s">
        <v>263</v>
      </c>
      <c r="C119" s="326" t="s">
        <v>255</v>
      </c>
      <c r="D119" s="328"/>
      <c r="E119" s="327"/>
    </row>
    <row r="120" spans="1:5" ht="12.75">
      <c r="A120" s="330">
        <v>2001</v>
      </c>
      <c r="B120" s="326"/>
      <c r="C120" s="327"/>
      <c r="D120" s="328"/>
      <c r="E120" s="327"/>
    </row>
    <row r="121" spans="1:5" ht="12.75">
      <c r="A121" s="330">
        <v>2002</v>
      </c>
      <c r="B121" s="326"/>
      <c r="C121" s="327"/>
      <c r="D121" s="328"/>
      <c r="E121" s="327"/>
    </row>
    <row r="122" spans="1:5" ht="12.75">
      <c r="A122" s="330">
        <v>2003</v>
      </c>
      <c r="B122" s="326"/>
      <c r="C122" s="327"/>
      <c r="D122" s="328"/>
      <c r="E122" s="327"/>
    </row>
  </sheetData>
  <sheetProtection formatCells="0" formatColumns="0" formatRows="0" insertColumns="0" insertRows="0" insertHyperlinks="0" deleteColumns="0" deleteRows="0" sort="0" autoFilter="0" pivotTables="0"/>
  <mergeCells count="63">
    <mergeCell ref="B112:C112"/>
    <mergeCell ref="A62:G62"/>
    <mergeCell ref="A69:G70"/>
    <mergeCell ref="A65:G66"/>
    <mergeCell ref="A64:G64"/>
    <mergeCell ref="A81:G81"/>
    <mergeCell ref="C97:F97"/>
    <mergeCell ref="C96:F96"/>
    <mergeCell ref="C95:F95"/>
    <mergeCell ref="A94:G94"/>
    <mergeCell ref="A92:G92"/>
    <mergeCell ref="A59:G61"/>
    <mergeCell ref="B37:G37"/>
    <mergeCell ref="A48:G48"/>
    <mergeCell ref="A49:G49"/>
    <mergeCell ref="A52:G52"/>
    <mergeCell ref="A53:G54"/>
    <mergeCell ref="A46:G46"/>
    <mergeCell ref="A68:G68"/>
    <mergeCell ref="A56:G56"/>
    <mergeCell ref="B118:C118"/>
    <mergeCell ref="A76:G76"/>
    <mergeCell ref="A99:G100"/>
    <mergeCell ref="A85:G85"/>
    <mergeCell ref="A102:G102"/>
    <mergeCell ref="A78:G79"/>
    <mergeCell ref="A83:G83"/>
    <mergeCell ref="A104:G104"/>
    <mergeCell ref="A106:G106"/>
    <mergeCell ref="A109:G110"/>
    <mergeCell ref="A1:G1"/>
    <mergeCell ref="A4:G4"/>
    <mergeCell ref="C18:F18"/>
    <mergeCell ref="A3:G3"/>
    <mergeCell ref="A2:G2"/>
    <mergeCell ref="A27:G27"/>
    <mergeCell ref="A13:G13"/>
    <mergeCell ref="A30:G30"/>
    <mergeCell ref="A23:G23"/>
    <mergeCell ref="A25:G25"/>
    <mergeCell ref="A14:G14"/>
    <mergeCell ref="A15:G15"/>
    <mergeCell ref="A22:G22"/>
    <mergeCell ref="A28:G28"/>
    <mergeCell ref="A17:G17"/>
    <mergeCell ref="A21:G21"/>
    <mergeCell ref="C19:F19"/>
    <mergeCell ref="A32:G32"/>
    <mergeCell ref="B43:G43"/>
    <mergeCell ref="B35:G35"/>
    <mergeCell ref="B36:G36"/>
    <mergeCell ref="A40:G40"/>
    <mergeCell ref="A41:G41"/>
    <mergeCell ref="B34:G34"/>
    <mergeCell ref="B38:G38"/>
    <mergeCell ref="A74:G74"/>
    <mergeCell ref="A87:G87"/>
    <mergeCell ref="A89:G89"/>
    <mergeCell ref="B39:D39"/>
    <mergeCell ref="A72:G72"/>
    <mergeCell ref="A58:G58"/>
    <mergeCell ref="B44:G44"/>
    <mergeCell ref="A50:G50"/>
  </mergeCells>
  <printOptions horizontalCentered="1"/>
  <pageMargins left="0.7900000000000001" right="0.7900000000000001" top="0.71" bottom="0.43000000000000005" header="0.35000000000000003" footer="0"/>
  <pageSetup fitToHeight="2" fitToWidth="1" horizontalDpi="600" verticalDpi="600" orientation="portrait" scale="60" r:id="rId1"/>
  <headerFooter alignWithMargins="0">
    <oddHeader>&amp;L&amp;K000000&amp;G&amp;C&amp;K000000&amp;A</oddHeader>
  </headerFooter>
</worksheet>
</file>

<file path=xl/worksheets/sheet2.xml><?xml version="1.0" encoding="utf-8"?>
<worksheet xmlns="http://schemas.openxmlformats.org/spreadsheetml/2006/main" xmlns:r="http://schemas.openxmlformats.org/officeDocument/2006/relationships">
  <sheetPr codeName="Hoja2">
    <pageSetUpPr fitToPage="1"/>
  </sheetPr>
  <dimension ref="A1:BZ764"/>
  <sheetViews>
    <sheetView showGridLines="0" zoomScalePageLayoutView="0" workbookViewId="0" topLeftCell="A4">
      <selection activeCell="C10" sqref="C10"/>
    </sheetView>
  </sheetViews>
  <sheetFormatPr defaultColWidth="11.421875" defaultRowHeight="12.75"/>
  <cols>
    <col min="1" max="1" width="11.421875" style="15" customWidth="1"/>
    <col min="2" max="2" width="3.421875" style="15" customWidth="1"/>
    <col min="3" max="3" width="36.28125" style="15" customWidth="1"/>
    <col min="4" max="4" width="41.421875" style="15" customWidth="1"/>
    <col min="5" max="9" width="18.00390625" style="15" customWidth="1"/>
    <col min="10" max="10" width="11.421875" style="72" customWidth="1"/>
    <col min="11" max="12" width="11.421875" style="284" customWidth="1"/>
    <col min="13" max="14" width="11.421875" style="284" hidden="1" customWidth="1"/>
    <col min="15" max="15" width="9.140625" style="297" hidden="1" customWidth="1"/>
    <col min="16" max="21" width="11.421875" style="284" hidden="1" customWidth="1"/>
    <col min="22" max="23" width="11.421875" style="60" hidden="1" customWidth="1"/>
    <col min="24" max="77" width="11.421875" style="60" customWidth="1"/>
    <col min="78" max="78" width="11.421875" style="62" customWidth="1"/>
    <col min="79" max="16384" width="11.421875" style="15" customWidth="1"/>
  </cols>
  <sheetData>
    <row r="1" spans="1:21" s="60" customFormat="1" ht="15.75">
      <c r="A1" s="86" t="s">
        <v>118</v>
      </c>
      <c r="D1" s="64"/>
      <c r="E1" s="64"/>
      <c r="F1" s="65"/>
      <c r="G1" s="65"/>
      <c r="H1" s="65"/>
      <c r="I1" s="65"/>
      <c r="J1" s="61"/>
      <c r="K1" s="284"/>
      <c r="L1" s="284"/>
      <c r="M1" s="285"/>
      <c r="N1" s="285"/>
      <c r="O1" s="285"/>
      <c r="P1" s="284"/>
      <c r="Q1" s="284"/>
      <c r="R1" s="284"/>
      <c r="S1" s="284"/>
      <c r="T1" s="284"/>
      <c r="U1" s="284"/>
    </row>
    <row r="2" spans="1:78" s="63" customFormat="1" ht="4.5" customHeight="1">
      <c r="A2" s="74"/>
      <c r="D2" s="66"/>
      <c r="E2" s="66"/>
      <c r="F2" s="67"/>
      <c r="G2" s="67"/>
      <c r="H2" s="67"/>
      <c r="I2" s="67"/>
      <c r="J2" s="61"/>
      <c r="K2" s="284"/>
      <c r="L2" s="284"/>
      <c r="M2" s="285"/>
      <c r="N2" s="285"/>
      <c r="O2" s="285"/>
      <c r="P2" s="284"/>
      <c r="Q2" s="284"/>
      <c r="R2" s="284"/>
      <c r="S2" s="284"/>
      <c r="T2" s="284"/>
      <c r="U2" s="284"/>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row>
    <row r="3" spans="1:78" s="16" customFormat="1" ht="4.5" customHeight="1">
      <c r="A3" s="160"/>
      <c r="D3" s="161"/>
      <c r="E3" s="161"/>
      <c r="F3" s="162"/>
      <c r="G3" s="162"/>
      <c r="H3" s="162"/>
      <c r="I3" s="162"/>
      <c r="J3" s="72"/>
      <c r="K3" s="284"/>
      <c r="L3" s="284"/>
      <c r="M3" s="285"/>
      <c r="N3" s="285"/>
      <c r="O3" s="285"/>
      <c r="P3" s="284"/>
      <c r="Q3" s="284"/>
      <c r="R3" s="284"/>
      <c r="S3" s="284"/>
      <c r="T3" s="284"/>
      <c r="U3" s="284"/>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2"/>
    </row>
    <row r="4" spans="1:78" s="16" customFormat="1" ht="11.25" customHeight="1">
      <c r="A4" s="160" t="s">
        <v>185</v>
      </c>
      <c r="D4" s="161"/>
      <c r="E4" s="161"/>
      <c r="F4" s="162"/>
      <c r="G4" s="162"/>
      <c r="H4" s="162"/>
      <c r="I4" s="162"/>
      <c r="J4" s="72"/>
      <c r="K4" s="284"/>
      <c r="L4" s="284"/>
      <c r="M4" s="210"/>
      <c r="N4" s="286" t="s">
        <v>186</v>
      </c>
      <c r="O4" s="287" t="s">
        <v>135</v>
      </c>
      <c r="P4" s="211"/>
      <c r="Q4" s="211"/>
      <c r="R4" s="284"/>
      <c r="S4" s="284"/>
      <c r="T4" s="284"/>
      <c r="U4" s="284"/>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2"/>
    </row>
    <row r="5" spans="1:78" s="16" customFormat="1" ht="12.75">
      <c r="A5"/>
      <c r="B5"/>
      <c r="C5"/>
      <c r="D5"/>
      <c r="E5"/>
      <c r="F5"/>
      <c r="G5"/>
      <c r="H5" s="162"/>
      <c r="I5" s="162"/>
      <c r="J5" s="72"/>
      <c r="K5" s="284"/>
      <c r="L5" s="284"/>
      <c r="M5" s="210">
        <v>30</v>
      </c>
      <c r="N5" s="288">
        <v>30</v>
      </c>
      <c r="O5" s="289">
        <v>30</v>
      </c>
      <c r="P5" s="211"/>
      <c r="Q5" s="211"/>
      <c r="R5" s="284"/>
      <c r="S5" s="284">
        <v>30</v>
      </c>
      <c r="T5" s="284">
        <v>30</v>
      </c>
      <c r="U5" s="284"/>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2"/>
    </row>
    <row r="6" spans="1:78" s="16" customFormat="1" ht="13.5" customHeight="1" thickBot="1">
      <c r="A6" s="160"/>
      <c r="D6" s="161"/>
      <c r="E6" s="161"/>
      <c r="F6" s="162"/>
      <c r="G6" s="162"/>
      <c r="H6" s="162"/>
      <c r="I6" s="162"/>
      <c r="J6" s="72"/>
      <c r="K6" s="210"/>
      <c r="L6" s="210"/>
      <c r="M6" s="210"/>
      <c r="N6" s="210"/>
      <c r="O6" s="210"/>
      <c r="P6" s="210"/>
      <c r="Q6" s="210"/>
      <c r="R6" s="210"/>
      <c r="S6" s="210"/>
      <c r="T6" s="210"/>
      <c r="U6" s="210"/>
      <c r="V6" s="163"/>
      <c r="W6" s="163"/>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2"/>
    </row>
    <row r="7" spans="1:23" ht="13.5" thickBot="1">
      <c r="A7" s="532" t="s">
        <v>166</v>
      </c>
      <c r="B7" s="533"/>
      <c r="C7" s="533"/>
      <c r="D7" s="533"/>
      <c r="E7" s="534"/>
      <c r="F7" s="523" t="s">
        <v>301</v>
      </c>
      <c r="G7" s="524"/>
      <c r="H7" s="525"/>
      <c r="I7" s="526"/>
      <c r="K7" s="210"/>
      <c r="L7" s="210"/>
      <c r="M7" s="286" t="s">
        <v>134</v>
      </c>
      <c r="N7" s="286" t="s">
        <v>186</v>
      </c>
      <c r="O7" s="290" t="s">
        <v>135</v>
      </c>
      <c r="P7" s="213"/>
      <c r="Q7" s="213"/>
      <c r="R7" s="210"/>
      <c r="S7" s="210"/>
      <c r="T7" s="210"/>
      <c r="U7" s="210"/>
      <c r="V7" s="163"/>
      <c r="W7" s="163"/>
    </row>
    <row r="8" spans="1:78" s="169" customFormat="1" ht="38.25" customHeight="1" thickBot="1">
      <c r="A8" s="535" t="s">
        <v>167</v>
      </c>
      <c r="B8" s="536"/>
      <c r="C8" s="411" t="s">
        <v>20</v>
      </c>
      <c r="D8" s="433" t="s">
        <v>180</v>
      </c>
      <c r="E8" s="283" t="s">
        <v>300</v>
      </c>
      <c r="F8" s="282" t="s">
        <v>237</v>
      </c>
      <c r="G8" s="282" t="s">
        <v>238</v>
      </c>
      <c r="H8" s="282" t="s">
        <v>239</v>
      </c>
      <c r="I8" s="283" t="s">
        <v>11</v>
      </c>
      <c r="J8" s="166"/>
      <c r="K8" s="291"/>
      <c r="L8" s="291"/>
      <c r="M8" s="214" t="s">
        <v>136</v>
      </c>
      <c r="N8" s="214">
        <v>1</v>
      </c>
      <c r="O8" s="292">
        <v>0.015</v>
      </c>
      <c r="P8" s="214"/>
      <c r="Q8" s="214"/>
      <c r="R8" s="291"/>
      <c r="S8" s="291"/>
      <c r="T8" s="291"/>
      <c r="U8" s="291"/>
      <c r="V8" s="164"/>
      <c r="W8" s="164"/>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167"/>
      <c r="BO8" s="167"/>
      <c r="BP8" s="167"/>
      <c r="BQ8" s="167"/>
      <c r="BR8" s="167"/>
      <c r="BS8" s="167"/>
      <c r="BT8" s="167"/>
      <c r="BU8" s="167"/>
      <c r="BV8" s="167"/>
      <c r="BW8" s="167"/>
      <c r="BX8" s="167"/>
      <c r="BY8" s="167"/>
      <c r="BZ8" s="168"/>
    </row>
    <row r="9" spans="1:23" ht="13.5" thickBot="1">
      <c r="A9" s="422" t="s">
        <v>37</v>
      </c>
      <c r="B9" s="423"/>
      <c r="C9" s="419"/>
      <c r="D9" s="420"/>
      <c r="E9" s="420"/>
      <c r="F9" s="420"/>
      <c r="G9" s="420"/>
      <c r="H9" s="421"/>
      <c r="I9" s="17"/>
      <c r="J9" s="59"/>
      <c r="K9" s="210"/>
      <c r="L9" s="210"/>
      <c r="M9" s="213" t="s">
        <v>137</v>
      </c>
      <c r="N9" s="213">
        <v>2</v>
      </c>
      <c r="O9" s="292">
        <v>0.018</v>
      </c>
      <c r="P9" s="213"/>
      <c r="Q9" s="213"/>
      <c r="R9" s="210"/>
      <c r="S9" s="210"/>
      <c r="T9" s="210"/>
      <c r="U9" s="210"/>
      <c r="V9" s="163"/>
      <c r="W9" s="163"/>
    </row>
    <row r="10" spans="1:23" ht="12.75">
      <c r="A10" s="537"/>
      <c r="B10" s="538"/>
      <c r="C10" s="418"/>
      <c r="D10" s="418"/>
      <c r="E10" s="434"/>
      <c r="F10" s="428"/>
      <c r="G10" s="428"/>
      <c r="H10" s="428"/>
      <c r="I10" s="429">
        <f>SUM(F10:H10)</f>
        <v>0</v>
      </c>
      <c r="J10" s="59"/>
      <c r="K10" s="210"/>
      <c r="L10" s="210"/>
      <c r="M10" s="213" t="s">
        <v>138</v>
      </c>
      <c r="N10" s="214">
        <v>3</v>
      </c>
      <c r="O10" s="292">
        <v>0.015</v>
      </c>
      <c r="P10" s="213"/>
      <c r="Q10" s="213"/>
      <c r="R10" s="210"/>
      <c r="S10" s="210"/>
      <c r="T10" s="210"/>
      <c r="U10" s="210"/>
      <c r="V10" s="163"/>
      <c r="W10" s="163"/>
    </row>
    <row r="11" spans="1:23" ht="12.75" customHeight="1">
      <c r="A11" s="520"/>
      <c r="B11" s="521"/>
      <c r="C11" s="206"/>
      <c r="D11" s="206"/>
      <c r="E11" s="434"/>
      <c r="F11" s="430"/>
      <c r="G11" s="430"/>
      <c r="H11" s="430"/>
      <c r="I11" s="429">
        <f>SUM(F11:H11)</f>
        <v>0</v>
      </c>
      <c r="J11" s="59"/>
      <c r="K11" s="210"/>
      <c r="L11" s="210"/>
      <c r="M11" s="213" t="s">
        <v>139</v>
      </c>
      <c r="N11" s="213">
        <v>4</v>
      </c>
      <c r="O11" s="292">
        <v>0</v>
      </c>
      <c r="P11" s="213"/>
      <c r="Q11" s="213"/>
      <c r="R11" s="210"/>
      <c r="S11" s="210"/>
      <c r="T11" s="210"/>
      <c r="U11" s="210"/>
      <c r="V11" s="163"/>
      <c r="W11" s="163"/>
    </row>
    <row r="12" spans="1:23" ht="12.75">
      <c r="A12" s="520"/>
      <c r="B12" s="521"/>
      <c r="C12" s="206"/>
      <c r="D12" s="206"/>
      <c r="E12" s="434"/>
      <c r="F12" s="430"/>
      <c r="G12" s="430"/>
      <c r="H12" s="430"/>
      <c r="I12" s="429">
        <f>SUM(F12:H12)</f>
        <v>0</v>
      </c>
      <c r="J12" s="59"/>
      <c r="K12" s="210"/>
      <c r="L12" s="210"/>
      <c r="M12" s="213" t="s">
        <v>140</v>
      </c>
      <c r="N12" s="214">
        <v>5</v>
      </c>
      <c r="O12" s="292">
        <v>0.02</v>
      </c>
      <c r="P12" s="213"/>
      <c r="Q12" s="213"/>
      <c r="R12" s="210"/>
      <c r="S12" s="210"/>
      <c r="T12" s="210"/>
      <c r="U12" s="210"/>
      <c r="V12" s="163"/>
      <c r="W12" s="163"/>
    </row>
    <row r="13" spans="1:23" ht="12.75">
      <c r="A13" s="522"/>
      <c r="B13" s="521"/>
      <c r="C13" s="207"/>
      <c r="D13" s="206"/>
      <c r="E13" s="434"/>
      <c r="F13" s="430"/>
      <c r="G13" s="430"/>
      <c r="H13" s="430"/>
      <c r="I13" s="429">
        <f>SUM(F13:H13)</f>
        <v>0</v>
      </c>
      <c r="J13" s="59"/>
      <c r="K13" s="210"/>
      <c r="L13" s="210"/>
      <c r="M13" s="213" t="s">
        <v>141</v>
      </c>
      <c r="N13" s="213">
        <v>6</v>
      </c>
      <c r="O13" s="292">
        <v>0</v>
      </c>
      <c r="P13" s="213"/>
      <c r="Q13" s="213"/>
      <c r="R13" s="210"/>
      <c r="S13" s="210"/>
      <c r="T13" s="210"/>
      <c r="U13" s="210"/>
      <c r="V13" s="163"/>
      <c r="W13" s="163"/>
    </row>
    <row r="14" spans="1:23" ht="13.5" thickBot="1">
      <c r="A14" s="513"/>
      <c r="B14" s="514"/>
      <c r="C14" s="209"/>
      <c r="D14" s="208"/>
      <c r="E14" s="434"/>
      <c r="F14" s="431"/>
      <c r="G14" s="431"/>
      <c r="H14" s="431"/>
      <c r="I14" s="429">
        <f>SUM(F14:H14)</f>
        <v>0</v>
      </c>
      <c r="J14" s="59"/>
      <c r="K14" s="210"/>
      <c r="L14" s="210"/>
      <c r="M14" s="213" t="s">
        <v>142</v>
      </c>
      <c r="N14" s="214">
        <v>7</v>
      </c>
      <c r="O14" s="292">
        <v>0.01</v>
      </c>
      <c r="P14" s="213"/>
      <c r="Q14" s="213"/>
      <c r="R14" s="210"/>
      <c r="S14" s="210"/>
      <c r="T14" s="210"/>
      <c r="U14" s="210"/>
      <c r="V14" s="163"/>
      <c r="W14" s="163"/>
    </row>
    <row r="15" spans="1:23" ht="13.5" thickBot="1">
      <c r="A15" s="527" t="s">
        <v>17</v>
      </c>
      <c r="B15" s="528"/>
      <c r="C15" s="165"/>
      <c r="D15" s="18"/>
      <c r="E15" s="18"/>
      <c r="F15" s="432">
        <f>SUM(F10:F14)</f>
        <v>0</v>
      </c>
      <c r="G15" s="432">
        <f>SUM(G10:G14)</f>
        <v>0</v>
      </c>
      <c r="H15" s="432">
        <f>SUM(H10:H14)</f>
        <v>0</v>
      </c>
      <c r="I15" s="432">
        <f>SUM(I10:I14)</f>
        <v>0</v>
      </c>
      <c r="J15" s="59"/>
      <c r="K15" s="210"/>
      <c r="L15" s="210"/>
      <c r="M15" s="213" t="s">
        <v>143</v>
      </c>
      <c r="N15" s="213">
        <v>8</v>
      </c>
      <c r="O15" s="292">
        <v>0.02</v>
      </c>
      <c r="P15" s="213"/>
      <c r="Q15" s="213"/>
      <c r="R15" s="210"/>
      <c r="S15" s="210"/>
      <c r="T15" s="210"/>
      <c r="U15" s="210"/>
      <c r="V15" s="163"/>
      <c r="W15" s="163"/>
    </row>
    <row r="16" spans="1:23" ht="13.5" thickBot="1">
      <c r="A16" s="542" t="s">
        <v>67</v>
      </c>
      <c r="B16" s="543"/>
      <c r="C16" s="543"/>
      <c r="D16" s="543"/>
      <c r="E16" s="543"/>
      <c r="F16" s="543"/>
      <c r="G16" s="543"/>
      <c r="H16" s="544"/>
      <c r="I16" s="17"/>
      <c r="J16" s="59"/>
      <c r="K16" s="210"/>
      <c r="L16" s="210"/>
      <c r="M16" s="213" t="s">
        <v>187</v>
      </c>
      <c r="N16" s="214">
        <v>9</v>
      </c>
      <c r="O16" s="292">
        <v>0.025</v>
      </c>
      <c r="P16" s="213"/>
      <c r="Q16" s="213"/>
      <c r="R16" s="210"/>
      <c r="S16" s="210"/>
      <c r="T16" s="210"/>
      <c r="U16" s="210"/>
      <c r="V16" s="163"/>
      <c r="W16" s="163"/>
    </row>
    <row r="17" spans="1:23" ht="12.75">
      <c r="A17" s="539"/>
      <c r="B17" s="540"/>
      <c r="C17" s="424"/>
      <c r="D17" s="418"/>
      <c r="E17" s="434"/>
      <c r="F17" s="428"/>
      <c r="G17" s="428"/>
      <c r="H17" s="428"/>
      <c r="I17" s="429">
        <f>SUM(F17:H17)</f>
        <v>0</v>
      </c>
      <c r="J17" s="59"/>
      <c r="K17" s="210"/>
      <c r="L17" s="210"/>
      <c r="M17" s="213" t="s">
        <v>144</v>
      </c>
      <c r="N17" s="214">
        <v>11</v>
      </c>
      <c r="O17" s="292">
        <v>0.025</v>
      </c>
      <c r="P17" s="213"/>
      <c r="Q17" s="213"/>
      <c r="R17" s="210"/>
      <c r="S17" s="210"/>
      <c r="T17" s="210"/>
      <c r="U17" s="210"/>
      <c r="V17" s="163"/>
      <c r="W17" s="163"/>
    </row>
    <row r="18" spans="1:23" ht="12.75">
      <c r="A18" s="520"/>
      <c r="B18" s="521"/>
      <c r="C18" s="207"/>
      <c r="D18" s="206"/>
      <c r="E18" s="434"/>
      <c r="F18" s="430"/>
      <c r="G18" s="430"/>
      <c r="H18" s="430"/>
      <c r="I18" s="429">
        <f>SUM(F18:H18)</f>
        <v>0</v>
      </c>
      <c r="J18" s="59"/>
      <c r="K18" s="210"/>
      <c r="L18" s="210"/>
      <c r="M18" s="213" t="s">
        <v>145</v>
      </c>
      <c r="N18" s="213">
        <v>12</v>
      </c>
      <c r="O18" s="292">
        <v>0.02</v>
      </c>
      <c r="P18" s="213"/>
      <c r="Q18" s="213"/>
      <c r="R18" s="210"/>
      <c r="S18" s="210"/>
      <c r="T18" s="210"/>
      <c r="U18" s="210"/>
      <c r="V18" s="163"/>
      <c r="W18" s="163"/>
    </row>
    <row r="19" spans="1:23" ht="12.75">
      <c r="A19" s="520"/>
      <c r="B19" s="521"/>
      <c r="C19" s="207"/>
      <c r="D19" s="206"/>
      <c r="E19" s="434"/>
      <c r="F19" s="430"/>
      <c r="G19" s="430"/>
      <c r="H19" s="430"/>
      <c r="I19" s="429">
        <f>SUM(F19:H19)</f>
        <v>0</v>
      </c>
      <c r="J19" s="59"/>
      <c r="K19" s="210"/>
      <c r="L19" s="210"/>
      <c r="M19" s="213" t="s">
        <v>145</v>
      </c>
      <c r="N19" s="213">
        <v>12</v>
      </c>
      <c r="O19" s="292">
        <v>0.02</v>
      </c>
      <c r="P19" s="213"/>
      <c r="Q19" s="213"/>
      <c r="R19" s="210"/>
      <c r="S19" s="210"/>
      <c r="T19" s="210"/>
      <c r="U19" s="210"/>
      <c r="V19" s="163"/>
      <c r="W19" s="163"/>
    </row>
    <row r="20" spans="1:23" ht="12.75">
      <c r="A20" s="520"/>
      <c r="B20" s="521"/>
      <c r="C20" s="207"/>
      <c r="D20" s="340"/>
      <c r="E20" s="434"/>
      <c r="F20" s="430"/>
      <c r="G20" s="430"/>
      <c r="H20" s="430"/>
      <c r="I20" s="429">
        <f>SUM(F20:H20)</f>
        <v>0</v>
      </c>
      <c r="J20" s="59"/>
      <c r="K20" s="210"/>
      <c r="L20" s="210"/>
      <c r="M20" s="213" t="s">
        <v>146</v>
      </c>
      <c r="N20" s="214">
        <v>13</v>
      </c>
      <c r="O20" s="292">
        <v>0.02</v>
      </c>
      <c r="P20" s="213"/>
      <c r="Q20" s="213"/>
      <c r="R20" s="210"/>
      <c r="S20" s="210"/>
      <c r="T20" s="210"/>
      <c r="U20" s="210"/>
      <c r="V20" s="163"/>
      <c r="W20" s="163"/>
    </row>
    <row r="21" spans="1:23" ht="13.5" thickBot="1">
      <c r="A21" s="541"/>
      <c r="B21" s="514"/>
      <c r="C21" s="209"/>
      <c r="D21" s="208"/>
      <c r="E21" s="434"/>
      <c r="F21" s="431"/>
      <c r="G21" s="431"/>
      <c r="H21" s="431"/>
      <c r="I21" s="429">
        <f>SUM(F21:H21)</f>
        <v>0</v>
      </c>
      <c r="J21" s="59"/>
      <c r="K21" s="210"/>
      <c r="L21" s="210"/>
      <c r="M21" s="213" t="s">
        <v>147</v>
      </c>
      <c r="N21" s="213">
        <v>14</v>
      </c>
      <c r="O21" s="292">
        <v>0</v>
      </c>
      <c r="P21" s="213"/>
      <c r="Q21" s="213"/>
      <c r="R21" s="210"/>
      <c r="S21" s="210"/>
      <c r="T21" s="210"/>
      <c r="U21" s="210"/>
      <c r="V21" s="163"/>
      <c r="W21" s="163"/>
    </row>
    <row r="22" spans="1:23" ht="13.5" thickBot="1">
      <c r="A22" s="527" t="s">
        <v>17</v>
      </c>
      <c r="B22" s="528"/>
      <c r="C22" s="165"/>
      <c r="D22" s="18"/>
      <c r="E22" s="18"/>
      <c r="F22" s="432">
        <f>SUM(F17:F21)</f>
        <v>0</v>
      </c>
      <c r="G22" s="432">
        <f>SUM(G17:G21)</f>
        <v>0</v>
      </c>
      <c r="H22" s="432">
        <f>SUM(H17:H21)</f>
        <v>0</v>
      </c>
      <c r="I22" s="432">
        <f>SUM(I17:I21)</f>
        <v>0</v>
      </c>
      <c r="J22" s="59"/>
      <c r="K22" s="210"/>
      <c r="L22" s="210"/>
      <c r="M22" s="213" t="s">
        <v>148</v>
      </c>
      <c r="N22" s="214">
        <v>15</v>
      </c>
      <c r="O22" s="292">
        <v>0.02</v>
      </c>
      <c r="P22" s="213"/>
      <c r="Q22" s="213"/>
      <c r="R22" s="210"/>
      <c r="S22" s="210"/>
      <c r="T22" s="210"/>
      <c r="U22" s="210"/>
      <c r="V22" s="163"/>
      <c r="W22" s="163"/>
    </row>
    <row r="23" spans="1:23" ht="26.25" customHeight="1" thickBot="1">
      <c r="A23" s="529" t="s">
        <v>179</v>
      </c>
      <c r="B23" s="530"/>
      <c r="C23" s="530"/>
      <c r="D23" s="530"/>
      <c r="E23" s="530"/>
      <c r="F23" s="530"/>
      <c r="G23" s="530"/>
      <c r="H23" s="531"/>
      <c r="I23" s="17"/>
      <c r="J23" s="59"/>
      <c r="K23" s="210"/>
      <c r="L23" s="210"/>
      <c r="M23" s="213" t="s">
        <v>149</v>
      </c>
      <c r="N23" s="213">
        <v>16</v>
      </c>
      <c r="O23" s="292">
        <v>0.02</v>
      </c>
      <c r="P23" s="213"/>
      <c r="Q23" s="213"/>
      <c r="R23" s="210"/>
      <c r="S23" s="210"/>
      <c r="T23" s="210"/>
      <c r="U23" s="210"/>
      <c r="V23" s="163"/>
      <c r="W23" s="163"/>
    </row>
    <row r="24" spans="1:23" ht="12.75">
      <c r="A24" s="539"/>
      <c r="B24" s="540"/>
      <c r="C24" s="425"/>
      <c r="D24" s="418"/>
      <c r="E24" s="434"/>
      <c r="F24" s="428"/>
      <c r="G24" s="428"/>
      <c r="H24" s="428"/>
      <c r="I24" s="429">
        <f>SUM(F24:H24)</f>
        <v>0</v>
      </c>
      <c r="J24" s="59"/>
      <c r="K24" s="210"/>
      <c r="L24" s="210"/>
      <c r="M24" s="213" t="s">
        <v>150</v>
      </c>
      <c r="N24" s="214">
        <v>17</v>
      </c>
      <c r="O24" s="292">
        <v>0.02</v>
      </c>
      <c r="P24" s="213"/>
      <c r="Q24" s="213"/>
      <c r="R24" s="210"/>
      <c r="S24" s="210"/>
      <c r="T24" s="210"/>
      <c r="U24" s="210"/>
      <c r="V24" s="163"/>
      <c r="W24" s="163"/>
    </row>
    <row r="25" spans="1:23" ht="12.75">
      <c r="A25" s="520"/>
      <c r="B25" s="521"/>
      <c r="C25" s="341"/>
      <c r="D25" s="206"/>
      <c r="E25" s="434"/>
      <c r="F25" s="430"/>
      <c r="G25" s="430"/>
      <c r="H25" s="430"/>
      <c r="I25" s="429">
        <f aca="true" t="shared" si="0" ref="I25:I36">SUM(F25:H25)</f>
        <v>0</v>
      </c>
      <c r="J25" s="59"/>
      <c r="K25" s="210"/>
      <c r="L25" s="210"/>
      <c r="M25" s="213" t="s">
        <v>151</v>
      </c>
      <c r="N25" s="213">
        <v>18</v>
      </c>
      <c r="O25" s="292">
        <v>0.02</v>
      </c>
      <c r="P25" s="213"/>
      <c r="Q25" s="213"/>
      <c r="R25" s="210"/>
      <c r="S25" s="210"/>
      <c r="T25" s="210"/>
      <c r="U25" s="210"/>
      <c r="V25" s="163"/>
      <c r="W25" s="163"/>
    </row>
    <row r="26" spans="1:23" ht="12.75">
      <c r="A26" s="520"/>
      <c r="B26" s="521"/>
      <c r="C26" s="341"/>
      <c r="D26" s="206"/>
      <c r="E26" s="434"/>
      <c r="F26" s="430"/>
      <c r="G26" s="430"/>
      <c r="H26" s="430"/>
      <c r="I26" s="429">
        <f t="shared" si="0"/>
        <v>0</v>
      </c>
      <c r="J26" s="59"/>
      <c r="K26" s="210"/>
      <c r="L26" s="210"/>
      <c r="M26" s="213" t="s">
        <v>152</v>
      </c>
      <c r="N26" s="214">
        <v>19</v>
      </c>
      <c r="O26" s="292">
        <v>0.02</v>
      </c>
      <c r="P26" s="213"/>
      <c r="Q26" s="213"/>
      <c r="R26" s="210"/>
      <c r="S26" s="210"/>
      <c r="T26" s="210"/>
      <c r="U26" s="210"/>
      <c r="V26" s="163"/>
      <c r="W26" s="163"/>
    </row>
    <row r="27" spans="1:23" ht="12.75">
      <c r="A27" s="520"/>
      <c r="B27" s="521"/>
      <c r="C27" s="341"/>
      <c r="D27" s="206"/>
      <c r="E27" s="434"/>
      <c r="F27" s="430"/>
      <c r="G27" s="430"/>
      <c r="H27" s="430"/>
      <c r="I27" s="429">
        <f t="shared" si="0"/>
        <v>0</v>
      </c>
      <c r="J27" s="59"/>
      <c r="K27" s="210"/>
      <c r="L27" s="210"/>
      <c r="M27" s="213" t="s">
        <v>153</v>
      </c>
      <c r="N27" s="213">
        <v>20</v>
      </c>
      <c r="O27" s="292">
        <v>0.02</v>
      </c>
      <c r="P27" s="213"/>
      <c r="Q27" s="213"/>
      <c r="R27" s="210"/>
      <c r="S27" s="210"/>
      <c r="T27" s="210"/>
      <c r="U27" s="210"/>
      <c r="V27" s="163"/>
      <c r="W27" s="163"/>
    </row>
    <row r="28" spans="1:23" ht="12.75">
      <c r="A28" s="520"/>
      <c r="B28" s="521"/>
      <c r="C28" s="341"/>
      <c r="D28" s="206"/>
      <c r="E28" s="434"/>
      <c r="F28" s="430"/>
      <c r="G28" s="430"/>
      <c r="H28" s="430"/>
      <c r="I28" s="429">
        <f t="shared" si="0"/>
        <v>0</v>
      </c>
      <c r="J28" s="59"/>
      <c r="K28" s="210"/>
      <c r="L28" s="210"/>
      <c r="M28" s="213" t="s">
        <v>154</v>
      </c>
      <c r="N28" s="214">
        <v>21</v>
      </c>
      <c r="O28" s="292">
        <v>0.02</v>
      </c>
      <c r="P28" s="213"/>
      <c r="Q28" s="213"/>
      <c r="R28" s="210"/>
      <c r="S28" s="210"/>
      <c r="T28" s="210"/>
      <c r="U28" s="210"/>
      <c r="V28" s="163"/>
      <c r="W28" s="163"/>
    </row>
    <row r="29" spans="1:23" ht="12.75">
      <c r="A29" s="522"/>
      <c r="B29" s="521"/>
      <c r="C29" s="207"/>
      <c r="D29" s="206"/>
      <c r="E29" s="434"/>
      <c r="F29" s="430"/>
      <c r="G29" s="430"/>
      <c r="H29" s="430"/>
      <c r="I29" s="429">
        <f t="shared" si="0"/>
        <v>0</v>
      </c>
      <c r="J29" s="59"/>
      <c r="K29" s="210"/>
      <c r="L29" s="210"/>
      <c r="M29" s="213" t="s">
        <v>155</v>
      </c>
      <c r="N29" s="213">
        <v>22</v>
      </c>
      <c r="O29" s="292">
        <v>0.016</v>
      </c>
      <c r="P29" s="213"/>
      <c r="Q29" s="213"/>
      <c r="R29" s="210"/>
      <c r="S29" s="210"/>
      <c r="T29" s="210"/>
      <c r="U29" s="210"/>
      <c r="V29" s="163"/>
      <c r="W29" s="163"/>
    </row>
    <row r="30" spans="1:23" ht="12.75">
      <c r="A30" s="522"/>
      <c r="B30" s="521"/>
      <c r="C30" s="207"/>
      <c r="D30" s="206"/>
      <c r="E30" s="434"/>
      <c r="F30" s="430"/>
      <c r="G30" s="430"/>
      <c r="H30" s="430"/>
      <c r="I30" s="429">
        <f t="shared" si="0"/>
        <v>0</v>
      </c>
      <c r="J30" s="59"/>
      <c r="K30" s="210"/>
      <c r="L30" s="210"/>
      <c r="M30" s="213" t="s">
        <v>156</v>
      </c>
      <c r="N30" s="214">
        <v>23</v>
      </c>
      <c r="O30" s="292">
        <v>0.02</v>
      </c>
      <c r="P30" s="213"/>
      <c r="Q30" s="213"/>
      <c r="R30" s="210"/>
      <c r="S30" s="210"/>
      <c r="T30" s="210"/>
      <c r="U30" s="210"/>
      <c r="V30" s="163"/>
      <c r="W30" s="163"/>
    </row>
    <row r="31" spans="1:23" ht="12.75">
      <c r="A31" s="522"/>
      <c r="B31" s="521"/>
      <c r="C31" s="207"/>
      <c r="D31" s="206"/>
      <c r="E31" s="434"/>
      <c r="F31" s="430"/>
      <c r="G31" s="430"/>
      <c r="H31" s="430"/>
      <c r="I31" s="429">
        <f t="shared" si="0"/>
        <v>0</v>
      </c>
      <c r="J31" s="59"/>
      <c r="K31" s="210"/>
      <c r="L31" s="210"/>
      <c r="M31" s="213" t="s">
        <v>157</v>
      </c>
      <c r="N31" s="213">
        <v>24</v>
      </c>
      <c r="O31" s="292">
        <v>0.02</v>
      </c>
      <c r="P31" s="213"/>
      <c r="Q31" s="213"/>
      <c r="R31" s="210"/>
      <c r="S31" s="210"/>
      <c r="T31" s="210"/>
      <c r="U31" s="210"/>
      <c r="V31" s="163"/>
      <c r="W31" s="163"/>
    </row>
    <row r="32" spans="1:23" ht="12.75">
      <c r="A32" s="522"/>
      <c r="B32" s="521"/>
      <c r="C32" s="207"/>
      <c r="D32" s="206"/>
      <c r="E32" s="434"/>
      <c r="F32" s="430"/>
      <c r="G32" s="430"/>
      <c r="H32" s="430"/>
      <c r="I32" s="429">
        <f t="shared" si="0"/>
        <v>0</v>
      </c>
      <c r="J32" s="59"/>
      <c r="K32" s="210"/>
      <c r="L32" s="210"/>
      <c r="M32" s="213" t="s">
        <v>158</v>
      </c>
      <c r="N32" s="214">
        <v>25</v>
      </c>
      <c r="O32" s="292">
        <v>0.015</v>
      </c>
      <c r="P32" s="213"/>
      <c r="Q32" s="213"/>
      <c r="R32" s="210"/>
      <c r="S32" s="210"/>
      <c r="T32" s="210"/>
      <c r="U32" s="210"/>
      <c r="V32" s="163"/>
      <c r="W32" s="163"/>
    </row>
    <row r="33" spans="1:23" ht="12.75">
      <c r="A33" s="522"/>
      <c r="B33" s="521"/>
      <c r="C33" s="207"/>
      <c r="D33" s="206"/>
      <c r="E33" s="434"/>
      <c r="F33" s="430"/>
      <c r="G33" s="430"/>
      <c r="H33" s="430"/>
      <c r="I33" s="429">
        <f t="shared" si="0"/>
        <v>0</v>
      </c>
      <c r="J33" s="59"/>
      <c r="K33" s="210"/>
      <c r="L33" s="210"/>
      <c r="M33" s="213" t="s">
        <v>159</v>
      </c>
      <c r="N33" s="213">
        <v>26</v>
      </c>
      <c r="O33" s="292">
        <v>0.02</v>
      </c>
      <c r="P33" s="213"/>
      <c r="Q33" s="213"/>
      <c r="R33" s="210"/>
      <c r="S33" s="210"/>
      <c r="T33" s="210"/>
      <c r="U33" s="210"/>
      <c r="V33" s="163"/>
      <c r="W33" s="163"/>
    </row>
    <row r="34" spans="1:23" ht="12.75">
      <c r="A34" s="522"/>
      <c r="B34" s="521"/>
      <c r="C34" s="207"/>
      <c r="D34" s="206"/>
      <c r="E34" s="434"/>
      <c r="F34" s="430"/>
      <c r="G34" s="430"/>
      <c r="H34" s="430"/>
      <c r="I34" s="429">
        <f t="shared" si="0"/>
        <v>0</v>
      </c>
      <c r="J34" s="59"/>
      <c r="K34" s="210"/>
      <c r="L34" s="210"/>
      <c r="M34" s="213" t="s">
        <v>160</v>
      </c>
      <c r="N34" s="214">
        <v>27</v>
      </c>
      <c r="O34" s="292">
        <v>0.01</v>
      </c>
      <c r="P34" s="213"/>
      <c r="Q34" s="213"/>
      <c r="R34" s="210"/>
      <c r="S34" s="210"/>
      <c r="T34" s="210"/>
      <c r="U34" s="210"/>
      <c r="V34" s="163"/>
      <c r="W34" s="163"/>
    </row>
    <row r="35" spans="1:23" ht="12.75">
      <c r="A35" s="522"/>
      <c r="B35" s="521"/>
      <c r="C35" s="207"/>
      <c r="D35" s="206"/>
      <c r="E35" s="434"/>
      <c r="F35" s="430"/>
      <c r="G35" s="430"/>
      <c r="H35" s="430"/>
      <c r="I35" s="429">
        <f t="shared" si="0"/>
        <v>0</v>
      </c>
      <c r="J35" s="59"/>
      <c r="K35" s="210"/>
      <c r="L35" s="210"/>
      <c r="M35" s="213" t="s">
        <v>161</v>
      </c>
      <c r="N35" s="213">
        <v>28</v>
      </c>
      <c r="O35" s="292">
        <v>0.02</v>
      </c>
      <c r="P35" s="213"/>
      <c r="Q35" s="213"/>
      <c r="R35" s="210"/>
      <c r="S35" s="210"/>
      <c r="T35" s="210"/>
      <c r="U35" s="210"/>
      <c r="V35" s="163"/>
      <c r="W35" s="163"/>
    </row>
    <row r="36" spans="1:23" ht="13.5" thickBot="1">
      <c r="A36" s="513"/>
      <c r="B36" s="514"/>
      <c r="C36" s="209"/>
      <c r="D36" s="208"/>
      <c r="E36" s="434"/>
      <c r="F36" s="431"/>
      <c r="G36" s="431"/>
      <c r="H36" s="431"/>
      <c r="I36" s="429">
        <f t="shared" si="0"/>
        <v>0</v>
      </c>
      <c r="J36" s="59"/>
      <c r="K36" s="210"/>
      <c r="L36" s="210"/>
      <c r="M36" s="213" t="s">
        <v>162</v>
      </c>
      <c r="N36" s="214">
        <v>29</v>
      </c>
      <c r="O36" s="292">
        <v>0.02</v>
      </c>
      <c r="P36" s="213"/>
      <c r="Q36" s="213"/>
      <c r="R36" s="210"/>
      <c r="S36" s="210"/>
      <c r="T36" s="210"/>
      <c r="U36" s="210"/>
      <c r="V36" s="163"/>
      <c r="W36" s="163"/>
    </row>
    <row r="37" spans="1:23" ht="13.5" thickBot="1">
      <c r="A37" s="559" t="s">
        <v>17</v>
      </c>
      <c r="B37" s="560"/>
      <c r="C37" s="560"/>
      <c r="D37" s="560"/>
      <c r="E37" s="561"/>
      <c r="F37" s="432">
        <f>SUM(F24:F36)</f>
        <v>0</v>
      </c>
      <c r="G37" s="432">
        <f>SUM(G24:G36)</f>
        <v>0</v>
      </c>
      <c r="H37" s="432">
        <f>SUM(H24:H36)</f>
        <v>0</v>
      </c>
      <c r="I37" s="432">
        <f>SUM(I24:I36)</f>
        <v>0</v>
      </c>
      <c r="J37" s="59"/>
      <c r="K37" s="210"/>
      <c r="L37" s="210"/>
      <c r="M37" s="213" t="s">
        <v>163</v>
      </c>
      <c r="N37" s="213">
        <v>30</v>
      </c>
      <c r="O37" s="292">
        <v>0.02</v>
      </c>
      <c r="P37" s="213"/>
      <c r="Q37" s="213"/>
      <c r="R37" s="210"/>
      <c r="S37" s="210"/>
      <c r="T37" s="210"/>
      <c r="U37" s="210"/>
      <c r="V37" s="163"/>
      <c r="W37" s="163"/>
    </row>
    <row r="38" spans="1:23" ht="13.5" thickBot="1">
      <c r="A38" s="556" t="s">
        <v>114</v>
      </c>
      <c r="B38" s="557"/>
      <c r="C38" s="557"/>
      <c r="D38" s="557"/>
      <c r="E38" s="558"/>
      <c r="F38" s="432">
        <f>SUM(F15+F22+F37)</f>
        <v>0</v>
      </c>
      <c r="G38" s="432">
        <f>SUM(G15+G22+G37)</f>
        <v>0</v>
      </c>
      <c r="H38" s="432">
        <f>SUM(H15+H22+H37)</f>
        <v>0</v>
      </c>
      <c r="I38" s="432">
        <f>SUM(I15+I22+I37)</f>
        <v>0</v>
      </c>
      <c r="J38" s="59"/>
      <c r="K38" s="210"/>
      <c r="L38" s="210"/>
      <c r="M38" s="213" t="s">
        <v>164</v>
      </c>
      <c r="N38" s="214">
        <v>31</v>
      </c>
      <c r="O38" s="292">
        <v>0.02</v>
      </c>
      <c r="P38" s="213"/>
      <c r="Q38" s="213"/>
      <c r="R38" s="210"/>
      <c r="S38" s="210"/>
      <c r="T38" s="210"/>
      <c r="U38" s="210"/>
      <c r="V38" s="163"/>
      <c r="W38" s="163"/>
    </row>
    <row r="39" spans="11:23" ht="12.75">
      <c r="K39" s="210"/>
      <c r="L39" s="210"/>
      <c r="M39" s="213" t="s">
        <v>165</v>
      </c>
      <c r="N39" s="213">
        <v>32</v>
      </c>
      <c r="O39" s="292">
        <v>0.019</v>
      </c>
      <c r="P39" s="213"/>
      <c r="Q39" s="213"/>
      <c r="R39" s="210"/>
      <c r="S39" s="210"/>
      <c r="T39" s="210"/>
      <c r="U39" s="210"/>
      <c r="V39" s="163"/>
      <c r="W39" s="163"/>
    </row>
    <row r="40" spans="1:23" s="85" customFormat="1" ht="13.5" thickBot="1">
      <c r="A40" s="84"/>
      <c r="K40" s="210"/>
      <c r="L40" s="210"/>
      <c r="M40" s="293"/>
      <c r="N40" s="293"/>
      <c r="O40" s="294"/>
      <c r="P40" s="213"/>
      <c r="Q40" s="213"/>
      <c r="R40" s="210"/>
      <c r="S40" s="210"/>
      <c r="T40" s="210"/>
      <c r="U40" s="210"/>
      <c r="V40" s="163"/>
      <c r="W40" s="163"/>
    </row>
    <row r="41" spans="1:78" s="33" customFormat="1" ht="13.5" thickBot="1">
      <c r="A41" s="515" t="s">
        <v>66</v>
      </c>
      <c r="B41" s="516"/>
      <c r="C41" s="516"/>
      <c r="D41" s="516"/>
      <c r="E41" s="516"/>
      <c r="F41" s="516"/>
      <c r="G41" s="516"/>
      <c r="H41" s="516"/>
      <c r="I41" s="517"/>
      <c r="J41" s="84"/>
      <c r="K41" s="210"/>
      <c r="L41" s="210"/>
      <c r="M41" s="295"/>
      <c r="N41" s="295"/>
      <c r="O41" s="296"/>
      <c r="P41" s="210"/>
      <c r="Q41" s="210"/>
      <c r="R41" s="210"/>
      <c r="S41" s="210"/>
      <c r="T41" s="210"/>
      <c r="U41" s="210"/>
      <c r="V41" s="163"/>
      <c r="W41" s="163"/>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c r="BU41" s="85"/>
      <c r="BV41" s="85"/>
      <c r="BW41" s="85"/>
      <c r="BX41" s="85"/>
      <c r="BY41" s="85"/>
      <c r="BZ41" s="87"/>
    </row>
    <row r="42" spans="1:23" ht="26.25" customHeight="1" thickBot="1">
      <c r="A42" s="545" t="s">
        <v>114</v>
      </c>
      <c r="B42" s="546"/>
      <c r="C42" s="546"/>
      <c r="D42" s="546"/>
      <c r="E42" s="547"/>
      <c r="F42" s="426">
        <f>+F38</f>
        <v>0</v>
      </c>
      <c r="G42" s="426">
        <f>+G38</f>
        <v>0</v>
      </c>
      <c r="H42" s="426">
        <f>+H38</f>
        <v>0</v>
      </c>
      <c r="I42" s="427">
        <f>SUM(F42:H42)</f>
        <v>0</v>
      </c>
      <c r="J42" s="59"/>
      <c r="K42" s="210"/>
      <c r="L42" s="210"/>
      <c r="M42" s="211"/>
      <c r="N42" s="211"/>
      <c r="O42" s="212"/>
      <c r="P42" s="210"/>
      <c r="Q42" s="210"/>
      <c r="R42" s="210"/>
      <c r="S42" s="210"/>
      <c r="T42" s="210"/>
      <c r="U42" s="210"/>
      <c r="V42" s="163"/>
      <c r="W42" s="163"/>
    </row>
    <row r="43" spans="1:23" ht="26.25" customHeight="1" thickBot="1">
      <c r="A43" s="548" t="s">
        <v>168</v>
      </c>
      <c r="B43" s="549"/>
      <c r="C43" s="549"/>
      <c r="D43" s="549"/>
      <c r="E43" s="550"/>
      <c r="F43" s="426">
        <f>F15*0.35</f>
        <v>0</v>
      </c>
      <c r="G43" s="426">
        <f>G15*0.35</f>
        <v>0</v>
      </c>
      <c r="H43" s="426">
        <f>H15*0.35</f>
        <v>0</v>
      </c>
      <c r="I43" s="427">
        <f>SUM(F43:H43)</f>
        <v>0</v>
      </c>
      <c r="J43" s="59"/>
      <c r="K43" s="210"/>
      <c r="L43" s="210"/>
      <c r="M43" s="211"/>
      <c r="N43" s="211"/>
      <c r="O43" s="212"/>
      <c r="P43" s="210"/>
      <c r="Q43" s="210"/>
      <c r="R43" s="210"/>
      <c r="S43" s="210"/>
      <c r="T43" s="210"/>
      <c r="U43" s="210"/>
      <c r="V43" s="163"/>
      <c r="W43" s="163"/>
    </row>
    <row r="44" spans="1:23" ht="32.25" customHeight="1" thickBot="1">
      <c r="A44" s="518" t="s">
        <v>184</v>
      </c>
      <c r="B44" s="519"/>
      <c r="C44" s="412">
        <v>0.03</v>
      </c>
      <c r="D44" s="551" t="s">
        <v>169</v>
      </c>
      <c r="E44" s="552"/>
      <c r="F44" s="426">
        <f>F15*$C$44</f>
        <v>0</v>
      </c>
      <c r="G44" s="426">
        <f>G15*$C$44</f>
        <v>0</v>
      </c>
      <c r="H44" s="426">
        <f>H15*$C$44</f>
        <v>0</v>
      </c>
      <c r="I44" s="427">
        <f>SUM(F44:H44)</f>
        <v>0</v>
      </c>
      <c r="J44" s="59"/>
      <c r="K44" s="210"/>
      <c r="L44" s="210"/>
      <c r="P44" s="210"/>
      <c r="Q44" s="210"/>
      <c r="R44" s="210"/>
      <c r="S44" s="210"/>
      <c r="T44" s="210"/>
      <c r="U44" s="210"/>
      <c r="V44" s="163"/>
      <c r="W44" s="163"/>
    </row>
    <row r="45" spans="1:23" ht="26.25" customHeight="1" thickBot="1">
      <c r="A45" s="553" t="s">
        <v>68</v>
      </c>
      <c r="B45" s="554"/>
      <c r="C45" s="554"/>
      <c r="D45" s="554"/>
      <c r="E45" s="555"/>
      <c r="F45" s="427">
        <f>SUM(F42:F44)</f>
        <v>0</v>
      </c>
      <c r="G45" s="427">
        <f>SUM(G42:G44)</f>
        <v>0</v>
      </c>
      <c r="H45" s="427">
        <f>SUM(H42:H44)</f>
        <v>0</v>
      </c>
      <c r="I45" s="427">
        <f>SUM(I42:I44)</f>
        <v>0</v>
      </c>
      <c r="J45" s="59"/>
      <c r="K45" s="210"/>
      <c r="L45" s="210"/>
      <c r="P45" s="210"/>
      <c r="Q45" s="210"/>
      <c r="R45" s="210"/>
      <c r="S45" s="210"/>
      <c r="T45" s="210"/>
      <c r="U45" s="210"/>
      <c r="V45" s="163"/>
      <c r="W45" s="163"/>
    </row>
    <row r="46" spans="1:78" s="71" customFormat="1" ht="13.5" thickBot="1">
      <c r="A46" s="68"/>
      <c r="B46" s="68"/>
      <c r="D46" s="69"/>
      <c r="E46" s="69"/>
      <c r="F46" s="70"/>
      <c r="G46" s="70"/>
      <c r="H46" s="70"/>
      <c r="I46" s="70"/>
      <c r="J46" s="73"/>
      <c r="K46" s="210"/>
      <c r="L46" s="210"/>
      <c r="M46" s="298"/>
      <c r="N46" s="298"/>
      <c r="O46" s="299"/>
      <c r="P46" s="210"/>
      <c r="Q46" s="210"/>
      <c r="R46" s="210"/>
      <c r="S46" s="210"/>
      <c r="T46" s="210"/>
      <c r="U46" s="210"/>
      <c r="V46" s="163"/>
      <c r="W46" s="16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3"/>
      <c r="BR46" s="73"/>
      <c r="BS46" s="73"/>
      <c r="BT46" s="73"/>
      <c r="BU46" s="73"/>
      <c r="BV46" s="73"/>
      <c r="BW46" s="73"/>
      <c r="BX46" s="73"/>
      <c r="BY46" s="73"/>
      <c r="BZ46" s="73"/>
    </row>
    <row r="47" spans="1:23" ht="12.75">
      <c r="A47" s="60"/>
      <c r="B47" s="60"/>
      <c r="C47" s="60"/>
      <c r="D47" s="60"/>
      <c r="E47" s="60"/>
      <c r="F47" s="60"/>
      <c r="G47" s="60"/>
      <c r="H47" s="60"/>
      <c r="I47" s="279"/>
      <c r="J47" s="61"/>
      <c r="K47" s="210"/>
      <c r="L47" s="210"/>
      <c r="P47" s="210"/>
      <c r="Q47" s="210"/>
      <c r="R47" s="210"/>
      <c r="S47" s="210"/>
      <c r="T47" s="210"/>
      <c r="U47" s="210"/>
      <c r="V47" s="163"/>
      <c r="W47" s="163"/>
    </row>
    <row r="48" spans="1:23" ht="12.75">
      <c r="A48" s="60"/>
      <c r="B48" s="60"/>
      <c r="C48" s="60"/>
      <c r="D48" s="60"/>
      <c r="E48" s="60"/>
      <c r="F48" s="60"/>
      <c r="G48" s="60"/>
      <c r="H48" s="60"/>
      <c r="I48" s="280"/>
      <c r="J48" s="61"/>
      <c r="K48" s="210"/>
      <c r="L48" s="210"/>
      <c r="M48" s="210"/>
      <c r="N48" s="210"/>
      <c r="O48" s="205"/>
      <c r="P48" s="210"/>
      <c r="Q48" s="210"/>
      <c r="R48" s="210"/>
      <c r="S48" s="210"/>
      <c r="T48" s="210"/>
      <c r="U48" s="210"/>
      <c r="V48" s="163"/>
      <c r="W48" s="163"/>
    </row>
    <row r="49" spans="1:23" ht="12.75">
      <c r="A49" s="60"/>
      <c r="B49" s="60"/>
      <c r="C49" s="60"/>
      <c r="D49" s="60"/>
      <c r="E49" s="60"/>
      <c r="F49" s="60"/>
      <c r="G49" s="60"/>
      <c r="H49" s="60"/>
      <c r="I49" s="60"/>
      <c r="J49" s="61"/>
      <c r="K49" s="285"/>
      <c r="L49" s="285"/>
      <c r="M49" s="285"/>
      <c r="N49" s="285"/>
      <c r="O49" s="285"/>
      <c r="P49" s="285"/>
      <c r="Q49" s="285"/>
      <c r="R49" s="285"/>
      <c r="S49" s="285"/>
      <c r="T49" s="285"/>
      <c r="U49" s="285"/>
      <c r="V49"/>
      <c r="W49"/>
    </row>
    <row r="50" spans="1:23" ht="12.75">
      <c r="A50" s="60"/>
      <c r="B50" s="60"/>
      <c r="C50" s="60"/>
      <c r="D50" s="60"/>
      <c r="E50" s="60"/>
      <c r="F50" s="60"/>
      <c r="G50" s="60"/>
      <c r="H50" s="60"/>
      <c r="I50" s="60"/>
      <c r="J50" s="61"/>
      <c r="K50" s="285"/>
      <c r="L50" s="285"/>
      <c r="M50" s="285"/>
      <c r="N50" s="285"/>
      <c r="O50" s="285"/>
      <c r="P50" s="285"/>
      <c r="Q50" s="285"/>
      <c r="R50" s="285"/>
      <c r="S50" s="285"/>
      <c r="T50" s="285"/>
      <c r="U50" s="285"/>
      <c r="V50"/>
      <c r="W50"/>
    </row>
    <row r="51" spans="1:23" ht="43.5" customHeight="1">
      <c r="A51" s="60"/>
      <c r="B51" s="60"/>
      <c r="C51" s="60"/>
      <c r="D51" s="60"/>
      <c r="E51" s="60"/>
      <c r="F51" s="60"/>
      <c r="G51" s="60"/>
      <c r="H51" s="60"/>
      <c r="I51" s="60"/>
      <c r="J51" s="61"/>
      <c r="K51" s="285"/>
      <c r="L51" s="285"/>
      <c r="M51" s="285"/>
      <c r="N51" s="285"/>
      <c r="O51" s="285"/>
      <c r="P51" s="285"/>
      <c r="Q51" s="285"/>
      <c r="R51" s="285"/>
      <c r="S51" s="285"/>
      <c r="T51" s="285"/>
      <c r="U51" s="285"/>
      <c r="V51"/>
      <c r="W51"/>
    </row>
    <row r="52" spans="1:10" ht="12.75">
      <c r="A52" s="60"/>
      <c r="B52" s="60"/>
      <c r="C52" s="60"/>
      <c r="D52" s="60"/>
      <c r="E52" s="60"/>
      <c r="F52" s="60"/>
      <c r="G52" s="60"/>
      <c r="H52" s="60"/>
      <c r="I52" s="60"/>
      <c r="J52" s="61"/>
    </row>
    <row r="53" spans="1:10" ht="12.75">
      <c r="A53" s="60"/>
      <c r="B53" s="60"/>
      <c r="C53" s="60"/>
      <c r="D53" s="60"/>
      <c r="E53" s="60"/>
      <c r="F53" s="60"/>
      <c r="G53" s="60"/>
      <c r="H53" s="60"/>
      <c r="I53" s="60"/>
      <c r="J53" s="61"/>
    </row>
    <row r="54" spans="1:10" ht="12.75">
      <c r="A54" s="60"/>
      <c r="B54" s="60"/>
      <c r="C54" s="60"/>
      <c r="D54" s="60"/>
      <c r="E54" s="60"/>
      <c r="F54" s="60"/>
      <c r="G54" s="60"/>
      <c r="H54" s="60"/>
      <c r="I54" s="60"/>
      <c r="J54" s="61"/>
    </row>
    <row r="55" spans="1:10" ht="12.75">
      <c r="A55" s="60"/>
      <c r="B55" s="60"/>
      <c r="C55" s="60"/>
      <c r="D55" s="60"/>
      <c r="E55" s="60"/>
      <c r="F55" s="60"/>
      <c r="G55" s="60"/>
      <c r="H55" s="60"/>
      <c r="I55" s="60"/>
      <c r="J55" s="61"/>
    </row>
    <row r="56" spans="1:10" ht="12.75">
      <c r="A56" s="60"/>
      <c r="B56" s="60"/>
      <c r="C56" s="60"/>
      <c r="D56" s="60"/>
      <c r="E56" s="60"/>
      <c r="F56" s="60"/>
      <c r="G56" s="60"/>
      <c r="H56" s="60"/>
      <c r="I56" s="60"/>
      <c r="J56" s="61"/>
    </row>
    <row r="57" spans="1:10" ht="12.75">
      <c r="A57" s="60"/>
      <c r="B57" s="60"/>
      <c r="C57" s="60"/>
      <c r="D57" s="60"/>
      <c r="E57" s="60"/>
      <c r="F57" s="60"/>
      <c r="G57" s="60"/>
      <c r="H57" s="60"/>
      <c r="I57" s="60"/>
      <c r="J57" s="61"/>
    </row>
    <row r="58" spans="1:10" ht="12.75">
      <c r="A58" s="60"/>
      <c r="B58" s="60"/>
      <c r="C58" s="60"/>
      <c r="D58" s="60"/>
      <c r="E58" s="60"/>
      <c r="F58" s="60"/>
      <c r="G58" s="60"/>
      <c r="H58" s="60"/>
      <c r="I58" s="60"/>
      <c r="J58" s="61"/>
    </row>
    <row r="59" spans="1:10" ht="12.75">
      <c r="A59" s="60"/>
      <c r="B59" s="60"/>
      <c r="C59" s="60"/>
      <c r="D59" s="60"/>
      <c r="E59" s="60"/>
      <c r="F59" s="60"/>
      <c r="G59" s="60"/>
      <c r="H59" s="60"/>
      <c r="I59" s="60"/>
      <c r="J59" s="61"/>
    </row>
    <row r="60" spans="1:10" ht="12.75">
      <c r="A60" s="60"/>
      <c r="B60" s="60"/>
      <c r="C60" s="60"/>
      <c r="D60" s="60"/>
      <c r="E60" s="60"/>
      <c r="F60" s="60"/>
      <c r="G60" s="60"/>
      <c r="H60" s="60"/>
      <c r="I60" s="60"/>
      <c r="J60" s="61"/>
    </row>
    <row r="61" spans="1:10" ht="12.75">
      <c r="A61" s="60"/>
      <c r="B61" s="60"/>
      <c r="C61" s="60"/>
      <c r="D61" s="60"/>
      <c r="E61" s="60"/>
      <c r="F61" s="60"/>
      <c r="G61" s="60"/>
      <c r="H61" s="60"/>
      <c r="I61" s="60"/>
      <c r="J61" s="61"/>
    </row>
    <row r="62" spans="1:10" ht="12.75">
      <c r="A62" s="60"/>
      <c r="B62" s="60"/>
      <c r="C62" s="60"/>
      <c r="D62" s="60"/>
      <c r="E62" s="60"/>
      <c r="F62" s="60"/>
      <c r="G62" s="60"/>
      <c r="H62" s="60"/>
      <c r="I62" s="60"/>
      <c r="J62" s="61"/>
    </row>
    <row r="63" spans="1:10" ht="12.75">
      <c r="A63" s="60"/>
      <c r="B63" s="60"/>
      <c r="C63" s="60"/>
      <c r="D63" s="60"/>
      <c r="E63" s="60"/>
      <c r="F63" s="60"/>
      <c r="G63" s="60"/>
      <c r="H63" s="60"/>
      <c r="I63" s="60"/>
      <c r="J63" s="61"/>
    </row>
    <row r="64" spans="1:10" ht="12.75">
      <c r="A64" s="60"/>
      <c r="B64" s="60"/>
      <c r="C64" s="60"/>
      <c r="D64" s="60"/>
      <c r="E64" s="60"/>
      <c r="F64" s="60"/>
      <c r="G64" s="60"/>
      <c r="H64" s="60"/>
      <c r="I64" s="60"/>
      <c r="J64" s="61"/>
    </row>
    <row r="65" spans="1:10" ht="12.75">
      <c r="A65" s="60"/>
      <c r="B65" s="60"/>
      <c r="C65" s="60"/>
      <c r="D65" s="60"/>
      <c r="E65" s="60"/>
      <c r="F65" s="60"/>
      <c r="G65" s="60"/>
      <c r="H65" s="60"/>
      <c r="I65" s="60"/>
      <c r="J65" s="61"/>
    </row>
    <row r="66" spans="1:10" ht="12.75">
      <c r="A66" s="60"/>
      <c r="B66" s="60"/>
      <c r="C66" s="60"/>
      <c r="D66" s="60"/>
      <c r="E66" s="60"/>
      <c r="F66" s="60"/>
      <c r="G66" s="60"/>
      <c r="H66" s="60"/>
      <c r="I66" s="60"/>
      <c r="J66" s="61"/>
    </row>
    <row r="67" spans="1:10" ht="12.75">
      <c r="A67" s="60"/>
      <c r="B67" s="60"/>
      <c r="C67" s="60"/>
      <c r="D67" s="60"/>
      <c r="E67" s="60"/>
      <c r="F67" s="60"/>
      <c r="G67" s="60"/>
      <c r="H67" s="60"/>
      <c r="I67" s="60"/>
      <c r="J67" s="61"/>
    </row>
    <row r="68" spans="1:10" ht="12.75">
      <c r="A68" s="60"/>
      <c r="B68" s="60"/>
      <c r="C68" s="60"/>
      <c r="D68" s="60"/>
      <c r="E68" s="60"/>
      <c r="F68" s="60"/>
      <c r="G68" s="60"/>
      <c r="H68" s="60"/>
      <c r="I68" s="60"/>
      <c r="J68" s="61"/>
    </row>
    <row r="69" spans="1:10" ht="12.75">
      <c r="A69" s="60"/>
      <c r="B69" s="60"/>
      <c r="C69" s="60"/>
      <c r="D69" s="60"/>
      <c r="E69" s="60"/>
      <c r="F69" s="60"/>
      <c r="G69" s="60"/>
      <c r="H69" s="60"/>
      <c r="I69" s="60"/>
      <c r="J69" s="61"/>
    </row>
    <row r="70" spans="1:10" ht="12.75">
      <c r="A70" s="60"/>
      <c r="B70" s="60"/>
      <c r="C70" s="60"/>
      <c r="D70" s="60"/>
      <c r="E70" s="60"/>
      <c r="F70" s="60"/>
      <c r="G70" s="60"/>
      <c r="H70" s="60"/>
      <c r="I70" s="60"/>
      <c r="J70" s="61"/>
    </row>
    <row r="71" spans="1:10" ht="12.75">
      <c r="A71" s="60"/>
      <c r="B71" s="60"/>
      <c r="C71" s="60"/>
      <c r="D71" s="60"/>
      <c r="E71" s="60"/>
      <c r="F71" s="60"/>
      <c r="G71" s="60"/>
      <c r="H71" s="60"/>
      <c r="I71" s="60"/>
      <c r="J71" s="61"/>
    </row>
    <row r="72" spans="1:10" ht="12.75">
      <c r="A72" s="60"/>
      <c r="B72" s="60"/>
      <c r="C72" s="60"/>
      <c r="D72" s="60"/>
      <c r="E72" s="60"/>
      <c r="F72" s="60"/>
      <c r="G72" s="60"/>
      <c r="H72" s="60"/>
      <c r="I72" s="60"/>
      <c r="J72" s="61"/>
    </row>
    <row r="73" spans="1:10" ht="12.75">
      <c r="A73" s="60"/>
      <c r="B73" s="60"/>
      <c r="C73" s="60"/>
      <c r="D73" s="60"/>
      <c r="E73" s="60"/>
      <c r="F73" s="60"/>
      <c r="G73" s="60"/>
      <c r="H73" s="60"/>
      <c r="I73" s="60"/>
      <c r="J73" s="61"/>
    </row>
    <row r="74" spans="1:10" ht="12.75">
      <c r="A74" s="60"/>
      <c r="B74" s="60"/>
      <c r="C74" s="60"/>
      <c r="D74" s="60"/>
      <c r="E74" s="60"/>
      <c r="F74" s="60"/>
      <c r="G74" s="60"/>
      <c r="H74" s="60"/>
      <c r="I74" s="60"/>
      <c r="J74" s="61"/>
    </row>
    <row r="75" spans="1:10" ht="12.75">
      <c r="A75" s="60"/>
      <c r="B75" s="60"/>
      <c r="C75" s="60"/>
      <c r="D75" s="60"/>
      <c r="E75" s="60"/>
      <c r="F75" s="60"/>
      <c r="G75" s="60"/>
      <c r="H75" s="60"/>
      <c r="I75" s="60"/>
      <c r="J75" s="61"/>
    </row>
    <row r="76" spans="1:10" ht="12.75">
      <c r="A76" s="60"/>
      <c r="B76" s="60"/>
      <c r="C76" s="60"/>
      <c r="D76" s="60"/>
      <c r="E76" s="60"/>
      <c r="F76" s="60"/>
      <c r="G76" s="60"/>
      <c r="H76" s="60"/>
      <c r="I76" s="60"/>
      <c r="J76" s="61"/>
    </row>
    <row r="77" spans="1:10" ht="12.75">
      <c r="A77" s="60"/>
      <c r="B77" s="60"/>
      <c r="C77" s="60"/>
      <c r="D77" s="60"/>
      <c r="E77" s="60"/>
      <c r="F77" s="60"/>
      <c r="G77" s="60"/>
      <c r="H77" s="60"/>
      <c r="I77" s="60"/>
      <c r="J77" s="61"/>
    </row>
    <row r="78" spans="1:10" ht="12.75">
      <c r="A78" s="60"/>
      <c r="B78" s="60"/>
      <c r="C78" s="60"/>
      <c r="D78" s="60"/>
      <c r="E78" s="60"/>
      <c r="F78" s="60"/>
      <c r="G78" s="60"/>
      <c r="H78" s="60"/>
      <c r="I78" s="60"/>
      <c r="J78" s="61"/>
    </row>
    <row r="79" spans="1:10" ht="12.75">
      <c r="A79" s="60"/>
      <c r="B79" s="60"/>
      <c r="C79" s="60"/>
      <c r="D79" s="60"/>
      <c r="E79" s="60"/>
      <c r="F79" s="60"/>
      <c r="G79" s="60"/>
      <c r="H79" s="60"/>
      <c r="I79" s="60"/>
      <c r="J79" s="61"/>
    </row>
    <row r="80" spans="1:10" ht="12.75">
      <c r="A80" s="60"/>
      <c r="B80" s="60"/>
      <c r="C80" s="60"/>
      <c r="D80" s="60"/>
      <c r="E80" s="60"/>
      <c r="F80" s="60"/>
      <c r="G80" s="60"/>
      <c r="H80" s="60"/>
      <c r="I80" s="60"/>
      <c r="J80" s="61"/>
    </row>
    <row r="81" spans="1:10" ht="12.75">
      <c r="A81" s="60"/>
      <c r="B81" s="60"/>
      <c r="C81" s="60"/>
      <c r="D81" s="60"/>
      <c r="E81" s="60"/>
      <c r="F81" s="60"/>
      <c r="G81" s="60"/>
      <c r="H81" s="60"/>
      <c r="I81" s="60"/>
      <c r="J81" s="61"/>
    </row>
    <row r="82" spans="1:10" ht="12.75">
      <c r="A82" s="60"/>
      <c r="B82" s="60"/>
      <c r="C82" s="60"/>
      <c r="D82" s="60"/>
      <c r="E82" s="60"/>
      <c r="F82" s="60"/>
      <c r="G82" s="60"/>
      <c r="H82" s="60"/>
      <c r="I82" s="60"/>
      <c r="J82" s="61"/>
    </row>
    <row r="83" spans="1:10" ht="12.75">
      <c r="A83" s="60"/>
      <c r="B83" s="60"/>
      <c r="C83" s="60"/>
      <c r="D83" s="60"/>
      <c r="E83" s="60"/>
      <c r="F83" s="60"/>
      <c r="G83" s="60"/>
      <c r="H83" s="60"/>
      <c r="I83" s="60"/>
      <c r="J83" s="61"/>
    </row>
    <row r="84" spans="1:10" ht="12.75">
      <c r="A84" s="60"/>
      <c r="B84" s="60"/>
      <c r="C84" s="60"/>
      <c r="D84" s="60"/>
      <c r="E84" s="60"/>
      <c r="F84" s="60"/>
      <c r="G84" s="60"/>
      <c r="H84" s="60"/>
      <c r="I84" s="60"/>
      <c r="J84" s="61"/>
    </row>
    <row r="85" spans="1:10" ht="12.75">
      <c r="A85" s="60"/>
      <c r="B85" s="60"/>
      <c r="C85" s="60"/>
      <c r="D85" s="60"/>
      <c r="E85" s="60"/>
      <c r="F85" s="60"/>
      <c r="G85" s="60"/>
      <c r="H85" s="60"/>
      <c r="I85" s="60"/>
      <c r="J85" s="61"/>
    </row>
    <row r="86" spans="1:10" ht="12.75">
      <c r="A86" s="60"/>
      <c r="B86" s="60"/>
      <c r="C86" s="60"/>
      <c r="D86" s="60"/>
      <c r="E86" s="60"/>
      <c r="F86" s="60"/>
      <c r="G86" s="60"/>
      <c r="H86" s="60"/>
      <c r="I86" s="60"/>
      <c r="J86" s="61"/>
    </row>
    <row r="87" spans="1:10" ht="12.75">
      <c r="A87" s="60"/>
      <c r="B87" s="60"/>
      <c r="C87" s="60"/>
      <c r="D87" s="60"/>
      <c r="E87" s="60"/>
      <c r="F87" s="60"/>
      <c r="G87" s="60"/>
      <c r="H87" s="60"/>
      <c r="I87" s="60"/>
      <c r="J87" s="61"/>
    </row>
    <row r="88" spans="1:10" ht="12.75">
      <c r="A88" s="60"/>
      <c r="B88" s="60"/>
      <c r="C88" s="60"/>
      <c r="D88" s="60"/>
      <c r="E88" s="60"/>
      <c r="F88" s="60"/>
      <c r="G88" s="60"/>
      <c r="H88" s="60"/>
      <c r="I88" s="60"/>
      <c r="J88" s="61"/>
    </row>
    <row r="89" spans="1:10" ht="12.75">
      <c r="A89" s="60"/>
      <c r="B89" s="60"/>
      <c r="C89" s="60"/>
      <c r="D89" s="60"/>
      <c r="E89" s="60"/>
      <c r="F89" s="60"/>
      <c r="G89" s="60"/>
      <c r="H89" s="60"/>
      <c r="I89" s="60"/>
      <c r="J89" s="61"/>
    </row>
    <row r="90" spans="1:10" ht="12.75">
      <c r="A90" s="60"/>
      <c r="B90" s="60"/>
      <c r="C90" s="60"/>
      <c r="D90" s="60"/>
      <c r="E90" s="60"/>
      <c r="F90" s="60"/>
      <c r="G90" s="60"/>
      <c r="H90" s="60"/>
      <c r="I90" s="60"/>
      <c r="J90" s="61"/>
    </row>
    <row r="91" spans="1:10" ht="12.75">
      <c r="A91" s="60"/>
      <c r="B91" s="60"/>
      <c r="C91" s="60"/>
      <c r="D91" s="60"/>
      <c r="E91" s="60"/>
      <c r="F91" s="60"/>
      <c r="G91" s="60"/>
      <c r="H91" s="60"/>
      <c r="I91" s="60"/>
      <c r="J91" s="61"/>
    </row>
    <row r="92" spans="1:10" ht="12.75">
      <c r="A92" s="60"/>
      <c r="B92" s="60"/>
      <c r="C92" s="60"/>
      <c r="D92" s="60"/>
      <c r="E92" s="60"/>
      <c r="F92" s="60"/>
      <c r="G92" s="60"/>
      <c r="H92" s="60"/>
      <c r="I92" s="60"/>
      <c r="J92" s="61"/>
    </row>
    <row r="93" spans="1:10" ht="12.75">
      <c r="A93" s="60"/>
      <c r="B93" s="60"/>
      <c r="C93" s="60"/>
      <c r="D93" s="60"/>
      <c r="E93" s="60"/>
      <c r="F93" s="60"/>
      <c r="G93" s="60"/>
      <c r="H93" s="60"/>
      <c r="I93" s="60"/>
      <c r="J93" s="61"/>
    </row>
    <row r="94" spans="1:10" ht="12.75">
      <c r="A94" s="60"/>
      <c r="B94" s="60"/>
      <c r="C94" s="60"/>
      <c r="D94" s="60"/>
      <c r="E94" s="60"/>
      <c r="F94" s="60"/>
      <c r="G94" s="60"/>
      <c r="H94" s="60"/>
      <c r="I94" s="60"/>
      <c r="J94" s="61"/>
    </row>
    <row r="95" spans="1:10" ht="12.75">
      <c r="A95" s="60"/>
      <c r="B95" s="60"/>
      <c r="C95" s="60"/>
      <c r="D95" s="60"/>
      <c r="E95" s="60"/>
      <c r="F95" s="60"/>
      <c r="G95" s="60"/>
      <c r="H95" s="60"/>
      <c r="I95" s="60"/>
      <c r="J95" s="61"/>
    </row>
    <row r="96" spans="1:10" ht="12.75">
      <c r="A96" s="60"/>
      <c r="B96" s="60"/>
      <c r="C96" s="60"/>
      <c r="D96" s="60"/>
      <c r="E96" s="60"/>
      <c r="F96" s="60"/>
      <c r="G96" s="60"/>
      <c r="H96" s="60"/>
      <c r="I96" s="60"/>
      <c r="J96" s="61"/>
    </row>
    <row r="97" spans="1:10" ht="12.75">
      <c r="A97" s="60"/>
      <c r="B97" s="60"/>
      <c r="C97" s="60"/>
      <c r="D97" s="60"/>
      <c r="E97" s="60"/>
      <c r="F97" s="60"/>
      <c r="G97" s="60"/>
      <c r="H97" s="60"/>
      <c r="I97" s="60"/>
      <c r="J97" s="61"/>
    </row>
    <row r="98" spans="1:10" ht="12.75">
      <c r="A98" s="60"/>
      <c r="B98" s="60"/>
      <c r="C98" s="60"/>
      <c r="D98" s="60"/>
      <c r="E98" s="60"/>
      <c r="F98" s="60"/>
      <c r="G98" s="60"/>
      <c r="H98" s="60"/>
      <c r="I98" s="60"/>
      <c r="J98" s="61"/>
    </row>
    <row r="99" spans="1:10" ht="12.75">
      <c r="A99" s="60"/>
      <c r="B99" s="60"/>
      <c r="C99" s="60"/>
      <c r="D99" s="60"/>
      <c r="E99" s="60"/>
      <c r="F99" s="60"/>
      <c r="G99" s="60"/>
      <c r="H99" s="60"/>
      <c r="I99" s="60"/>
      <c r="J99" s="61"/>
    </row>
    <row r="100" spans="1:10" ht="12.75">
      <c r="A100" s="60"/>
      <c r="B100" s="60"/>
      <c r="C100" s="60"/>
      <c r="D100" s="60"/>
      <c r="E100" s="60"/>
      <c r="F100" s="60"/>
      <c r="G100" s="60"/>
      <c r="H100" s="60"/>
      <c r="I100" s="60"/>
      <c r="J100" s="61"/>
    </row>
    <row r="101" spans="1:10" ht="12.75">
      <c r="A101" s="60"/>
      <c r="B101" s="60"/>
      <c r="C101" s="60"/>
      <c r="D101" s="60"/>
      <c r="E101" s="60"/>
      <c r="F101" s="60"/>
      <c r="G101" s="60"/>
      <c r="H101" s="60"/>
      <c r="I101" s="60"/>
      <c r="J101" s="61"/>
    </row>
    <row r="102" spans="1:10" ht="12.75">
      <c r="A102" s="60"/>
      <c r="B102" s="60"/>
      <c r="C102" s="60"/>
      <c r="D102" s="60"/>
      <c r="E102" s="60"/>
      <c r="F102" s="60"/>
      <c r="G102" s="60"/>
      <c r="H102" s="60"/>
      <c r="I102" s="60"/>
      <c r="J102" s="61"/>
    </row>
    <row r="103" spans="1:10" ht="12.75">
      <c r="A103" s="60"/>
      <c r="B103" s="60"/>
      <c r="C103" s="60"/>
      <c r="D103" s="60"/>
      <c r="E103" s="60"/>
      <c r="F103" s="60"/>
      <c r="G103" s="60"/>
      <c r="H103" s="60"/>
      <c r="I103" s="60"/>
      <c r="J103" s="61"/>
    </row>
    <row r="104" spans="1:10" ht="12.75">
      <c r="A104" s="60"/>
      <c r="B104" s="60"/>
      <c r="C104" s="60"/>
      <c r="D104" s="60"/>
      <c r="E104" s="60"/>
      <c r="F104" s="60"/>
      <c r="G104" s="60"/>
      <c r="H104" s="60"/>
      <c r="I104" s="60"/>
      <c r="J104" s="61"/>
    </row>
    <row r="105" spans="1:10" ht="12.75">
      <c r="A105" s="60"/>
      <c r="B105" s="60"/>
      <c r="C105" s="60"/>
      <c r="D105" s="60"/>
      <c r="E105" s="60"/>
      <c r="F105" s="60"/>
      <c r="G105" s="60"/>
      <c r="H105" s="60"/>
      <c r="I105" s="60"/>
      <c r="J105" s="61"/>
    </row>
    <row r="106" spans="1:10" ht="12.75">
      <c r="A106" s="60"/>
      <c r="B106" s="60"/>
      <c r="C106" s="60"/>
      <c r="D106" s="60"/>
      <c r="E106" s="60"/>
      <c r="F106" s="60"/>
      <c r="G106" s="60"/>
      <c r="H106" s="60"/>
      <c r="I106" s="60"/>
      <c r="J106" s="61"/>
    </row>
    <row r="107" spans="1:10" ht="12.75">
      <c r="A107" s="60"/>
      <c r="B107" s="60"/>
      <c r="C107" s="60"/>
      <c r="D107" s="60"/>
      <c r="E107" s="60"/>
      <c r="F107" s="60"/>
      <c r="G107" s="60"/>
      <c r="H107" s="60"/>
      <c r="I107" s="60"/>
      <c r="J107" s="61"/>
    </row>
    <row r="108" spans="1:10" ht="12.75">
      <c r="A108" s="60"/>
      <c r="B108" s="60"/>
      <c r="C108" s="60"/>
      <c r="D108" s="60"/>
      <c r="E108" s="60"/>
      <c r="F108" s="60"/>
      <c r="G108" s="60"/>
      <c r="H108" s="60"/>
      <c r="I108" s="60"/>
      <c r="J108" s="61"/>
    </row>
    <row r="109" spans="1:10" ht="12.75">
      <c r="A109" s="60"/>
      <c r="B109" s="60"/>
      <c r="C109" s="60"/>
      <c r="D109" s="60"/>
      <c r="E109" s="60"/>
      <c r="F109" s="60"/>
      <c r="G109" s="60"/>
      <c r="H109" s="60"/>
      <c r="I109" s="60"/>
      <c r="J109" s="61"/>
    </row>
    <row r="110" spans="1:10" ht="12.75">
      <c r="A110" s="60"/>
      <c r="B110" s="60"/>
      <c r="C110" s="60"/>
      <c r="D110" s="60"/>
      <c r="E110" s="60"/>
      <c r="F110" s="60"/>
      <c r="G110" s="60"/>
      <c r="H110" s="60"/>
      <c r="I110" s="60"/>
      <c r="J110" s="61"/>
    </row>
    <row r="111" spans="1:10" ht="12.75">
      <c r="A111" s="60"/>
      <c r="B111" s="60"/>
      <c r="C111" s="60"/>
      <c r="D111" s="60"/>
      <c r="E111" s="60"/>
      <c r="F111" s="60"/>
      <c r="G111" s="60"/>
      <c r="H111" s="60"/>
      <c r="I111" s="60"/>
      <c r="J111" s="61"/>
    </row>
    <row r="112" spans="1:10" ht="12.75">
      <c r="A112" s="60"/>
      <c r="B112" s="60"/>
      <c r="C112" s="60"/>
      <c r="D112" s="60"/>
      <c r="E112" s="60"/>
      <c r="F112" s="60"/>
      <c r="G112" s="60"/>
      <c r="H112" s="60"/>
      <c r="I112" s="60"/>
      <c r="J112" s="61"/>
    </row>
    <row r="113" spans="1:10" ht="12.75">
      <c r="A113" s="60"/>
      <c r="B113" s="60"/>
      <c r="C113" s="60"/>
      <c r="D113" s="60"/>
      <c r="E113" s="60"/>
      <c r="F113" s="60"/>
      <c r="G113" s="60"/>
      <c r="H113" s="60"/>
      <c r="I113" s="60"/>
      <c r="J113" s="61"/>
    </row>
    <row r="114" spans="1:10" ht="12.75">
      <c r="A114" s="60"/>
      <c r="B114" s="60"/>
      <c r="C114" s="60"/>
      <c r="D114" s="60"/>
      <c r="E114" s="60"/>
      <c r="F114" s="60"/>
      <c r="G114" s="60"/>
      <c r="H114" s="60"/>
      <c r="I114" s="60"/>
      <c r="J114" s="61"/>
    </row>
    <row r="115" spans="1:10" ht="12.75">
      <c r="A115" s="60"/>
      <c r="B115" s="60"/>
      <c r="C115" s="60"/>
      <c r="D115" s="60"/>
      <c r="E115" s="60"/>
      <c r="F115" s="60"/>
      <c r="G115" s="60"/>
      <c r="H115" s="60"/>
      <c r="I115" s="60"/>
      <c r="J115" s="61"/>
    </row>
    <row r="116" spans="1:10" ht="12.75">
      <c r="A116" s="60"/>
      <c r="B116" s="60"/>
      <c r="C116" s="60"/>
      <c r="D116" s="60"/>
      <c r="E116" s="60"/>
      <c r="F116" s="60"/>
      <c r="G116" s="60"/>
      <c r="H116" s="60"/>
      <c r="I116" s="60"/>
      <c r="J116" s="61"/>
    </row>
    <row r="117" spans="1:10" ht="12.75">
      <c r="A117" s="60"/>
      <c r="B117" s="60"/>
      <c r="C117" s="60"/>
      <c r="D117" s="60"/>
      <c r="E117" s="60"/>
      <c r="F117" s="60"/>
      <c r="G117" s="60"/>
      <c r="H117" s="60"/>
      <c r="I117" s="60"/>
      <c r="J117" s="61"/>
    </row>
    <row r="118" spans="1:10" ht="12.75">
      <c r="A118" s="60"/>
      <c r="B118" s="60"/>
      <c r="C118" s="60"/>
      <c r="D118" s="60"/>
      <c r="E118" s="60"/>
      <c r="F118" s="60"/>
      <c r="G118" s="60"/>
      <c r="H118" s="60"/>
      <c r="I118" s="60"/>
      <c r="J118" s="61"/>
    </row>
    <row r="119" spans="1:10" ht="12.75">
      <c r="A119" s="60"/>
      <c r="B119" s="60"/>
      <c r="C119" s="60"/>
      <c r="D119" s="60"/>
      <c r="E119" s="60"/>
      <c r="F119" s="60"/>
      <c r="G119" s="60"/>
      <c r="H119" s="60"/>
      <c r="I119" s="60"/>
      <c r="J119" s="61"/>
    </row>
    <row r="120" spans="1:10" ht="12.75">
      <c r="A120" s="60"/>
      <c r="B120" s="60"/>
      <c r="C120" s="60"/>
      <c r="D120" s="60"/>
      <c r="E120" s="60"/>
      <c r="F120" s="60"/>
      <c r="G120" s="60"/>
      <c r="H120" s="60"/>
      <c r="I120" s="60"/>
      <c r="J120" s="61"/>
    </row>
    <row r="121" spans="1:10" ht="12.75">
      <c r="A121" s="60"/>
      <c r="B121" s="60"/>
      <c r="C121" s="60"/>
      <c r="D121" s="60"/>
      <c r="E121" s="60"/>
      <c r="F121" s="60"/>
      <c r="G121" s="60"/>
      <c r="H121" s="60"/>
      <c r="I121" s="60"/>
      <c r="J121" s="61"/>
    </row>
    <row r="122" spans="1:10" ht="12.75">
      <c r="A122" s="60"/>
      <c r="B122" s="60"/>
      <c r="C122" s="60"/>
      <c r="D122" s="60"/>
      <c r="E122" s="60"/>
      <c r="F122" s="60"/>
      <c r="G122" s="60"/>
      <c r="H122" s="60"/>
      <c r="I122" s="60"/>
      <c r="J122" s="61"/>
    </row>
    <row r="123" spans="1:10" ht="12.75">
      <c r="A123" s="60"/>
      <c r="B123" s="60"/>
      <c r="C123" s="60"/>
      <c r="D123" s="60"/>
      <c r="E123" s="60"/>
      <c r="F123" s="60"/>
      <c r="G123" s="60"/>
      <c r="H123" s="60"/>
      <c r="I123" s="60"/>
      <c r="J123" s="61"/>
    </row>
    <row r="124" spans="1:10" ht="12.75">
      <c r="A124" s="60"/>
      <c r="B124" s="60"/>
      <c r="C124" s="60"/>
      <c r="D124" s="60"/>
      <c r="E124" s="60"/>
      <c r="F124" s="60"/>
      <c r="G124" s="60"/>
      <c r="H124" s="60"/>
      <c r="I124" s="60"/>
      <c r="J124" s="61"/>
    </row>
    <row r="125" spans="1:10" ht="12.75">
      <c r="A125" s="60"/>
      <c r="B125" s="60"/>
      <c r="C125" s="60"/>
      <c r="D125" s="60"/>
      <c r="E125" s="60"/>
      <c r="F125" s="60"/>
      <c r="G125" s="60"/>
      <c r="H125" s="60"/>
      <c r="I125" s="60"/>
      <c r="J125" s="61"/>
    </row>
    <row r="126" spans="1:10" ht="12.75">
      <c r="A126" s="60"/>
      <c r="B126" s="60"/>
      <c r="C126" s="60"/>
      <c r="D126" s="60"/>
      <c r="E126" s="60"/>
      <c r="F126" s="60"/>
      <c r="G126" s="60"/>
      <c r="H126" s="60"/>
      <c r="I126" s="60"/>
      <c r="J126" s="61"/>
    </row>
    <row r="127" spans="1:10" ht="12.75">
      <c r="A127" s="60"/>
      <c r="B127" s="60"/>
      <c r="C127" s="60"/>
      <c r="D127" s="60"/>
      <c r="E127" s="60"/>
      <c r="F127" s="60"/>
      <c r="G127" s="60"/>
      <c r="H127" s="60"/>
      <c r="I127" s="60"/>
      <c r="J127" s="61"/>
    </row>
    <row r="128" spans="1:10" ht="12.75">
      <c r="A128" s="60"/>
      <c r="B128" s="60"/>
      <c r="C128" s="60"/>
      <c r="D128" s="60"/>
      <c r="E128" s="60"/>
      <c r="F128" s="60"/>
      <c r="G128" s="60"/>
      <c r="H128" s="60"/>
      <c r="I128" s="60"/>
      <c r="J128" s="61"/>
    </row>
    <row r="129" spans="1:10" ht="12.75">
      <c r="A129" s="60"/>
      <c r="B129" s="60"/>
      <c r="C129" s="60"/>
      <c r="D129" s="60"/>
      <c r="E129" s="60"/>
      <c r="F129" s="60"/>
      <c r="G129" s="60"/>
      <c r="H129" s="60"/>
      <c r="I129" s="60"/>
      <c r="J129" s="61"/>
    </row>
    <row r="130" spans="1:10" ht="12.75">
      <c r="A130" s="60"/>
      <c r="B130" s="60"/>
      <c r="C130" s="60"/>
      <c r="D130" s="60"/>
      <c r="E130" s="60"/>
      <c r="F130" s="60"/>
      <c r="G130" s="60"/>
      <c r="H130" s="60"/>
      <c r="I130" s="60"/>
      <c r="J130" s="61"/>
    </row>
    <row r="131" spans="1:10" ht="12.75">
      <c r="A131" s="60"/>
      <c r="B131" s="60"/>
      <c r="C131" s="60"/>
      <c r="D131" s="60"/>
      <c r="E131" s="60"/>
      <c r="F131" s="60"/>
      <c r="G131" s="60"/>
      <c r="H131" s="60"/>
      <c r="I131" s="60"/>
      <c r="J131" s="61"/>
    </row>
    <row r="132" spans="1:10" ht="12.75">
      <c r="A132" s="60"/>
      <c r="B132" s="60"/>
      <c r="C132" s="60"/>
      <c r="D132" s="60"/>
      <c r="E132" s="60"/>
      <c r="F132" s="60"/>
      <c r="G132" s="60"/>
      <c r="H132" s="60"/>
      <c r="I132" s="60"/>
      <c r="J132" s="61"/>
    </row>
    <row r="133" spans="1:10" ht="12.75">
      <c r="A133" s="60"/>
      <c r="B133" s="60"/>
      <c r="C133" s="60"/>
      <c r="D133" s="60"/>
      <c r="E133" s="60"/>
      <c r="F133" s="60"/>
      <c r="G133" s="60"/>
      <c r="H133" s="60"/>
      <c r="I133" s="60"/>
      <c r="J133" s="61"/>
    </row>
    <row r="134" spans="1:10" ht="12.75">
      <c r="A134" s="60"/>
      <c r="B134" s="60"/>
      <c r="C134" s="60"/>
      <c r="D134" s="60"/>
      <c r="E134" s="60"/>
      <c r="F134" s="60"/>
      <c r="G134" s="60"/>
      <c r="H134" s="60"/>
      <c r="I134" s="60"/>
      <c r="J134" s="61"/>
    </row>
    <row r="135" spans="1:10" ht="12.75">
      <c r="A135" s="60"/>
      <c r="B135" s="60"/>
      <c r="C135" s="60"/>
      <c r="D135" s="60"/>
      <c r="E135" s="60"/>
      <c r="F135" s="60"/>
      <c r="G135" s="60"/>
      <c r="H135" s="60"/>
      <c r="I135" s="60"/>
      <c r="J135" s="61"/>
    </row>
    <row r="136" spans="1:10" ht="12.75">
      <c r="A136" s="60"/>
      <c r="B136" s="60"/>
      <c r="C136" s="60"/>
      <c r="D136" s="60"/>
      <c r="E136" s="60"/>
      <c r="F136" s="60"/>
      <c r="G136" s="60"/>
      <c r="H136" s="60"/>
      <c r="I136" s="60"/>
      <c r="J136" s="61"/>
    </row>
    <row r="137" spans="1:10" ht="12.75">
      <c r="A137" s="60"/>
      <c r="B137" s="60"/>
      <c r="C137" s="60"/>
      <c r="D137" s="60"/>
      <c r="E137" s="60"/>
      <c r="F137" s="60"/>
      <c r="G137" s="60"/>
      <c r="H137" s="60"/>
      <c r="I137" s="60"/>
      <c r="J137" s="61"/>
    </row>
    <row r="138" spans="1:10" ht="12.75">
      <c r="A138" s="60"/>
      <c r="B138" s="60"/>
      <c r="C138" s="60"/>
      <c r="D138" s="60"/>
      <c r="E138" s="60"/>
      <c r="F138" s="60"/>
      <c r="G138" s="60"/>
      <c r="H138" s="60"/>
      <c r="I138" s="60"/>
      <c r="J138" s="61"/>
    </row>
    <row r="139" spans="1:10" ht="12.75">
      <c r="A139" s="60"/>
      <c r="B139" s="60"/>
      <c r="C139" s="60"/>
      <c r="D139" s="60"/>
      <c r="E139" s="60"/>
      <c r="F139" s="60"/>
      <c r="G139" s="60"/>
      <c r="H139" s="60"/>
      <c r="I139" s="60"/>
      <c r="J139" s="61"/>
    </row>
    <row r="140" spans="1:10" ht="12.75">
      <c r="A140" s="60"/>
      <c r="B140" s="60"/>
      <c r="C140" s="60"/>
      <c r="D140" s="60"/>
      <c r="E140" s="60"/>
      <c r="F140" s="60"/>
      <c r="G140" s="60"/>
      <c r="H140" s="60"/>
      <c r="I140" s="60"/>
      <c r="J140" s="61"/>
    </row>
    <row r="141" spans="1:10" ht="12.75">
      <c r="A141" s="60"/>
      <c r="B141" s="60"/>
      <c r="C141" s="60"/>
      <c r="D141" s="60"/>
      <c r="E141" s="60"/>
      <c r="F141" s="60"/>
      <c r="G141" s="60"/>
      <c r="H141" s="60"/>
      <c r="I141" s="60"/>
      <c r="J141" s="61"/>
    </row>
    <row r="142" spans="1:10" ht="12.75">
      <c r="A142" s="60"/>
      <c r="B142" s="60"/>
      <c r="C142" s="60"/>
      <c r="D142" s="60"/>
      <c r="E142" s="60"/>
      <c r="F142" s="60"/>
      <c r="G142" s="60"/>
      <c r="H142" s="60"/>
      <c r="I142" s="60"/>
      <c r="J142" s="61"/>
    </row>
    <row r="143" spans="1:10" ht="12.75">
      <c r="A143" s="60"/>
      <c r="B143" s="60"/>
      <c r="C143" s="60"/>
      <c r="D143" s="60"/>
      <c r="E143" s="60"/>
      <c r="F143" s="60"/>
      <c r="G143" s="60"/>
      <c r="H143" s="60"/>
      <c r="I143" s="60"/>
      <c r="J143" s="61"/>
    </row>
    <row r="144" spans="1:10" ht="12.75">
      <c r="A144" s="60"/>
      <c r="B144" s="60"/>
      <c r="C144" s="60"/>
      <c r="D144" s="60"/>
      <c r="E144" s="60"/>
      <c r="F144" s="60"/>
      <c r="G144" s="60"/>
      <c r="H144" s="60"/>
      <c r="I144" s="60"/>
      <c r="J144" s="61"/>
    </row>
    <row r="145" spans="1:10" ht="12.75">
      <c r="A145" s="60"/>
      <c r="B145" s="60"/>
      <c r="C145" s="60"/>
      <c r="D145" s="60"/>
      <c r="E145" s="60"/>
      <c r="F145" s="60"/>
      <c r="G145" s="60"/>
      <c r="H145" s="60"/>
      <c r="I145" s="60"/>
      <c r="J145" s="61"/>
    </row>
    <row r="146" spans="1:10" ht="12.75">
      <c r="A146" s="60"/>
      <c r="B146" s="60"/>
      <c r="C146" s="60"/>
      <c r="D146" s="60"/>
      <c r="E146" s="60"/>
      <c r="F146" s="60"/>
      <c r="G146" s="60"/>
      <c r="H146" s="60"/>
      <c r="I146" s="60"/>
      <c r="J146" s="61"/>
    </row>
    <row r="147" spans="1:10" ht="12.75">
      <c r="A147" s="60"/>
      <c r="B147" s="60"/>
      <c r="C147" s="60"/>
      <c r="D147" s="60"/>
      <c r="E147" s="60"/>
      <c r="F147" s="60"/>
      <c r="G147" s="60"/>
      <c r="H147" s="60"/>
      <c r="I147" s="60"/>
      <c r="J147" s="61"/>
    </row>
    <row r="148" spans="1:10" ht="12.75">
      <c r="A148" s="60"/>
      <c r="B148" s="60"/>
      <c r="C148" s="60"/>
      <c r="D148" s="60"/>
      <c r="E148" s="60"/>
      <c r="F148" s="60"/>
      <c r="G148" s="60"/>
      <c r="H148" s="60"/>
      <c r="I148" s="60"/>
      <c r="J148" s="61"/>
    </row>
    <row r="149" spans="1:10" ht="12.75">
      <c r="A149" s="60"/>
      <c r="B149" s="60"/>
      <c r="C149" s="60"/>
      <c r="D149" s="60"/>
      <c r="E149" s="60"/>
      <c r="F149" s="60"/>
      <c r="G149" s="60"/>
      <c r="H149" s="60"/>
      <c r="I149" s="60"/>
      <c r="J149" s="61"/>
    </row>
    <row r="150" spans="1:10" ht="12.75">
      <c r="A150" s="60"/>
      <c r="B150" s="60"/>
      <c r="C150" s="60"/>
      <c r="D150" s="60"/>
      <c r="E150" s="60"/>
      <c r="F150" s="60"/>
      <c r="G150" s="60"/>
      <c r="H150" s="60"/>
      <c r="I150" s="60"/>
      <c r="J150" s="61"/>
    </row>
    <row r="151" spans="1:10" ht="12.75">
      <c r="A151" s="60"/>
      <c r="B151" s="60"/>
      <c r="C151" s="60"/>
      <c r="D151" s="60"/>
      <c r="E151" s="60"/>
      <c r="F151" s="60"/>
      <c r="G151" s="60"/>
      <c r="H151" s="60"/>
      <c r="I151" s="60"/>
      <c r="J151" s="61"/>
    </row>
    <row r="152" spans="1:10" ht="12.75">
      <c r="A152" s="60"/>
      <c r="B152" s="60"/>
      <c r="C152" s="60"/>
      <c r="D152" s="60"/>
      <c r="E152" s="60"/>
      <c r="F152" s="60"/>
      <c r="G152" s="60"/>
      <c r="H152" s="60"/>
      <c r="I152" s="60"/>
      <c r="J152" s="61"/>
    </row>
    <row r="153" spans="1:10" ht="12.75">
      <c r="A153" s="60"/>
      <c r="B153" s="60"/>
      <c r="C153" s="60"/>
      <c r="D153" s="60"/>
      <c r="E153" s="60"/>
      <c r="F153" s="60"/>
      <c r="G153" s="60"/>
      <c r="H153" s="60"/>
      <c r="I153" s="60"/>
      <c r="J153" s="61"/>
    </row>
    <row r="154" spans="1:10" ht="12.75">
      <c r="A154" s="60"/>
      <c r="B154" s="60"/>
      <c r="C154" s="60"/>
      <c r="D154" s="60"/>
      <c r="E154" s="60"/>
      <c r="F154" s="60"/>
      <c r="G154" s="60"/>
      <c r="H154" s="60"/>
      <c r="I154" s="60"/>
      <c r="J154" s="61"/>
    </row>
    <row r="155" spans="1:10" ht="12.75">
      <c r="A155" s="60"/>
      <c r="B155" s="60"/>
      <c r="C155" s="60"/>
      <c r="D155" s="60"/>
      <c r="E155" s="60"/>
      <c r="F155" s="60"/>
      <c r="G155" s="60"/>
      <c r="H155" s="60"/>
      <c r="I155" s="60"/>
      <c r="J155" s="61"/>
    </row>
    <row r="156" spans="1:10" ht="12.75">
      <c r="A156" s="60"/>
      <c r="B156" s="60"/>
      <c r="C156" s="60"/>
      <c r="D156" s="60"/>
      <c r="E156" s="60"/>
      <c r="F156" s="60"/>
      <c r="G156" s="60"/>
      <c r="H156" s="60"/>
      <c r="I156" s="60"/>
      <c r="J156" s="61"/>
    </row>
    <row r="157" spans="1:10" ht="12.75">
      <c r="A157" s="60"/>
      <c r="B157" s="60"/>
      <c r="C157" s="60"/>
      <c r="D157" s="60"/>
      <c r="E157" s="60"/>
      <c r="F157" s="60"/>
      <c r="G157" s="60"/>
      <c r="H157" s="60"/>
      <c r="I157" s="60"/>
      <c r="J157" s="61"/>
    </row>
    <row r="158" spans="1:10" ht="12.75">
      <c r="A158" s="60"/>
      <c r="B158" s="60"/>
      <c r="C158" s="60"/>
      <c r="D158" s="60"/>
      <c r="E158" s="60"/>
      <c r="F158" s="60"/>
      <c r="G158" s="60"/>
      <c r="H158" s="60"/>
      <c r="I158" s="60"/>
      <c r="J158" s="61"/>
    </row>
    <row r="159" spans="1:10" ht="12.75">
      <c r="A159" s="60"/>
      <c r="B159" s="60"/>
      <c r="C159" s="60"/>
      <c r="D159" s="60"/>
      <c r="E159" s="60"/>
      <c r="F159" s="60"/>
      <c r="G159" s="60"/>
      <c r="H159" s="60"/>
      <c r="I159" s="60"/>
      <c r="J159" s="61"/>
    </row>
    <row r="160" spans="1:10" ht="12.75">
      <c r="A160" s="60"/>
      <c r="B160" s="60"/>
      <c r="C160" s="60"/>
      <c r="D160" s="60"/>
      <c r="E160" s="60"/>
      <c r="F160" s="60"/>
      <c r="G160" s="60"/>
      <c r="H160" s="60"/>
      <c r="I160" s="60"/>
      <c r="J160" s="61"/>
    </row>
    <row r="161" spans="1:10" ht="12.75">
      <c r="A161" s="60"/>
      <c r="B161" s="60"/>
      <c r="C161" s="60"/>
      <c r="D161" s="60"/>
      <c r="E161" s="60"/>
      <c r="F161" s="60"/>
      <c r="G161" s="60"/>
      <c r="H161" s="60"/>
      <c r="I161" s="60"/>
      <c r="J161" s="61"/>
    </row>
    <row r="162" spans="1:10" ht="12.75">
      <c r="A162" s="60"/>
      <c r="B162" s="60"/>
      <c r="C162" s="60"/>
      <c r="D162" s="60"/>
      <c r="E162" s="60"/>
      <c r="F162" s="60"/>
      <c r="G162" s="60"/>
      <c r="H162" s="60"/>
      <c r="I162" s="60"/>
      <c r="J162" s="61"/>
    </row>
    <row r="163" spans="1:10" ht="12.75">
      <c r="A163" s="60"/>
      <c r="B163" s="60"/>
      <c r="C163" s="60"/>
      <c r="D163" s="60"/>
      <c r="E163" s="60"/>
      <c r="F163" s="60"/>
      <c r="G163" s="60"/>
      <c r="H163" s="60"/>
      <c r="I163" s="60"/>
      <c r="J163" s="61"/>
    </row>
    <row r="164" spans="1:10" ht="12.75">
      <c r="A164" s="60"/>
      <c r="B164" s="60"/>
      <c r="C164" s="60"/>
      <c r="D164" s="60"/>
      <c r="E164" s="60"/>
      <c r="F164" s="60"/>
      <c r="G164" s="60"/>
      <c r="H164" s="60"/>
      <c r="I164" s="60"/>
      <c r="J164" s="61"/>
    </row>
    <row r="165" spans="1:10" ht="12.75">
      <c r="A165" s="60"/>
      <c r="B165" s="60"/>
      <c r="C165" s="60"/>
      <c r="D165" s="60"/>
      <c r="E165" s="60"/>
      <c r="F165" s="60"/>
      <c r="G165" s="60"/>
      <c r="H165" s="60"/>
      <c r="I165" s="60"/>
      <c r="J165" s="61"/>
    </row>
    <row r="166" spans="1:10" ht="12.75">
      <c r="A166" s="60"/>
      <c r="B166" s="60"/>
      <c r="C166" s="60"/>
      <c r="D166" s="60"/>
      <c r="E166" s="60"/>
      <c r="F166" s="60"/>
      <c r="G166" s="60"/>
      <c r="H166" s="60"/>
      <c r="I166" s="60"/>
      <c r="J166" s="61"/>
    </row>
    <row r="167" spans="1:10" ht="12.75">
      <c r="A167" s="60"/>
      <c r="B167" s="60"/>
      <c r="C167" s="60"/>
      <c r="D167" s="60"/>
      <c r="E167" s="60"/>
      <c r="F167" s="60"/>
      <c r="G167" s="60"/>
      <c r="H167" s="60"/>
      <c r="I167" s="60"/>
      <c r="J167" s="61"/>
    </row>
    <row r="168" spans="1:10" ht="12.75">
      <c r="A168" s="60"/>
      <c r="B168" s="60"/>
      <c r="C168" s="60"/>
      <c r="D168" s="60"/>
      <c r="E168" s="60"/>
      <c r="F168" s="60"/>
      <c r="G168" s="60"/>
      <c r="H168" s="60"/>
      <c r="I168" s="60"/>
      <c r="J168" s="61"/>
    </row>
    <row r="169" spans="1:10" ht="12.75">
      <c r="A169" s="60"/>
      <c r="B169" s="60"/>
      <c r="C169" s="60"/>
      <c r="D169" s="60"/>
      <c r="E169" s="60"/>
      <c r="F169" s="60"/>
      <c r="G169" s="60"/>
      <c r="H169" s="60"/>
      <c r="I169" s="60"/>
      <c r="J169" s="61"/>
    </row>
    <row r="170" spans="1:10" ht="12.75">
      <c r="A170" s="60"/>
      <c r="B170" s="60"/>
      <c r="C170" s="60"/>
      <c r="D170" s="60"/>
      <c r="E170" s="60"/>
      <c r="F170" s="60"/>
      <c r="G170" s="60"/>
      <c r="H170" s="60"/>
      <c r="I170" s="60"/>
      <c r="J170" s="61"/>
    </row>
    <row r="171" spans="1:10" ht="12.75">
      <c r="A171" s="60"/>
      <c r="B171" s="60"/>
      <c r="C171" s="60"/>
      <c r="D171" s="60"/>
      <c r="E171" s="60"/>
      <c r="F171" s="60"/>
      <c r="G171" s="60"/>
      <c r="H171" s="60"/>
      <c r="I171" s="60"/>
      <c r="J171" s="61"/>
    </row>
    <row r="172" spans="1:10" ht="12.75">
      <c r="A172" s="60"/>
      <c r="B172" s="60"/>
      <c r="C172" s="60"/>
      <c r="D172" s="60"/>
      <c r="E172" s="60"/>
      <c r="F172" s="60"/>
      <c r="G172" s="60"/>
      <c r="H172" s="60"/>
      <c r="I172" s="60"/>
      <c r="J172" s="61"/>
    </row>
    <row r="173" spans="1:10" ht="12.75">
      <c r="A173" s="60"/>
      <c r="B173" s="60"/>
      <c r="C173" s="60"/>
      <c r="D173" s="60"/>
      <c r="E173" s="60"/>
      <c r="F173" s="60"/>
      <c r="G173" s="60"/>
      <c r="H173" s="60"/>
      <c r="I173" s="60"/>
      <c r="J173" s="61"/>
    </row>
    <row r="174" spans="1:10" ht="12.75">
      <c r="A174" s="60"/>
      <c r="B174" s="60"/>
      <c r="C174" s="60"/>
      <c r="D174" s="60"/>
      <c r="E174" s="60"/>
      <c r="F174" s="60"/>
      <c r="G174" s="60"/>
      <c r="H174" s="60"/>
      <c r="I174" s="60"/>
      <c r="J174" s="61"/>
    </row>
    <row r="175" spans="1:10" ht="12.75">
      <c r="A175" s="60"/>
      <c r="B175" s="60"/>
      <c r="C175" s="60"/>
      <c r="D175" s="60"/>
      <c r="E175" s="60"/>
      <c r="F175" s="60"/>
      <c r="G175" s="60"/>
      <c r="H175" s="60"/>
      <c r="I175" s="60"/>
      <c r="J175" s="61"/>
    </row>
    <row r="176" spans="1:10" ht="12.75">
      <c r="A176" s="60"/>
      <c r="B176" s="60"/>
      <c r="C176" s="60"/>
      <c r="D176" s="60"/>
      <c r="E176" s="60"/>
      <c r="F176" s="60"/>
      <c r="G176" s="60"/>
      <c r="H176" s="60"/>
      <c r="I176" s="60"/>
      <c r="J176" s="61"/>
    </row>
    <row r="177" spans="1:10" ht="12.75">
      <c r="A177" s="60"/>
      <c r="B177" s="60"/>
      <c r="C177" s="60"/>
      <c r="D177" s="60"/>
      <c r="E177" s="60"/>
      <c r="F177" s="60"/>
      <c r="G177" s="60"/>
      <c r="H177" s="60"/>
      <c r="I177" s="60"/>
      <c r="J177" s="61"/>
    </row>
    <row r="178" spans="1:10" ht="12.75">
      <c r="A178" s="60"/>
      <c r="B178" s="60"/>
      <c r="C178" s="60"/>
      <c r="D178" s="60"/>
      <c r="E178" s="60"/>
      <c r="F178" s="60"/>
      <c r="G178" s="60"/>
      <c r="H178" s="60"/>
      <c r="I178" s="60"/>
      <c r="J178" s="61"/>
    </row>
    <row r="179" spans="1:10" ht="12.75">
      <c r="A179" s="60"/>
      <c r="B179" s="60"/>
      <c r="C179" s="60"/>
      <c r="D179" s="60"/>
      <c r="E179" s="60"/>
      <c r="F179" s="60"/>
      <c r="G179" s="60"/>
      <c r="H179" s="60"/>
      <c r="I179" s="60"/>
      <c r="J179" s="61"/>
    </row>
    <row r="180" spans="1:10" ht="12.75">
      <c r="A180" s="60"/>
      <c r="B180" s="60"/>
      <c r="C180" s="60"/>
      <c r="D180" s="60"/>
      <c r="E180" s="60"/>
      <c r="F180" s="60"/>
      <c r="G180" s="60"/>
      <c r="H180" s="60"/>
      <c r="I180" s="60"/>
      <c r="J180" s="61"/>
    </row>
    <row r="181" spans="1:10" ht="12.75">
      <c r="A181" s="60"/>
      <c r="B181" s="60"/>
      <c r="C181" s="60"/>
      <c r="D181" s="60"/>
      <c r="E181" s="60"/>
      <c r="F181" s="60"/>
      <c r="G181" s="60"/>
      <c r="H181" s="60"/>
      <c r="I181" s="60"/>
      <c r="J181" s="61"/>
    </row>
    <row r="182" spans="1:10" ht="12.75">
      <c r="A182" s="60"/>
      <c r="B182" s="60"/>
      <c r="C182" s="60"/>
      <c r="D182" s="60"/>
      <c r="E182" s="60"/>
      <c r="F182" s="60"/>
      <c r="G182" s="60"/>
      <c r="H182" s="60"/>
      <c r="I182" s="60"/>
      <c r="J182" s="61"/>
    </row>
    <row r="183" spans="1:10" ht="12.75">
      <c r="A183" s="60"/>
      <c r="B183" s="60"/>
      <c r="C183" s="60"/>
      <c r="D183" s="60"/>
      <c r="E183" s="60"/>
      <c r="F183" s="60"/>
      <c r="G183" s="60"/>
      <c r="H183" s="60"/>
      <c r="I183" s="60"/>
      <c r="J183" s="61"/>
    </row>
    <row r="184" spans="1:10" ht="12.75">
      <c r="A184" s="60"/>
      <c r="B184" s="60"/>
      <c r="C184" s="60"/>
      <c r="D184" s="60"/>
      <c r="E184" s="60"/>
      <c r="F184" s="60"/>
      <c r="G184" s="60"/>
      <c r="H184" s="60"/>
      <c r="I184" s="60"/>
      <c r="J184" s="61"/>
    </row>
    <row r="185" spans="1:10" ht="12.75">
      <c r="A185" s="60"/>
      <c r="B185" s="60"/>
      <c r="C185" s="60"/>
      <c r="D185" s="60"/>
      <c r="E185" s="60"/>
      <c r="F185" s="60"/>
      <c r="G185" s="60"/>
      <c r="H185" s="60"/>
      <c r="I185" s="60"/>
      <c r="J185" s="61"/>
    </row>
    <row r="186" spans="1:10" ht="12.75">
      <c r="A186" s="60"/>
      <c r="B186" s="60"/>
      <c r="C186" s="60"/>
      <c r="D186" s="60"/>
      <c r="E186" s="60"/>
      <c r="F186" s="60"/>
      <c r="G186" s="60"/>
      <c r="H186" s="60"/>
      <c r="I186" s="60"/>
      <c r="J186" s="61"/>
    </row>
    <row r="187" spans="1:10" ht="12.75">
      <c r="A187" s="60"/>
      <c r="B187" s="60"/>
      <c r="C187" s="60"/>
      <c r="D187" s="60"/>
      <c r="E187" s="60"/>
      <c r="F187" s="60"/>
      <c r="G187" s="60"/>
      <c r="H187" s="60"/>
      <c r="I187" s="60"/>
      <c r="J187" s="61"/>
    </row>
    <row r="188" spans="1:10" ht="12.75">
      <c r="A188" s="60"/>
      <c r="B188" s="60"/>
      <c r="C188" s="60"/>
      <c r="D188" s="60"/>
      <c r="E188" s="60"/>
      <c r="F188" s="60"/>
      <c r="G188" s="60"/>
      <c r="H188" s="60"/>
      <c r="I188" s="60"/>
      <c r="J188" s="61"/>
    </row>
    <row r="189" spans="1:10" ht="12.75">
      <c r="A189" s="60"/>
      <c r="B189" s="60"/>
      <c r="C189" s="60"/>
      <c r="D189" s="60"/>
      <c r="E189" s="60"/>
      <c r="F189" s="60"/>
      <c r="G189" s="60"/>
      <c r="H189" s="60"/>
      <c r="I189" s="60"/>
      <c r="J189" s="61"/>
    </row>
    <row r="190" spans="1:10" ht="12.75">
      <c r="A190" s="60"/>
      <c r="B190" s="60"/>
      <c r="C190" s="60"/>
      <c r="D190" s="60"/>
      <c r="E190" s="60"/>
      <c r="F190" s="60"/>
      <c r="G190" s="60"/>
      <c r="H190" s="60"/>
      <c r="I190" s="60"/>
      <c r="J190" s="61"/>
    </row>
    <row r="191" spans="1:10" ht="12.75">
      <c r="A191" s="60"/>
      <c r="B191" s="60"/>
      <c r="C191" s="60"/>
      <c r="D191" s="60"/>
      <c r="E191" s="60"/>
      <c r="F191" s="60"/>
      <c r="G191" s="60"/>
      <c r="H191" s="60"/>
      <c r="I191" s="60"/>
      <c r="J191" s="61"/>
    </row>
    <row r="192" spans="1:10" ht="12.75">
      <c r="A192" s="60"/>
      <c r="B192" s="60"/>
      <c r="C192" s="60"/>
      <c r="D192" s="60"/>
      <c r="E192" s="60"/>
      <c r="F192" s="60"/>
      <c r="G192" s="60"/>
      <c r="H192" s="60"/>
      <c r="I192" s="60"/>
      <c r="J192" s="61"/>
    </row>
    <row r="193" spans="1:10" ht="12.75">
      <c r="A193" s="60"/>
      <c r="B193" s="60"/>
      <c r="C193" s="60"/>
      <c r="D193" s="60"/>
      <c r="E193" s="60"/>
      <c r="F193" s="60"/>
      <c r="G193" s="60"/>
      <c r="H193" s="60"/>
      <c r="I193" s="60"/>
      <c r="J193" s="61"/>
    </row>
    <row r="194" spans="1:10" ht="12.75">
      <c r="A194" s="60"/>
      <c r="B194" s="60"/>
      <c r="C194" s="60"/>
      <c r="D194" s="60"/>
      <c r="E194" s="60"/>
      <c r="F194" s="60"/>
      <c r="G194" s="60"/>
      <c r="H194" s="60"/>
      <c r="I194" s="60"/>
      <c r="J194" s="61"/>
    </row>
    <row r="195" spans="1:10" ht="12.75">
      <c r="A195" s="60"/>
      <c r="B195" s="60"/>
      <c r="C195" s="60"/>
      <c r="D195" s="60"/>
      <c r="E195" s="60"/>
      <c r="F195" s="60"/>
      <c r="G195" s="60"/>
      <c r="H195" s="60"/>
      <c r="I195" s="60"/>
      <c r="J195" s="61"/>
    </row>
    <row r="196" spans="1:10" ht="12.75">
      <c r="A196" s="60"/>
      <c r="B196" s="60"/>
      <c r="C196" s="60"/>
      <c r="D196" s="60"/>
      <c r="E196" s="60"/>
      <c r="F196" s="60"/>
      <c r="G196" s="60"/>
      <c r="H196" s="60"/>
      <c r="I196" s="60"/>
      <c r="J196" s="61"/>
    </row>
    <row r="197" spans="1:10" ht="12.75">
      <c r="A197" s="60"/>
      <c r="B197" s="60"/>
      <c r="C197" s="60"/>
      <c r="D197" s="60"/>
      <c r="E197" s="60"/>
      <c r="F197" s="60"/>
      <c r="G197" s="60"/>
      <c r="H197" s="60"/>
      <c r="I197" s="60"/>
      <c r="J197" s="61"/>
    </row>
    <row r="198" spans="1:10" ht="12.75">
      <c r="A198" s="60"/>
      <c r="B198" s="60"/>
      <c r="C198" s="60"/>
      <c r="D198" s="60"/>
      <c r="E198" s="60"/>
      <c r="F198" s="60"/>
      <c r="G198" s="60"/>
      <c r="H198" s="60"/>
      <c r="I198" s="60"/>
      <c r="J198" s="61"/>
    </row>
    <row r="199" spans="1:10" ht="12.75">
      <c r="A199" s="60"/>
      <c r="B199" s="60"/>
      <c r="C199" s="60"/>
      <c r="D199" s="60"/>
      <c r="E199" s="60"/>
      <c r="F199" s="60"/>
      <c r="G199" s="60"/>
      <c r="H199" s="60"/>
      <c r="I199" s="60"/>
      <c r="J199" s="61"/>
    </row>
    <row r="200" spans="1:10" ht="12.75">
      <c r="A200" s="60"/>
      <c r="B200" s="60"/>
      <c r="C200" s="60"/>
      <c r="D200" s="60"/>
      <c r="E200" s="60"/>
      <c r="F200" s="60"/>
      <c r="G200" s="60"/>
      <c r="H200" s="60"/>
      <c r="I200" s="60"/>
      <c r="J200" s="61"/>
    </row>
    <row r="201" spans="1:10" ht="12.75">
      <c r="A201" s="60"/>
      <c r="B201" s="60"/>
      <c r="C201" s="60"/>
      <c r="D201" s="60"/>
      <c r="E201" s="60"/>
      <c r="F201" s="60"/>
      <c r="G201" s="60"/>
      <c r="H201" s="60"/>
      <c r="I201" s="60"/>
      <c r="J201" s="61"/>
    </row>
    <row r="202" spans="1:10" ht="12.75">
      <c r="A202" s="60"/>
      <c r="B202" s="60"/>
      <c r="C202" s="60"/>
      <c r="D202" s="60"/>
      <c r="E202" s="60"/>
      <c r="F202" s="60"/>
      <c r="G202" s="60"/>
      <c r="H202" s="60"/>
      <c r="I202" s="60"/>
      <c r="J202" s="61"/>
    </row>
    <row r="203" spans="1:10" ht="12.75">
      <c r="A203" s="60"/>
      <c r="B203" s="60"/>
      <c r="C203" s="60"/>
      <c r="D203" s="60"/>
      <c r="E203" s="60"/>
      <c r="F203" s="60"/>
      <c r="G203" s="60"/>
      <c r="H203" s="60"/>
      <c r="I203" s="60"/>
      <c r="J203" s="61"/>
    </row>
    <row r="204" spans="1:10" ht="12.75">
      <c r="A204" s="60"/>
      <c r="B204" s="60"/>
      <c r="C204" s="60"/>
      <c r="D204" s="60"/>
      <c r="E204" s="60"/>
      <c r="F204" s="60"/>
      <c r="G204" s="60"/>
      <c r="H204" s="60"/>
      <c r="I204" s="60"/>
      <c r="J204" s="61"/>
    </row>
    <row r="205" spans="1:10" ht="12.75">
      <c r="A205" s="60"/>
      <c r="B205" s="60"/>
      <c r="C205" s="60"/>
      <c r="D205" s="60"/>
      <c r="E205" s="60"/>
      <c r="F205" s="60"/>
      <c r="G205" s="60"/>
      <c r="H205" s="60"/>
      <c r="I205" s="60"/>
      <c r="J205" s="61"/>
    </row>
    <row r="206" spans="1:10" ht="12.75">
      <c r="A206" s="60"/>
      <c r="B206" s="60"/>
      <c r="C206" s="60"/>
      <c r="D206" s="60"/>
      <c r="E206" s="60"/>
      <c r="F206" s="60"/>
      <c r="G206" s="60"/>
      <c r="H206" s="60"/>
      <c r="I206" s="60"/>
      <c r="J206" s="61"/>
    </row>
    <row r="207" spans="1:10" ht="12.75">
      <c r="A207" s="60"/>
      <c r="B207" s="60"/>
      <c r="C207" s="60"/>
      <c r="D207" s="60"/>
      <c r="E207" s="60"/>
      <c r="F207" s="60"/>
      <c r="G207" s="60"/>
      <c r="H207" s="60"/>
      <c r="I207" s="60"/>
      <c r="J207" s="61"/>
    </row>
    <row r="208" spans="1:10" ht="12.75">
      <c r="A208" s="60"/>
      <c r="B208" s="60"/>
      <c r="C208" s="60"/>
      <c r="D208" s="60"/>
      <c r="E208" s="60"/>
      <c r="F208" s="60"/>
      <c r="G208" s="60"/>
      <c r="H208" s="60"/>
      <c r="I208" s="60"/>
      <c r="J208" s="61"/>
    </row>
    <row r="209" spans="1:10" ht="12.75">
      <c r="A209" s="60"/>
      <c r="B209" s="60"/>
      <c r="C209" s="60"/>
      <c r="D209" s="60"/>
      <c r="E209" s="60"/>
      <c r="F209" s="60"/>
      <c r="G209" s="60"/>
      <c r="H209" s="60"/>
      <c r="I209" s="60"/>
      <c r="J209" s="61"/>
    </row>
    <row r="210" spans="1:10" ht="12.75">
      <c r="A210" s="60"/>
      <c r="B210" s="60"/>
      <c r="C210" s="60"/>
      <c r="D210" s="60"/>
      <c r="E210" s="60"/>
      <c r="F210" s="60"/>
      <c r="G210" s="60"/>
      <c r="H210" s="60"/>
      <c r="I210" s="60"/>
      <c r="J210" s="61"/>
    </row>
    <row r="211" spans="1:10" ht="12.75">
      <c r="A211" s="60"/>
      <c r="B211" s="60"/>
      <c r="C211" s="60"/>
      <c r="D211" s="60"/>
      <c r="E211" s="60"/>
      <c r="F211" s="60"/>
      <c r="G211" s="60"/>
      <c r="H211" s="60"/>
      <c r="I211" s="60"/>
      <c r="J211" s="61"/>
    </row>
    <row r="212" spans="1:10" ht="12.75">
      <c r="A212" s="60"/>
      <c r="B212" s="60"/>
      <c r="C212" s="60"/>
      <c r="D212" s="60"/>
      <c r="E212" s="60"/>
      <c r="F212" s="60"/>
      <c r="G212" s="60"/>
      <c r="H212" s="60"/>
      <c r="I212" s="60"/>
      <c r="J212" s="61"/>
    </row>
    <row r="213" spans="1:10" ht="12.75">
      <c r="A213" s="60"/>
      <c r="B213" s="60"/>
      <c r="C213" s="60"/>
      <c r="D213" s="60"/>
      <c r="E213" s="60"/>
      <c r="F213" s="60"/>
      <c r="G213" s="60"/>
      <c r="H213" s="60"/>
      <c r="I213" s="60"/>
      <c r="J213" s="61"/>
    </row>
    <row r="214" spans="1:10" ht="12.75">
      <c r="A214" s="60"/>
      <c r="B214" s="60"/>
      <c r="C214" s="60"/>
      <c r="D214" s="60"/>
      <c r="E214" s="60"/>
      <c r="F214" s="60"/>
      <c r="G214" s="60"/>
      <c r="H214" s="60"/>
      <c r="I214" s="60"/>
      <c r="J214" s="61"/>
    </row>
    <row r="215" spans="1:10" ht="12.75">
      <c r="A215" s="60"/>
      <c r="B215" s="60"/>
      <c r="C215" s="60"/>
      <c r="D215" s="60"/>
      <c r="E215" s="60"/>
      <c r="F215" s="60"/>
      <c r="G215" s="60"/>
      <c r="H215" s="60"/>
      <c r="I215" s="60"/>
      <c r="J215" s="61"/>
    </row>
    <row r="216" spans="1:10" ht="12.75">
      <c r="A216" s="60"/>
      <c r="B216" s="60"/>
      <c r="C216" s="60"/>
      <c r="D216" s="60"/>
      <c r="E216" s="60"/>
      <c r="F216" s="60"/>
      <c r="G216" s="60"/>
      <c r="H216" s="60"/>
      <c r="I216" s="60"/>
      <c r="J216" s="61"/>
    </row>
    <row r="217" spans="1:10" ht="12.75">
      <c r="A217" s="60"/>
      <c r="B217" s="60"/>
      <c r="C217" s="60"/>
      <c r="D217" s="60"/>
      <c r="E217" s="60"/>
      <c r="F217" s="60"/>
      <c r="G217" s="60"/>
      <c r="H217" s="60"/>
      <c r="I217" s="60"/>
      <c r="J217" s="61"/>
    </row>
    <row r="218" spans="1:10" ht="12.75">
      <c r="A218" s="60"/>
      <c r="B218" s="60"/>
      <c r="C218" s="60"/>
      <c r="D218" s="60"/>
      <c r="E218" s="60"/>
      <c r="F218" s="60"/>
      <c r="G218" s="60"/>
      <c r="H218" s="60"/>
      <c r="I218" s="60"/>
      <c r="J218" s="61"/>
    </row>
    <row r="219" spans="1:10" ht="12.75">
      <c r="A219" s="60"/>
      <c r="B219" s="60"/>
      <c r="C219" s="60"/>
      <c r="D219" s="60"/>
      <c r="E219" s="60"/>
      <c r="F219" s="60"/>
      <c r="G219" s="60"/>
      <c r="H219" s="60"/>
      <c r="I219" s="60"/>
      <c r="J219" s="61"/>
    </row>
    <row r="220" spans="1:10" ht="12.75">
      <c r="A220" s="60"/>
      <c r="B220" s="60"/>
      <c r="C220" s="60"/>
      <c r="D220" s="60"/>
      <c r="E220" s="60"/>
      <c r="F220" s="60"/>
      <c r="G220" s="60"/>
      <c r="H220" s="60"/>
      <c r="I220" s="60"/>
      <c r="J220" s="61"/>
    </row>
    <row r="221" spans="1:10" ht="12.75">
      <c r="A221" s="60"/>
      <c r="B221" s="60"/>
      <c r="C221" s="60"/>
      <c r="D221" s="60"/>
      <c r="E221" s="60"/>
      <c r="F221" s="60"/>
      <c r="G221" s="60"/>
      <c r="H221" s="60"/>
      <c r="I221" s="60"/>
      <c r="J221" s="61"/>
    </row>
    <row r="222" spans="1:10" ht="12.75">
      <c r="A222" s="60"/>
      <c r="B222" s="60"/>
      <c r="C222" s="60"/>
      <c r="D222" s="60"/>
      <c r="E222" s="60"/>
      <c r="F222" s="60"/>
      <c r="G222" s="60"/>
      <c r="H222" s="60"/>
      <c r="I222" s="60"/>
      <c r="J222" s="61"/>
    </row>
    <row r="223" spans="1:10" ht="12.75">
      <c r="A223" s="60"/>
      <c r="B223" s="60"/>
      <c r="C223" s="60"/>
      <c r="D223" s="60"/>
      <c r="E223" s="60"/>
      <c r="F223" s="60"/>
      <c r="G223" s="60"/>
      <c r="H223" s="60"/>
      <c r="I223" s="60"/>
      <c r="J223" s="61"/>
    </row>
    <row r="224" spans="1:10" ht="12.75">
      <c r="A224" s="60"/>
      <c r="B224" s="60"/>
      <c r="C224" s="60"/>
      <c r="D224" s="60"/>
      <c r="E224" s="60"/>
      <c r="F224" s="60"/>
      <c r="G224" s="60"/>
      <c r="H224" s="60"/>
      <c r="I224" s="60"/>
      <c r="J224" s="61"/>
    </row>
    <row r="225" spans="1:10" ht="12.75">
      <c r="A225" s="60"/>
      <c r="B225" s="60"/>
      <c r="C225" s="60"/>
      <c r="D225" s="60"/>
      <c r="E225" s="60"/>
      <c r="F225" s="60"/>
      <c r="G225" s="60"/>
      <c r="H225" s="60"/>
      <c r="I225" s="60"/>
      <c r="J225" s="61"/>
    </row>
    <row r="226" spans="1:10" ht="12.75">
      <c r="A226" s="60"/>
      <c r="B226" s="60"/>
      <c r="C226" s="60"/>
      <c r="D226" s="60"/>
      <c r="E226" s="60"/>
      <c r="F226" s="60"/>
      <c r="G226" s="60"/>
      <c r="H226" s="60"/>
      <c r="I226" s="60"/>
      <c r="J226" s="61"/>
    </row>
    <row r="227" spans="1:10" ht="12.75">
      <c r="A227" s="60"/>
      <c r="B227" s="60"/>
      <c r="C227" s="60"/>
      <c r="D227" s="60"/>
      <c r="E227" s="60"/>
      <c r="F227" s="60"/>
      <c r="G227" s="60"/>
      <c r="H227" s="60"/>
      <c r="I227" s="60"/>
      <c r="J227" s="61"/>
    </row>
    <row r="228" spans="1:10" ht="12.75">
      <c r="A228" s="60"/>
      <c r="B228" s="60"/>
      <c r="C228" s="60"/>
      <c r="D228" s="60"/>
      <c r="E228" s="60"/>
      <c r="F228" s="60"/>
      <c r="G228" s="60"/>
      <c r="H228" s="60"/>
      <c r="I228" s="60"/>
      <c r="J228" s="61"/>
    </row>
    <row r="229" spans="1:10" ht="12.75">
      <c r="A229" s="60"/>
      <c r="B229" s="60"/>
      <c r="C229" s="60"/>
      <c r="D229" s="60"/>
      <c r="E229" s="60"/>
      <c r="F229" s="60"/>
      <c r="G229" s="60"/>
      <c r="H229" s="60"/>
      <c r="I229" s="60"/>
      <c r="J229" s="61"/>
    </row>
    <row r="230" spans="1:10" ht="12.75">
      <c r="A230" s="60"/>
      <c r="B230" s="60"/>
      <c r="C230" s="60"/>
      <c r="D230" s="60"/>
      <c r="E230" s="60"/>
      <c r="F230" s="60"/>
      <c r="G230" s="60"/>
      <c r="H230" s="60"/>
      <c r="I230" s="60"/>
      <c r="J230" s="61"/>
    </row>
    <row r="231" spans="1:10" ht="12.75">
      <c r="A231" s="60"/>
      <c r="B231" s="60"/>
      <c r="C231" s="60"/>
      <c r="D231" s="60"/>
      <c r="E231" s="60"/>
      <c r="F231" s="60"/>
      <c r="G231" s="60"/>
      <c r="H231" s="60"/>
      <c r="I231" s="60"/>
      <c r="J231" s="61"/>
    </row>
    <row r="232" spans="1:10" ht="12.75">
      <c r="A232" s="60"/>
      <c r="B232" s="60"/>
      <c r="C232" s="60"/>
      <c r="D232" s="60"/>
      <c r="E232" s="60"/>
      <c r="F232" s="60"/>
      <c r="G232" s="60"/>
      <c r="H232" s="60"/>
      <c r="I232" s="60"/>
      <c r="J232" s="61"/>
    </row>
    <row r="233" spans="1:10" ht="12.75">
      <c r="A233" s="60"/>
      <c r="B233" s="60"/>
      <c r="C233" s="60"/>
      <c r="D233" s="60"/>
      <c r="E233" s="60"/>
      <c r="F233" s="60"/>
      <c r="G233" s="60"/>
      <c r="H233" s="60"/>
      <c r="I233" s="60"/>
      <c r="J233" s="61"/>
    </row>
    <row r="234" spans="1:10" ht="12.75">
      <c r="A234" s="60"/>
      <c r="B234" s="60"/>
      <c r="C234" s="60"/>
      <c r="D234" s="60"/>
      <c r="E234" s="60"/>
      <c r="F234" s="60"/>
      <c r="G234" s="60"/>
      <c r="H234" s="60"/>
      <c r="I234" s="60"/>
      <c r="J234" s="61"/>
    </row>
    <row r="235" spans="1:10" ht="12.75">
      <c r="A235" s="60"/>
      <c r="B235" s="60"/>
      <c r="C235" s="60"/>
      <c r="D235" s="60"/>
      <c r="E235" s="60"/>
      <c r="F235" s="60"/>
      <c r="G235" s="60"/>
      <c r="H235" s="60"/>
      <c r="I235" s="60"/>
      <c r="J235" s="61"/>
    </row>
    <row r="236" spans="1:10" ht="12.75">
      <c r="A236" s="60"/>
      <c r="B236" s="60"/>
      <c r="C236" s="60"/>
      <c r="D236" s="60"/>
      <c r="E236" s="60"/>
      <c r="F236" s="60"/>
      <c r="G236" s="60"/>
      <c r="H236" s="60"/>
      <c r="I236" s="60"/>
      <c r="J236" s="61"/>
    </row>
    <row r="237" spans="1:10" ht="12.75">
      <c r="A237" s="60"/>
      <c r="B237" s="60"/>
      <c r="C237" s="60"/>
      <c r="D237" s="60"/>
      <c r="E237" s="60"/>
      <c r="F237" s="60"/>
      <c r="G237" s="60"/>
      <c r="H237" s="60"/>
      <c r="I237" s="60"/>
      <c r="J237" s="61"/>
    </row>
    <row r="238" spans="1:10" ht="12.75">
      <c r="A238" s="60"/>
      <c r="B238" s="60"/>
      <c r="C238" s="60"/>
      <c r="D238" s="60"/>
      <c r="E238" s="60"/>
      <c r="F238" s="60"/>
      <c r="G238" s="60"/>
      <c r="H238" s="60"/>
      <c r="I238" s="60"/>
      <c r="J238" s="61"/>
    </row>
    <row r="239" spans="1:10" ht="12.75">
      <c r="A239" s="60"/>
      <c r="B239" s="60"/>
      <c r="C239" s="60"/>
      <c r="D239" s="60"/>
      <c r="E239" s="60"/>
      <c r="F239" s="60"/>
      <c r="G239" s="60"/>
      <c r="H239" s="60"/>
      <c r="I239" s="60"/>
      <c r="J239" s="61"/>
    </row>
    <row r="240" spans="1:10" ht="12.75">
      <c r="A240" s="60"/>
      <c r="B240" s="60"/>
      <c r="C240" s="60"/>
      <c r="D240" s="60"/>
      <c r="E240" s="60"/>
      <c r="F240" s="60"/>
      <c r="G240" s="60"/>
      <c r="H240" s="60"/>
      <c r="I240" s="60"/>
      <c r="J240" s="61"/>
    </row>
    <row r="241" spans="1:10" ht="12.75">
      <c r="A241" s="60"/>
      <c r="B241" s="60"/>
      <c r="C241" s="60"/>
      <c r="D241" s="60"/>
      <c r="E241" s="60"/>
      <c r="F241" s="60"/>
      <c r="G241" s="60"/>
      <c r="H241" s="60"/>
      <c r="I241" s="60"/>
      <c r="J241" s="61"/>
    </row>
    <row r="242" spans="1:10" ht="12.75">
      <c r="A242" s="60"/>
      <c r="B242" s="60"/>
      <c r="C242" s="60"/>
      <c r="D242" s="60"/>
      <c r="E242" s="60"/>
      <c r="F242" s="60"/>
      <c r="G242" s="60"/>
      <c r="H242" s="60"/>
      <c r="I242" s="60"/>
      <c r="J242" s="61"/>
    </row>
    <row r="243" spans="1:10" ht="12.75">
      <c r="A243" s="60"/>
      <c r="B243" s="60"/>
      <c r="C243" s="60"/>
      <c r="D243" s="60"/>
      <c r="E243" s="60"/>
      <c r="F243" s="60"/>
      <c r="G243" s="60"/>
      <c r="H243" s="60"/>
      <c r="I243" s="60"/>
      <c r="J243" s="61"/>
    </row>
    <row r="244" spans="1:10" ht="12.75">
      <c r="A244" s="60"/>
      <c r="B244" s="60"/>
      <c r="C244" s="60"/>
      <c r="D244" s="60"/>
      <c r="E244" s="60"/>
      <c r="F244" s="60"/>
      <c r="G244" s="60"/>
      <c r="H244" s="60"/>
      <c r="I244" s="60"/>
      <c r="J244" s="61"/>
    </row>
    <row r="245" spans="1:10" ht="12.75">
      <c r="A245" s="60"/>
      <c r="B245" s="60"/>
      <c r="C245" s="60"/>
      <c r="D245" s="60"/>
      <c r="E245" s="60"/>
      <c r="F245" s="60"/>
      <c r="G245" s="60"/>
      <c r="H245" s="60"/>
      <c r="I245" s="60"/>
      <c r="J245" s="61"/>
    </row>
    <row r="246" spans="1:10" ht="12.75">
      <c r="A246" s="60"/>
      <c r="B246" s="60"/>
      <c r="C246" s="60"/>
      <c r="D246" s="60"/>
      <c r="E246" s="60"/>
      <c r="F246" s="60"/>
      <c r="G246" s="60"/>
      <c r="H246" s="60"/>
      <c r="I246" s="60"/>
      <c r="J246" s="61"/>
    </row>
    <row r="247" spans="1:10" ht="12.75">
      <c r="A247" s="60"/>
      <c r="B247" s="60"/>
      <c r="C247" s="60"/>
      <c r="D247" s="60"/>
      <c r="E247" s="60"/>
      <c r="F247" s="60"/>
      <c r="G247" s="60"/>
      <c r="H247" s="60"/>
      <c r="I247" s="60"/>
      <c r="J247" s="61"/>
    </row>
    <row r="248" spans="1:10" ht="12.75">
      <c r="A248" s="60"/>
      <c r="B248" s="60"/>
      <c r="C248" s="60"/>
      <c r="D248" s="60"/>
      <c r="E248" s="60"/>
      <c r="F248" s="60"/>
      <c r="G248" s="60"/>
      <c r="H248" s="60"/>
      <c r="I248" s="60"/>
      <c r="J248" s="61"/>
    </row>
    <row r="249" spans="1:10" ht="12.75">
      <c r="A249" s="60"/>
      <c r="B249" s="60"/>
      <c r="C249" s="60"/>
      <c r="D249" s="60"/>
      <c r="E249" s="60"/>
      <c r="F249" s="60"/>
      <c r="G249" s="60"/>
      <c r="H249" s="60"/>
      <c r="I249" s="60"/>
      <c r="J249" s="61"/>
    </row>
    <row r="250" spans="1:10" ht="12.75">
      <c r="A250" s="60"/>
      <c r="B250" s="60"/>
      <c r="C250" s="60"/>
      <c r="D250" s="60"/>
      <c r="E250" s="60"/>
      <c r="F250" s="60"/>
      <c r="G250" s="60"/>
      <c r="H250" s="60"/>
      <c r="I250" s="60"/>
      <c r="J250" s="61"/>
    </row>
    <row r="251" spans="1:10" ht="12.75">
      <c r="A251" s="60"/>
      <c r="B251" s="60"/>
      <c r="C251" s="60"/>
      <c r="D251" s="60"/>
      <c r="E251" s="60"/>
      <c r="F251" s="60"/>
      <c r="G251" s="60"/>
      <c r="H251" s="60"/>
      <c r="I251" s="60"/>
      <c r="J251" s="61"/>
    </row>
    <row r="252" spans="1:10" ht="12.75">
      <c r="A252" s="60"/>
      <c r="B252" s="60"/>
      <c r="C252" s="60"/>
      <c r="D252" s="60"/>
      <c r="E252" s="60"/>
      <c r="F252" s="60"/>
      <c r="G252" s="60"/>
      <c r="H252" s="60"/>
      <c r="I252" s="60"/>
      <c r="J252" s="61"/>
    </row>
    <row r="253" spans="1:10" ht="12.75">
      <c r="A253" s="60"/>
      <c r="B253" s="60"/>
      <c r="C253" s="60"/>
      <c r="D253" s="60"/>
      <c r="E253" s="60"/>
      <c r="F253" s="60"/>
      <c r="G253" s="60"/>
      <c r="H253" s="60"/>
      <c r="I253" s="60"/>
      <c r="J253" s="61"/>
    </row>
    <row r="254" spans="1:10" ht="12.75">
      <c r="A254" s="60"/>
      <c r="B254" s="60"/>
      <c r="C254" s="60"/>
      <c r="D254" s="60"/>
      <c r="E254" s="60"/>
      <c r="F254" s="60"/>
      <c r="G254" s="60"/>
      <c r="H254" s="60"/>
      <c r="I254" s="60"/>
      <c r="J254" s="61"/>
    </row>
    <row r="255" spans="1:10" ht="12.75">
      <c r="A255" s="60"/>
      <c r="B255" s="60"/>
      <c r="C255" s="60"/>
      <c r="D255" s="60"/>
      <c r="E255" s="60"/>
      <c r="F255" s="60"/>
      <c r="G255" s="60"/>
      <c r="H255" s="60"/>
      <c r="I255" s="60"/>
      <c r="J255" s="61"/>
    </row>
    <row r="256" spans="1:10" ht="12.75">
      <c r="A256" s="60"/>
      <c r="B256" s="60"/>
      <c r="C256" s="60"/>
      <c r="D256" s="60"/>
      <c r="E256" s="60"/>
      <c r="F256" s="60"/>
      <c r="G256" s="60"/>
      <c r="H256" s="60"/>
      <c r="I256" s="60"/>
      <c r="J256" s="61"/>
    </row>
    <row r="257" spans="1:10" ht="12.75">
      <c r="A257" s="60"/>
      <c r="B257" s="60"/>
      <c r="C257" s="60"/>
      <c r="D257" s="60"/>
      <c r="E257" s="60"/>
      <c r="F257" s="60"/>
      <c r="G257" s="60"/>
      <c r="H257" s="60"/>
      <c r="I257" s="60"/>
      <c r="J257" s="61"/>
    </row>
    <row r="258" spans="1:10" ht="12.75">
      <c r="A258" s="60"/>
      <c r="B258" s="60"/>
      <c r="C258" s="60"/>
      <c r="D258" s="60"/>
      <c r="E258" s="60"/>
      <c r="F258" s="60"/>
      <c r="G258" s="60"/>
      <c r="H258" s="60"/>
      <c r="I258" s="60"/>
      <c r="J258" s="61"/>
    </row>
    <row r="259" spans="1:10" ht="12.75">
      <c r="A259" s="60"/>
      <c r="B259" s="60"/>
      <c r="C259" s="60"/>
      <c r="D259" s="60"/>
      <c r="E259" s="60"/>
      <c r="F259" s="60"/>
      <c r="G259" s="60"/>
      <c r="H259" s="60"/>
      <c r="I259" s="60"/>
      <c r="J259" s="61"/>
    </row>
    <row r="260" spans="1:10" ht="12.75">
      <c r="A260" s="60"/>
      <c r="B260" s="60"/>
      <c r="C260" s="60"/>
      <c r="D260" s="60"/>
      <c r="E260" s="60"/>
      <c r="F260" s="60"/>
      <c r="G260" s="60"/>
      <c r="H260" s="60"/>
      <c r="I260" s="60"/>
      <c r="J260" s="61"/>
    </row>
    <row r="261" spans="1:10" ht="12.75">
      <c r="A261" s="60"/>
      <c r="B261" s="60"/>
      <c r="C261" s="60"/>
      <c r="D261" s="60"/>
      <c r="E261" s="60"/>
      <c r="F261" s="60"/>
      <c r="G261" s="60"/>
      <c r="H261" s="60"/>
      <c r="I261" s="60"/>
      <c r="J261" s="61"/>
    </row>
    <row r="262" spans="1:10" ht="12.75">
      <c r="A262" s="60"/>
      <c r="B262" s="60"/>
      <c r="C262" s="60"/>
      <c r="D262" s="60"/>
      <c r="E262" s="60"/>
      <c r="F262" s="60"/>
      <c r="G262" s="60"/>
      <c r="H262" s="60"/>
      <c r="I262" s="60"/>
      <c r="J262" s="61"/>
    </row>
    <row r="263" spans="1:10" ht="12.75">
      <c r="A263" s="60"/>
      <c r="B263" s="60"/>
      <c r="C263" s="60"/>
      <c r="D263" s="60"/>
      <c r="E263" s="60"/>
      <c r="F263" s="60"/>
      <c r="G263" s="60"/>
      <c r="H263" s="60"/>
      <c r="I263" s="60"/>
      <c r="J263" s="61"/>
    </row>
    <row r="264" spans="1:10" ht="12.75">
      <c r="A264" s="60"/>
      <c r="B264" s="60"/>
      <c r="C264" s="60"/>
      <c r="D264" s="60"/>
      <c r="E264" s="60"/>
      <c r="F264" s="60"/>
      <c r="G264" s="60"/>
      <c r="H264" s="60"/>
      <c r="I264" s="60"/>
      <c r="J264" s="61"/>
    </row>
    <row r="265" spans="1:10" ht="12.75">
      <c r="A265" s="60"/>
      <c r="B265" s="60"/>
      <c r="C265" s="60"/>
      <c r="D265" s="60"/>
      <c r="E265" s="60"/>
      <c r="F265" s="60"/>
      <c r="G265" s="60"/>
      <c r="H265" s="60"/>
      <c r="I265" s="60"/>
      <c r="J265" s="61"/>
    </row>
    <row r="266" spans="1:10" ht="12.75">
      <c r="A266" s="60"/>
      <c r="B266" s="60"/>
      <c r="C266" s="60"/>
      <c r="D266" s="60"/>
      <c r="E266" s="60"/>
      <c r="F266" s="60"/>
      <c r="G266" s="60"/>
      <c r="H266" s="60"/>
      <c r="I266" s="60"/>
      <c r="J266" s="61"/>
    </row>
    <row r="267" spans="1:10" ht="12.75">
      <c r="A267" s="60"/>
      <c r="B267" s="60"/>
      <c r="C267" s="60"/>
      <c r="D267" s="60"/>
      <c r="E267" s="60"/>
      <c r="F267" s="60"/>
      <c r="G267" s="60"/>
      <c r="H267" s="60"/>
      <c r="I267" s="60"/>
      <c r="J267" s="61"/>
    </row>
    <row r="268" spans="1:10" ht="12.75">
      <c r="A268" s="60"/>
      <c r="B268" s="60"/>
      <c r="C268" s="60"/>
      <c r="D268" s="60"/>
      <c r="E268" s="60"/>
      <c r="F268" s="60"/>
      <c r="G268" s="60"/>
      <c r="H268" s="60"/>
      <c r="I268" s="60"/>
      <c r="J268" s="61"/>
    </row>
    <row r="269" spans="1:10" ht="12.75">
      <c r="A269" s="60"/>
      <c r="B269" s="60"/>
      <c r="C269" s="60"/>
      <c r="D269" s="60"/>
      <c r="E269" s="60"/>
      <c r="F269" s="60"/>
      <c r="G269" s="60"/>
      <c r="H269" s="60"/>
      <c r="I269" s="60"/>
      <c r="J269" s="61"/>
    </row>
    <row r="270" spans="1:10" ht="12.75">
      <c r="A270" s="60"/>
      <c r="B270" s="60"/>
      <c r="C270" s="60"/>
      <c r="D270" s="60"/>
      <c r="E270" s="60"/>
      <c r="F270" s="60"/>
      <c r="G270" s="60"/>
      <c r="H270" s="60"/>
      <c r="I270" s="60"/>
      <c r="J270" s="61"/>
    </row>
    <row r="271" spans="1:10" ht="12.75">
      <c r="A271" s="60"/>
      <c r="B271" s="60"/>
      <c r="C271" s="60"/>
      <c r="D271" s="60"/>
      <c r="E271" s="60"/>
      <c r="F271" s="60"/>
      <c r="G271" s="60"/>
      <c r="H271" s="60"/>
      <c r="I271" s="60"/>
      <c r="J271" s="61"/>
    </row>
    <row r="272" spans="1:10" ht="12.75">
      <c r="A272" s="60"/>
      <c r="B272" s="60"/>
      <c r="C272" s="60"/>
      <c r="D272" s="60"/>
      <c r="E272" s="60"/>
      <c r="F272" s="60"/>
      <c r="G272" s="60"/>
      <c r="H272" s="60"/>
      <c r="I272" s="60"/>
      <c r="J272" s="61"/>
    </row>
    <row r="273" spans="1:10" ht="12.75">
      <c r="A273" s="60"/>
      <c r="B273" s="60"/>
      <c r="C273" s="60"/>
      <c r="D273" s="60"/>
      <c r="E273" s="60"/>
      <c r="F273" s="60"/>
      <c r="G273" s="60"/>
      <c r="H273" s="60"/>
      <c r="I273" s="60"/>
      <c r="J273" s="61"/>
    </row>
    <row r="274" spans="1:10" ht="12.75">
      <c r="A274" s="60"/>
      <c r="B274" s="60"/>
      <c r="C274" s="60"/>
      <c r="D274" s="60"/>
      <c r="E274" s="60"/>
      <c r="F274" s="60"/>
      <c r="G274" s="60"/>
      <c r="H274" s="60"/>
      <c r="I274" s="60"/>
      <c r="J274" s="61"/>
    </row>
    <row r="275" spans="1:10" ht="12.75">
      <c r="A275" s="60"/>
      <c r="B275" s="60"/>
      <c r="C275" s="60"/>
      <c r="D275" s="60"/>
      <c r="E275" s="60"/>
      <c r="F275" s="60"/>
      <c r="G275" s="60"/>
      <c r="H275" s="60"/>
      <c r="I275" s="60"/>
      <c r="J275" s="61"/>
    </row>
    <row r="276" spans="1:10" ht="12.75">
      <c r="A276" s="60"/>
      <c r="B276" s="60"/>
      <c r="C276" s="60"/>
      <c r="D276" s="60"/>
      <c r="E276" s="60"/>
      <c r="F276" s="60"/>
      <c r="G276" s="60"/>
      <c r="H276" s="60"/>
      <c r="I276" s="60"/>
      <c r="J276" s="61"/>
    </row>
    <row r="277" spans="1:10" ht="12.75">
      <c r="A277" s="60"/>
      <c r="B277" s="60"/>
      <c r="C277" s="60"/>
      <c r="D277" s="60"/>
      <c r="E277" s="60"/>
      <c r="F277" s="60"/>
      <c r="G277" s="60"/>
      <c r="H277" s="60"/>
      <c r="I277" s="60"/>
      <c r="J277" s="61"/>
    </row>
    <row r="278" spans="1:10" ht="12.75">
      <c r="A278" s="60"/>
      <c r="B278" s="60"/>
      <c r="C278" s="60"/>
      <c r="D278" s="60"/>
      <c r="E278" s="60"/>
      <c r="F278" s="60"/>
      <c r="G278" s="60"/>
      <c r="H278" s="60"/>
      <c r="I278" s="60"/>
      <c r="J278" s="61"/>
    </row>
    <row r="279" spans="1:10" ht="12.75">
      <c r="A279" s="60"/>
      <c r="B279" s="60"/>
      <c r="C279" s="60"/>
      <c r="D279" s="60"/>
      <c r="E279" s="60"/>
      <c r="F279" s="60"/>
      <c r="G279" s="60"/>
      <c r="H279" s="60"/>
      <c r="I279" s="60"/>
      <c r="J279" s="61"/>
    </row>
    <row r="280" spans="1:10" ht="12.75">
      <c r="A280" s="60"/>
      <c r="B280" s="60"/>
      <c r="C280" s="60"/>
      <c r="D280" s="60"/>
      <c r="E280" s="60"/>
      <c r="F280" s="60"/>
      <c r="G280" s="60"/>
      <c r="H280" s="60"/>
      <c r="I280" s="60"/>
      <c r="J280" s="61"/>
    </row>
    <row r="281" spans="1:10" ht="12.75">
      <c r="A281" s="60"/>
      <c r="B281" s="60"/>
      <c r="C281" s="60"/>
      <c r="D281" s="60"/>
      <c r="E281" s="60"/>
      <c r="F281" s="60"/>
      <c r="G281" s="60"/>
      <c r="H281" s="60"/>
      <c r="I281" s="60"/>
      <c r="J281" s="61"/>
    </row>
    <row r="282" spans="1:10" ht="12.75">
      <c r="A282" s="60"/>
      <c r="B282" s="60"/>
      <c r="C282" s="60"/>
      <c r="D282" s="60"/>
      <c r="E282" s="60"/>
      <c r="F282" s="60"/>
      <c r="G282" s="60"/>
      <c r="H282" s="60"/>
      <c r="I282" s="60"/>
      <c r="J282" s="61"/>
    </row>
    <row r="283" spans="1:10" ht="12.75">
      <c r="A283" s="60"/>
      <c r="B283" s="60"/>
      <c r="C283" s="60"/>
      <c r="D283" s="60"/>
      <c r="E283" s="60"/>
      <c r="F283" s="60"/>
      <c r="G283" s="60"/>
      <c r="H283" s="60"/>
      <c r="I283" s="60"/>
      <c r="J283" s="61"/>
    </row>
    <row r="284" spans="1:10" ht="12.75">
      <c r="A284" s="60"/>
      <c r="B284" s="60"/>
      <c r="C284" s="60"/>
      <c r="D284" s="60"/>
      <c r="E284" s="60"/>
      <c r="F284" s="60"/>
      <c r="G284" s="60"/>
      <c r="H284" s="60"/>
      <c r="I284" s="60"/>
      <c r="J284" s="61"/>
    </row>
    <row r="285" spans="1:10" ht="12.75">
      <c r="A285" s="60"/>
      <c r="B285" s="60"/>
      <c r="C285" s="60"/>
      <c r="D285" s="60"/>
      <c r="E285" s="60"/>
      <c r="F285" s="60"/>
      <c r="G285" s="60"/>
      <c r="H285" s="60"/>
      <c r="I285" s="60"/>
      <c r="J285" s="61"/>
    </row>
    <row r="286" spans="1:10" ht="12.75">
      <c r="A286" s="60"/>
      <c r="B286" s="60"/>
      <c r="C286" s="60"/>
      <c r="D286" s="60"/>
      <c r="E286" s="60"/>
      <c r="F286" s="60"/>
      <c r="G286" s="60"/>
      <c r="H286" s="60"/>
      <c r="I286" s="60"/>
      <c r="J286" s="61"/>
    </row>
    <row r="287" spans="1:10" ht="12.75">
      <c r="A287" s="60"/>
      <c r="B287" s="60"/>
      <c r="C287" s="60"/>
      <c r="D287" s="60"/>
      <c r="E287" s="60"/>
      <c r="F287" s="60"/>
      <c r="G287" s="60"/>
      <c r="H287" s="60"/>
      <c r="I287" s="60"/>
      <c r="J287" s="61"/>
    </row>
    <row r="288" spans="1:10" ht="12.75">
      <c r="A288" s="60"/>
      <c r="B288" s="60"/>
      <c r="C288" s="60"/>
      <c r="D288" s="60"/>
      <c r="E288" s="60"/>
      <c r="F288" s="60"/>
      <c r="G288" s="60"/>
      <c r="H288" s="60"/>
      <c r="I288" s="60"/>
      <c r="J288" s="61"/>
    </row>
    <row r="289" spans="1:10" ht="12.75">
      <c r="A289" s="60"/>
      <c r="B289" s="60"/>
      <c r="C289" s="60"/>
      <c r="D289" s="60"/>
      <c r="E289" s="60"/>
      <c r="F289" s="60"/>
      <c r="G289" s="60"/>
      <c r="H289" s="60"/>
      <c r="I289" s="60"/>
      <c r="J289" s="61"/>
    </row>
    <row r="290" spans="1:10" ht="12.75">
      <c r="A290" s="60"/>
      <c r="B290" s="60"/>
      <c r="C290" s="60"/>
      <c r="D290" s="60"/>
      <c r="E290" s="60"/>
      <c r="F290" s="60"/>
      <c r="G290" s="60"/>
      <c r="H290" s="60"/>
      <c r="I290" s="60"/>
      <c r="J290" s="61"/>
    </row>
    <row r="291" spans="1:10" ht="12.75">
      <c r="A291" s="60"/>
      <c r="B291" s="60"/>
      <c r="C291" s="60"/>
      <c r="D291" s="60"/>
      <c r="E291" s="60"/>
      <c r="F291" s="60"/>
      <c r="G291" s="60"/>
      <c r="H291" s="60"/>
      <c r="I291" s="60"/>
      <c r="J291" s="61"/>
    </row>
    <row r="292" spans="1:10" ht="12.75">
      <c r="A292" s="60"/>
      <c r="B292" s="60"/>
      <c r="C292" s="60"/>
      <c r="D292" s="60"/>
      <c r="E292" s="60"/>
      <c r="F292" s="60"/>
      <c r="G292" s="60"/>
      <c r="H292" s="60"/>
      <c r="I292" s="60"/>
      <c r="J292" s="61"/>
    </row>
    <row r="293" spans="1:10" ht="12.75">
      <c r="A293" s="60"/>
      <c r="B293" s="60"/>
      <c r="C293" s="60"/>
      <c r="D293" s="60"/>
      <c r="E293" s="60"/>
      <c r="F293" s="60"/>
      <c r="G293" s="60"/>
      <c r="H293" s="60"/>
      <c r="I293" s="60"/>
      <c r="J293" s="61"/>
    </row>
    <row r="294" spans="1:10" ht="12.75">
      <c r="A294" s="60"/>
      <c r="B294" s="60"/>
      <c r="C294" s="60"/>
      <c r="D294" s="60"/>
      <c r="E294" s="60"/>
      <c r="F294" s="60"/>
      <c r="G294" s="60"/>
      <c r="H294" s="60"/>
      <c r="I294" s="60"/>
      <c r="J294" s="61"/>
    </row>
    <row r="295" spans="1:10" ht="12.75">
      <c r="A295" s="60"/>
      <c r="B295" s="60"/>
      <c r="C295" s="60"/>
      <c r="D295" s="60"/>
      <c r="E295" s="60"/>
      <c r="F295" s="60"/>
      <c r="G295" s="60"/>
      <c r="H295" s="60"/>
      <c r="I295" s="60"/>
      <c r="J295" s="61"/>
    </row>
    <row r="296" spans="1:10" ht="12.75">
      <c r="A296" s="60"/>
      <c r="B296" s="60"/>
      <c r="C296" s="60"/>
      <c r="D296" s="60"/>
      <c r="E296" s="60"/>
      <c r="F296" s="60"/>
      <c r="G296" s="60"/>
      <c r="H296" s="60"/>
      <c r="I296" s="60"/>
      <c r="J296" s="61"/>
    </row>
    <row r="297" spans="1:10" ht="12.75">
      <c r="A297" s="60"/>
      <c r="B297" s="60"/>
      <c r="C297" s="60"/>
      <c r="D297" s="60"/>
      <c r="E297" s="60"/>
      <c r="F297" s="60"/>
      <c r="G297" s="60"/>
      <c r="H297" s="60"/>
      <c r="I297" s="60"/>
      <c r="J297" s="61"/>
    </row>
    <row r="298" spans="1:10" ht="12.75">
      <c r="A298" s="60"/>
      <c r="B298" s="60"/>
      <c r="C298" s="60"/>
      <c r="D298" s="60"/>
      <c r="E298" s="60"/>
      <c r="F298" s="60"/>
      <c r="G298" s="60"/>
      <c r="H298" s="60"/>
      <c r="I298" s="60"/>
      <c r="J298" s="61"/>
    </row>
    <row r="299" spans="1:10" ht="12.75">
      <c r="A299" s="60"/>
      <c r="B299" s="60"/>
      <c r="C299" s="60"/>
      <c r="D299" s="60"/>
      <c r="E299" s="60"/>
      <c r="F299" s="60"/>
      <c r="G299" s="60"/>
      <c r="H299" s="60"/>
      <c r="I299" s="60"/>
      <c r="J299" s="61"/>
    </row>
    <row r="300" spans="1:10" ht="12.75">
      <c r="A300" s="60"/>
      <c r="B300" s="60"/>
      <c r="C300" s="60"/>
      <c r="D300" s="60"/>
      <c r="E300" s="60"/>
      <c r="F300" s="60"/>
      <c r="G300" s="60"/>
      <c r="H300" s="60"/>
      <c r="I300" s="60"/>
      <c r="J300" s="61"/>
    </row>
    <row r="301" spans="1:10" ht="12.75">
      <c r="A301" s="60"/>
      <c r="B301" s="60"/>
      <c r="C301" s="60"/>
      <c r="D301" s="60"/>
      <c r="E301" s="60"/>
      <c r="F301" s="60"/>
      <c r="G301" s="60"/>
      <c r="H301" s="60"/>
      <c r="I301" s="60"/>
      <c r="J301" s="61"/>
    </row>
    <row r="302" spans="1:10" ht="12.75">
      <c r="A302" s="60"/>
      <c r="B302" s="60"/>
      <c r="C302" s="60"/>
      <c r="D302" s="60"/>
      <c r="E302" s="60"/>
      <c r="F302" s="60"/>
      <c r="G302" s="60"/>
      <c r="H302" s="60"/>
      <c r="I302" s="60"/>
      <c r="J302" s="61"/>
    </row>
    <row r="303" spans="1:10" ht="12.75">
      <c r="A303" s="60"/>
      <c r="B303" s="60"/>
      <c r="C303" s="60"/>
      <c r="D303" s="60"/>
      <c r="E303" s="60"/>
      <c r="F303" s="60"/>
      <c r="G303" s="60"/>
      <c r="H303" s="60"/>
      <c r="I303" s="60"/>
      <c r="J303" s="61"/>
    </row>
    <row r="304" spans="1:10" ht="12.75">
      <c r="A304" s="60"/>
      <c r="B304" s="60"/>
      <c r="C304" s="60"/>
      <c r="D304" s="60"/>
      <c r="E304" s="60"/>
      <c r="F304" s="60"/>
      <c r="G304" s="60"/>
      <c r="H304" s="60"/>
      <c r="I304" s="60"/>
      <c r="J304" s="61"/>
    </row>
    <row r="305" spans="1:10" ht="12.75">
      <c r="A305" s="60"/>
      <c r="B305" s="60"/>
      <c r="C305" s="60"/>
      <c r="D305" s="60"/>
      <c r="E305" s="60"/>
      <c r="F305" s="60"/>
      <c r="G305" s="60"/>
      <c r="H305" s="60"/>
      <c r="I305" s="60"/>
      <c r="J305" s="61"/>
    </row>
    <row r="306" spans="1:10" ht="12.75">
      <c r="A306" s="60"/>
      <c r="B306" s="60"/>
      <c r="C306" s="60"/>
      <c r="D306" s="60"/>
      <c r="E306" s="60"/>
      <c r="F306" s="60"/>
      <c r="G306" s="60"/>
      <c r="H306" s="60"/>
      <c r="I306" s="60"/>
      <c r="J306" s="61"/>
    </row>
    <row r="307" spans="1:10" ht="12.75">
      <c r="A307" s="60"/>
      <c r="B307" s="60"/>
      <c r="C307" s="60"/>
      <c r="D307" s="60"/>
      <c r="E307" s="60"/>
      <c r="F307" s="60"/>
      <c r="G307" s="60"/>
      <c r="H307" s="60"/>
      <c r="I307" s="60"/>
      <c r="J307" s="61"/>
    </row>
    <row r="308" spans="1:10" ht="12.75">
      <c r="A308" s="60"/>
      <c r="B308" s="60"/>
      <c r="C308" s="60"/>
      <c r="D308" s="60"/>
      <c r="E308" s="60"/>
      <c r="F308" s="60"/>
      <c r="G308" s="60"/>
      <c r="H308" s="60"/>
      <c r="I308" s="60"/>
      <c r="J308" s="61"/>
    </row>
    <row r="309" spans="1:10" ht="12.75">
      <c r="A309" s="60"/>
      <c r="B309" s="60"/>
      <c r="C309" s="60"/>
      <c r="D309" s="60"/>
      <c r="E309" s="60"/>
      <c r="F309" s="60"/>
      <c r="G309" s="60"/>
      <c r="H309" s="60"/>
      <c r="I309" s="60"/>
      <c r="J309" s="61"/>
    </row>
    <row r="310" spans="1:10" ht="12.75">
      <c r="A310" s="60"/>
      <c r="B310" s="60"/>
      <c r="C310" s="60"/>
      <c r="D310" s="60"/>
      <c r="E310" s="60"/>
      <c r="F310" s="60"/>
      <c r="G310" s="60"/>
      <c r="H310" s="60"/>
      <c r="I310" s="60"/>
      <c r="J310" s="61"/>
    </row>
    <row r="311" spans="1:10" ht="12.75">
      <c r="A311" s="60"/>
      <c r="B311" s="60"/>
      <c r="C311" s="60"/>
      <c r="D311" s="60"/>
      <c r="E311" s="60"/>
      <c r="F311" s="60"/>
      <c r="G311" s="60"/>
      <c r="H311" s="60"/>
      <c r="I311" s="60"/>
      <c r="J311" s="61"/>
    </row>
    <row r="312" spans="1:10" ht="12.75">
      <c r="A312" s="60"/>
      <c r="B312" s="60"/>
      <c r="C312" s="60"/>
      <c r="D312" s="60"/>
      <c r="E312" s="60"/>
      <c r="F312" s="60"/>
      <c r="G312" s="60"/>
      <c r="H312" s="60"/>
      <c r="I312" s="60"/>
      <c r="J312" s="61"/>
    </row>
    <row r="313" spans="1:10" ht="12.75">
      <c r="A313" s="60"/>
      <c r="B313" s="60"/>
      <c r="C313" s="60"/>
      <c r="D313" s="60"/>
      <c r="E313" s="60"/>
      <c r="F313" s="60"/>
      <c r="G313" s="60"/>
      <c r="H313" s="60"/>
      <c r="I313" s="60"/>
      <c r="J313" s="61"/>
    </row>
    <row r="314" spans="1:10" ht="12.75">
      <c r="A314" s="60"/>
      <c r="B314" s="60"/>
      <c r="C314" s="60"/>
      <c r="D314" s="60"/>
      <c r="E314" s="60"/>
      <c r="F314" s="60"/>
      <c r="G314" s="60"/>
      <c r="H314" s="60"/>
      <c r="I314" s="60"/>
      <c r="J314" s="61"/>
    </row>
    <row r="315" spans="1:10" ht="12.75">
      <c r="A315" s="60"/>
      <c r="B315" s="60"/>
      <c r="C315" s="60"/>
      <c r="D315" s="60"/>
      <c r="E315" s="60"/>
      <c r="F315" s="60"/>
      <c r="G315" s="60"/>
      <c r="H315" s="60"/>
      <c r="I315" s="60"/>
      <c r="J315" s="61"/>
    </row>
    <row r="316" spans="1:10" ht="12.75">
      <c r="A316" s="60"/>
      <c r="B316" s="60"/>
      <c r="C316" s="60"/>
      <c r="D316" s="60"/>
      <c r="E316" s="60"/>
      <c r="F316" s="60"/>
      <c r="G316" s="60"/>
      <c r="H316" s="60"/>
      <c r="I316" s="60"/>
      <c r="J316" s="61"/>
    </row>
    <row r="317" spans="1:10" ht="12.75">
      <c r="A317" s="60"/>
      <c r="B317" s="60"/>
      <c r="C317" s="60"/>
      <c r="D317" s="60"/>
      <c r="E317" s="60"/>
      <c r="F317" s="60"/>
      <c r="G317" s="60"/>
      <c r="H317" s="60"/>
      <c r="I317" s="60"/>
      <c r="J317" s="61"/>
    </row>
    <row r="318" spans="1:10" ht="12.75">
      <c r="A318" s="60"/>
      <c r="B318" s="60"/>
      <c r="C318" s="60"/>
      <c r="D318" s="60"/>
      <c r="E318" s="60"/>
      <c r="F318" s="60"/>
      <c r="G318" s="60"/>
      <c r="H318" s="60"/>
      <c r="I318" s="60"/>
      <c r="J318" s="61"/>
    </row>
    <row r="319" spans="1:10" ht="12.75">
      <c r="A319" s="60"/>
      <c r="B319" s="60"/>
      <c r="C319" s="60"/>
      <c r="D319" s="60"/>
      <c r="E319" s="60"/>
      <c r="F319" s="60"/>
      <c r="G319" s="60"/>
      <c r="H319" s="60"/>
      <c r="I319" s="60"/>
      <c r="J319" s="61"/>
    </row>
    <row r="320" spans="1:10" ht="12.75">
      <c r="A320" s="60"/>
      <c r="B320" s="60"/>
      <c r="C320" s="60"/>
      <c r="D320" s="60"/>
      <c r="E320" s="60"/>
      <c r="F320" s="60"/>
      <c r="G320" s="60"/>
      <c r="H320" s="60"/>
      <c r="I320" s="60"/>
      <c r="J320" s="61"/>
    </row>
    <row r="321" spans="1:10" ht="12.75">
      <c r="A321" s="60"/>
      <c r="B321" s="60"/>
      <c r="C321" s="60"/>
      <c r="D321" s="60"/>
      <c r="E321" s="60"/>
      <c r="F321" s="60"/>
      <c r="G321" s="60"/>
      <c r="H321" s="60"/>
      <c r="I321" s="60"/>
      <c r="J321" s="61"/>
    </row>
    <row r="322" spans="1:10" ht="12.75">
      <c r="A322" s="60"/>
      <c r="B322" s="60"/>
      <c r="C322" s="60"/>
      <c r="D322" s="60"/>
      <c r="E322" s="60"/>
      <c r="F322" s="60"/>
      <c r="G322" s="60"/>
      <c r="H322" s="60"/>
      <c r="I322" s="60"/>
      <c r="J322" s="61"/>
    </row>
    <row r="323" spans="1:10" ht="12.75">
      <c r="A323" s="60"/>
      <c r="B323" s="60"/>
      <c r="C323" s="60"/>
      <c r="D323" s="60"/>
      <c r="E323" s="60"/>
      <c r="F323" s="60"/>
      <c r="G323" s="60"/>
      <c r="H323" s="60"/>
      <c r="I323" s="60"/>
      <c r="J323" s="61"/>
    </row>
    <row r="324" spans="1:10" ht="12.75">
      <c r="A324" s="60"/>
      <c r="B324" s="60"/>
      <c r="C324" s="60"/>
      <c r="D324" s="60"/>
      <c r="E324" s="60"/>
      <c r="F324" s="60"/>
      <c r="G324" s="60"/>
      <c r="H324" s="60"/>
      <c r="I324" s="60"/>
      <c r="J324" s="61"/>
    </row>
    <row r="325" spans="1:10" ht="12.75">
      <c r="A325" s="60"/>
      <c r="B325" s="60"/>
      <c r="C325" s="60"/>
      <c r="D325" s="60"/>
      <c r="E325" s="60"/>
      <c r="F325" s="60"/>
      <c r="G325" s="60"/>
      <c r="H325" s="60"/>
      <c r="I325" s="60"/>
      <c r="J325" s="61"/>
    </row>
    <row r="326" spans="1:10" ht="12.75">
      <c r="A326" s="60"/>
      <c r="B326" s="60"/>
      <c r="C326" s="60"/>
      <c r="D326" s="60"/>
      <c r="E326" s="60"/>
      <c r="F326" s="60"/>
      <c r="G326" s="60"/>
      <c r="H326" s="60"/>
      <c r="I326" s="60"/>
      <c r="J326" s="61"/>
    </row>
    <row r="327" spans="1:10" ht="12.75">
      <c r="A327" s="60"/>
      <c r="B327" s="60"/>
      <c r="C327" s="60"/>
      <c r="D327" s="60"/>
      <c r="E327" s="60"/>
      <c r="F327" s="60"/>
      <c r="G327" s="60"/>
      <c r="H327" s="60"/>
      <c r="I327" s="60"/>
      <c r="J327" s="61"/>
    </row>
    <row r="328" spans="1:10" ht="12.75">
      <c r="A328" s="60"/>
      <c r="B328" s="60"/>
      <c r="C328" s="60"/>
      <c r="D328" s="60"/>
      <c r="E328" s="60"/>
      <c r="F328" s="60"/>
      <c r="G328" s="60"/>
      <c r="H328" s="60"/>
      <c r="I328" s="60"/>
      <c r="J328" s="61"/>
    </row>
    <row r="329" spans="1:10" ht="12.75">
      <c r="A329" s="60"/>
      <c r="B329" s="60"/>
      <c r="C329" s="60"/>
      <c r="D329" s="60"/>
      <c r="E329" s="60"/>
      <c r="F329" s="60"/>
      <c r="G329" s="60"/>
      <c r="H329" s="60"/>
      <c r="I329" s="60"/>
      <c r="J329" s="61"/>
    </row>
    <row r="330" spans="1:10" ht="12.75">
      <c r="A330" s="60"/>
      <c r="B330" s="60"/>
      <c r="C330" s="60"/>
      <c r="D330" s="60"/>
      <c r="E330" s="60"/>
      <c r="F330" s="60"/>
      <c r="G330" s="60"/>
      <c r="H330" s="60"/>
      <c r="I330" s="60"/>
      <c r="J330" s="61"/>
    </row>
    <row r="331" spans="1:10" ht="12.75">
      <c r="A331" s="60"/>
      <c r="B331" s="60"/>
      <c r="C331" s="60"/>
      <c r="D331" s="60"/>
      <c r="E331" s="60"/>
      <c r="F331" s="60"/>
      <c r="G331" s="60"/>
      <c r="H331" s="60"/>
      <c r="I331" s="60"/>
      <c r="J331" s="61"/>
    </row>
    <row r="332" spans="1:10" ht="12.75">
      <c r="A332" s="60"/>
      <c r="B332" s="60"/>
      <c r="C332" s="60"/>
      <c r="D332" s="60"/>
      <c r="E332" s="60"/>
      <c r="F332" s="60"/>
      <c r="G332" s="60"/>
      <c r="H332" s="60"/>
      <c r="I332" s="60"/>
      <c r="J332" s="61"/>
    </row>
    <row r="333" spans="1:10" ht="12.75">
      <c r="A333" s="60"/>
      <c r="B333" s="60"/>
      <c r="C333" s="60"/>
      <c r="D333" s="60"/>
      <c r="E333" s="60"/>
      <c r="F333" s="60"/>
      <c r="G333" s="60"/>
      <c r="H333" s="60"/>
      <c r="I333" s="60"/>
      <c r="J333" s="61"/>
    </row>
    <row r="334" spans="1:10" ht="12.75">
      <c r="A334" s="60"/>
      <c r="B334" s="60"/>
      <c r="C334" s="60"/>
      <c r="D334" s="60"/>
      <c r="E334" s="60"/>
      <c r="F334" s="60"/>
      <c r="G334" s="60"/>
      <c r="H334" s="60"/>
      <c r="I334" s="60"/>
      <c r="J334" s="61"/>
    </row>
    <row r="335" spans="1:10" ht="12.75">
      <c r="A335" s="60"/>
      <c r="B335" s="60"/>
      <c r="C335" s="60"/>
      <c r="D335" s="60"/>
      <c r="E335" s="60"/>
      <c r="F335" s="60"/>
      <c r="G335" s="60"/>
      <c r="H335" s="60"/>
      <c r="I335" s="60"/>
      <c r="J335" s="61"/>
    </row>
    <row r="336" spans="1:10" ht="12.75">
      <c r="A336" s="60"/>
      <c r="B336" s="60"/>
      <c r="C336" s="60"/>
      <c r="D336" s="60"/>
      <c r="E336" s="60"/>
      <c r="F336" s="60"/>
      <c r="G336" s="60"/>
      <c r="H336" s="60"/>
      <c r="I336" s="60"/>
      <c r="J336" s="61"/>
    </row>
    <row r="337" spans="1:10" ht="12.75">
      <c r="A337" s="60"/>
      <c r="B337" s="60"/>
      <c r="C337" s="60"/>
      <c r="D337" s="60"/>
      <c r="E337" s="60"/>
      <c r="F337" s="60"/>
      <c r="G337" s="60"/>
      <c r="H337" s="60"/>
      <c r="I337" s="60"/>
      <c r="J337" s="61"/>
    </row>
    <row r="338" spans="1:10" ht="12.75">
      <c r="A338" s="60"/>
      <c r="B338" s="60"/>
      <c r="C338" s="60"/>
      <c r="D338" s="60"/>
      <c r="E338" s="60"/>
      <c r="F338" s="60"/>
      <c r="G338" s="60"/>
      <c r="H338" s="60"/>
      <c r="I338" s="60"/>
      <c r="J338" s="61"/>
    </row>
    <row r="339" spans="1:10" ht="12.75">
      <c r="A339" s="60"/>
      <c r="B339" s="60"/>
      <c r="C339" s="60"/>
      <c r="D339" s="60"/>
      <c r="E339" s="60"/>
      <c r="F339" s="60"/>
      <c r="G339" s="60"/>
      <c r="H339" s="60"/>
      <c r="I339" s="60"/>
      <c r="J339" s="61"/>
    </row>
    <row r="340" spans="1:10" ht="12.75">
      <c r="A340" s="60"/>
      <c r="B340" s="60"/>
      <c r="C340" s="60"/>
      <c r="D340" s="60"/>
      <c r="E340" s="60"/>
      <c r="F340" s="60"/>
      <c r="G340" s="60"/>
      <c r="H340" s="60"/>
      <c r="I340" s="60"/>
      <c r="J340" s="61"/>
    </row>
    <row r="341" spans="1:10" ht="12.75">
      <c r="A341" s="60"/>
      <c r="B341" s="60"/>
      <c r="C341" s="60"/>
      <c r="D341" s="60"/>
      <c r="E341" s="60"/>
      <c r="F341" s="60"/>
      <c r="G341" s="60"/>
      <c r="H341" s="60"/>
      <c r="I341" s="60"/>
      <c r="J341" s="61"/>
    </row>
    <row r="342" spans="1:10" ht="12.75">
      <c r="A342" s="60"/>
      <c r="B342" s="60"/>
      <c r="C342" s="60"/>
      <c r="D342" s="60"/>
      <c r="E342" s="60"/>
      <c r="F342" s="60"/>
      <c r="G342" s="60"/>
      <c r="H342" s="60"/>
      <c r="I342" s="60"/>
      <c r="J342" s="61"/>
    </row>
    <row r="343" spans="1:10" ht="12.75">
      <c r="A343" s="60"/>
      <c r="B343" s="60"/>
      <c r="C343" s="60"/>
      <c r="D343" s="60"/>
      <c r="E343" s="60"/>
      <c r="F343" s="60"/>
      <c r="G343" s="60"/>
      <c r="H343" s="60"/>
      <c r="I343" s="60"/>
      <c r="J343" s="61"/>
    </row>
    <row r="344" spans="1:10" ht="12.75">
      <c r="A344" s="60"/>
      <c r="B344" s="60"/>
      <c r="C344" s="60"/>
      <c r="D344" s="60"/>
      <c r="E344" s="60"/>
      <c r="F344" s="60"/>
      <c r="G344" s="60"/>
      <c r="H344" s="60"/>
      <c r="I344" s="60"/>
      <c r="J344" s="61"/>
    </row>
    <row r="345" spans="1:10" ht="12.75">
      <c r="A345" s="60"/>
      <c r="B345" s="60"/>
      <c r="C345" s="60"/>
      <c r="D345" s="60"/>
      <c r="E345" s="60"/>
      <c r="F345" s="60"/>
      <c r="G345" s="60"/>
      <c r="H345" s="60"/>
      <c r="I345" s="60"/>
      <c r="J345" s="61"/>
    </row>
    <row r="346" spans="1:10" ht="12.75">
      <c r="A346" s="60"/>
      <c r="B346" s="60"/>
      <c r="C346" s="60"/>
      <c r="D346" s="60"/>
      <c r="E346" s="60"/>
      <c r="F346" s="60"/>
      <c r="G346" s="60"/>
      <c r="H346" s="60"/>
      <c r="I346" s="60"/>
      <c r="J346" s="61"/>
    </row>
    <row r="347" spans="1:10" ht="12.75">
      <c r="A347" s="60"/>
      <c r="B347" s="60"/>
      <c r="C347" s="60"/>
      <c r="D347" s="60"/>
      <c r="E347" s="60"/>
      <c r="F347" s="60"/>
      <c r="G347" s="60"/>
      <c r="H347" s="60"/>
      <c r="I347" s="60"/>
      <c r="J347" s="61"/>
    </row>
    <row r="348" spans="1:10" ht="12.75">
      <c r="A348" s="60"/>
      <c r="B348" s="60"/>
      <c r="C348" s="60"/>
      <c r="D348" s="60"/>
      <c r="E348" s="60"/>
      <c r="F348" s="60"/>
      <c r="G348" s="60"/>
      <c r="H348" s="60"/>
      <c r="I348" s="60"/>
      <c r="J348" s="61"/>
    </row>
    <row r="349" spans="1:10" ht="12.75">
      <c r="A349" s="60"/>
      <c r="B349" s="60"/>
      <c r="C349" s="60"/>
      <c r="D349" s="60"/>
      <c r="E349" s="60"/>
      <c r="F349" s="60"/>
      <c r="G349" s="60"/>
      <c r="H349" s="60"/>
      <c r="I349" s="60"/>
      <c r="J349" s="61"/>
    </row>
    <row r="350" spans="1:10" ht="12.75">
      <c r="A350" s="60"/>
      <c r="B350" s="60"/>
      <c r="C350" s="60"/>
      <c r="D350" s="60"/>
      <c r="E350" s="60"/>
      <c r="F350" s="60"/>
      <c r="G350" s="60"/>
      <c r="H350" s="60"/>
      <c r="I350" s="60"/>
      <c r="J350" s="61"/>
    </row>
    <row r="351" spans="1:10" ht="12.75">
      <c r="A351" s="60"/>
      <c r="B351" s="60"/>
      <c r="C351" s="60"/>
      <c r="D351" s="60"/>
      <c r="E351" s="60"/>
      <c r="F351" s="60"/>
      <c r="G351" s="60"/>
      <c r="H351" s="60"/>
      <c r="I351" s="60"/>
      <c r="J351" s="61"/>
    </row>
    <row r="352" spans="1:10" ht="12.75">
      <c r="A352" s="60"/>
      <c r="B352" s="60"/>
      <c r="C352" s="60"/>
      <c r="D352" s="60"/>
      <c r="E352" s="60"/>
      <c r="F352" s="60"/>
      <c r="G352" s="60"/>
      <c r="H352" s="60"/>
      <c r="I352" s="60"/>
      <c r="J352" s="61"/>
    </row>
    <row r="353" spans="1:10" ht="12.75">
      <c r="A353" s="60"/>
      <c r="B353" s="60"/>
      <c r="C353" s="60"/>
      <c r="D353" s="60"/>
      <c r="E353" s="60"/>
      <c r="F353" s="60"/>
      <c r="G353" s="60"/>
      <c r="H353" s="60"/>
      <c r="I353" s="60"/>
      <c r="J353" s="61"/>
    </row>
    <row r="354" spans="1:10" ht="12.75">
      <c r="A354" s="60"/>
      <c r="B354" s="60"/>
      <c r="C354" s="60"/>
      <c r="D354" s="60"/>
      <c r="E354" s="60"/>
      <c r="F354" s="60"/>
      <c r="G354" s="60"/>
      <c r="H354" s="60"/>
      <c r="I354" s="60"/>
      <c r="J354" s="61"/>
    </row>
    <row r="355" spans="1:10" ht="12.75">
      <c r="A355" s="60"/>
      <c r="B355" s="60"/>
      <c r="C355" s="60"/>
      <c r="D355" s="60"/>
      <c r="E355" s="60"/>
      <c r="F355" s="60"/>
      <c r="G355" s="60"/>
      <c r="H355" s="60"/>
      <c r="I355" s="60"/>
      <c r="J355" s="61"/>
    </row>
    <row r="356" spans="1:10" ht="12.75">
      <c r="A356" s="60"/>
      <c r="B356" s="60"/>
      <c r="C356" s="60"/>
      <c r="D356" s="60"/>
      <c r="E356" s="60"/>
      <c r="F356" s="60"/>
      <c r="G356" s="60"/>
      <c r="H356" s="60"/>
      <c r="I356" s="60"/>
      <c r="J356" s="61"/>
    </row>
    <row r="357" spans="1:10" ht="12.75">
      <c r="A357" s="60"/>
      <c r="B357" s="60"/>
      <c r="C357" s="60"/>
      <c r="D357" s="60"/>
      <c r="E357" s="60"/>
      <c r="F357" s="60"/>
      <c r="G357" s="60"/>
      <c r="H357" s="60"/>
      <c r="I357" s="60"/>
      <c r="J357" s="61"/>
    </row>
    <row r="358" spans="1:10" ht="12.75">
      <c r="A358" s="60"/>
      <c r="B358" s="60"/>
      <c r="C358" s="60"/>
      <c r="D358" s="60"/>
      <c r="E358" s="60"/>
      <c r="F358" s="60"/>
      <c r="G358" s="60"/>
      <c r="H358" s="60"/>
      <c r="I358" s="60"/>
      <c r="J358" s="61"/>
    </row>
    <row r="359" spans="1:10" ht="12.75">
      <c r="A359" s="60"/>
      <c r="B359" s="60"/>
      <c r="C359" s="60"/>
      <c r="D359" s="60"/>
      <c r="E359" s="60"/>
      <c r="F359" s="60"/>
      <c r="G359" s="60"/>
      <c r="H359" s="60"/>
      <c r="I359" s="60"/>
      <c r="J359" s="61"/>
    </row>
    <row r="360" spans="1:10" ht="12.75">
      <c r="A360" s="60"/>
      <c r="B360" s="60"/>
      <c r="C360" s="60"/>
      <c r="D360" s="60"/>
      <c r="E360" s="60"/>
      <c r="F360" s="60"/>
      <c r="G360" s="60"/>
      <c r="H360" s="60"/>
      <c r="I360" s="60"/>
      <c r="J360" s="61"/>
    </row>
    <row r="361" spans="1:10" ht="12.75">
      <c r="A361" s="60"/>
      <c r="B361" s="60"/>
      <c r="C361" s="60"/>
      <c r="D361" s="60"/>
      <c r="E361" s="60"/>
      <c r="F361" s="60"/>
      <c r="G361" s="60"/>
      <c r="H361" s="60"/>
      <c r="I361" s="60"/>
      <c r="J361" s="61"/>
    </row>
    <row r="362" spans="1:10" ht="12.75">
      <c r="A362" s="60"/>
      <c r="B362" s="60"/>
      <c r="C362" s="60"/>
      <c r="D362" s="60"/>
      <c r="E362" s="60"/>
      <c r="F362" s="60"/>
      <c r="G362" s="60"/>
      <c r="H362" s="60"/>
      <c r="I362" s="60"/>
      <c r="J362" s="61"/>
    </row>
    <row r="363" spans="1:10" ht="12.75">
      <c r="A363" s="60"/>
      <c r="B363" s="60"/>
      <c r="C363" s="60"/>
      <c r="D363" s="60"/>
      <c r="E363" s="60"/>
      <c r="F363" s="60"/>
      <c r="G363" s="60"/>
      <c r="H363" s="60"/>
      <c r="I363" s="60"/>
      <c r="J363" s="61"/>
    </row>
    <row r="364" spans="1:10" ht="12.75">
      <c r="A364" s="60"/>
      <c r="B364" s="60"/>
      <c r="C364" s="60"/>
      <c r="D364" s="60"/>
      <c r="E364" s="60"/>
      <c r="F364" s="60"/>
      <c r="G364" s="60"/>
      <c r="H364" s="60"/>
      <c r="I364" s="60"/>
      <c r="J364" s="61"/>
    </row>
    <row r="365" spans="1:10" ht="12.75">
      <c r="A365" s="60"/>
      <c r="B365" s="60"/>
      <c r="C365" s="60"/>
      <c r="D365" s="60"/>
      <c r="E365" s="60"/>
      <c r="F365" s="60"/>
      <c r="G365" s="60"/>
      <c r="H365" s="60"/>
      <c r="I365" s="60"/>
      <c r="J365" s="61"/>
    </row>
    <row r="366" spans="1:10" ht="12.75">
      <c r="A366" s="60"/>
      <c r="B366" s="60"/>
      <c r="C366" s="60"/>
      <c r="D366" s="60"/>
      <c r="E366" s="60"/>
      <c r="F366" s="60"/>
      <c r="G366" s="60"/>
      <c r="H366" s="60"/>
      <c r="I366" s="60"/>
      <c r="J366" s="61"/>
    </row>
    <row r="367" spans="1:10" ht="12.75">
      <c r="A367" s="60"/>
      <c r="B367" s="60"/>
      <c r="C367" s="60"/>
      <c r="D367" s="60"/>
      <c r="E367" s="60"/>
      <c r="F367" s="60"/>
      <c r="G367" s="60"/>
      <c r="H367" s="60"/>
      <c r="I367" s="60"/>
      <c r="J367" s="61"/>
    </row>
    <row r="368" spans="1:10" ht="12.75">
      <c r="A368" s="60"/>
      <c r="B368" s="60"/>
      <c r="C368" s="60"/>
      <c r="D368" s="60"/>
      <c r="E368" s="60"/>
      <c r="F368" s="60"/>
      <c r="G368" s="60"/>
      <c r="H368" s="60"/>
      <c r="I368" s="60"/>
      <c r="J368" s="61"/>
    </row>
    <row r="369" spans="1:10" ht="12.75">
      <c r="A369" s="60"/>
      <c r="B369" s="60"/>
      <c r="C369" s="60"/>
      <c r="D369" s="60"/>
      <c r="E369" s="60"/>
      <c r="F369" s="60"/>
      <c r="G369" s="60"/>
      <c r="H369" s="60"/>
      <c r="I369" s="60"/>
      <c r="J369" s="61"/>
    </row>
    <row r="370" spans="1:10" ht="12.75">
      <c r="A370" s="60"/>
      <c r="B370" s="60"/>
      <c r="C370" s="60"/>
      <c r="D370" s="60"/>
      <c r="E370" s="60"/>
      <c r="F370" s="60"/>
      <c r="G370" s="60"/>
      <c r="H370" s="60"/>
      <c r="I370" s="60"/>
      <c r="J370" s="61"/>
    </row>
    <row r="371" spans="1:10" ht="12.75">
      <c r="A371" s="60"/>
      <c r="B371" s="60"/>
      <c r="C371" s="60"/>
      <c r="D371" s="60"/>
      <c r="E371" s="60"/>
      <c r="F371" s="60"/>
      <c r="G371" s="60"/>
      <c r="H371" s="60"/>
      <c r="I371" s="60"/>
      <c r="J371" s="61"/>
    </row>
    <row r="372" spans="1:10" ht="12.75">
      <c r="A372" s="60"/>
      <c r="B372" s="60"/>
      <c r="C372" s="60"/>
      <c r="D372" s="60"/>
      <c r="E372" s="60"/>
      <c r="F372" s="60"/>
      <c r="G372" s="60"/>
      <c r="H372" s="60"/>
      <c r="I372" s="60"/>
      <c r="J372" s="61"/>
    </row>
    <row r="373" spans="1:10" ht="12.75">
      <c r="A373" s="60"/>
      <c r="B373" s="60"/>
      <c r="C373" s="60"/>
      <c r="D373" s="60"/>
      <c r="E373" s="60"/>
      <c r="F373" s="60"/>
      <c r="G373" s="60"/>
      <c r="H373" s="60"/>
      <c r="I373" s="60"/>
      <c r="J373" s="61"/>
    </row>
    <row r="374" spans="1:10" ht="12.75">
      <c r="A374" s="60"/>
      <c r="B374" s="60"/>
      <c r="C374" s="60"/>
      <c r="D374" s="60"/>
      <c r="E374" s="60"/>
      <c r="F374" s="60"/>
      <c r="G374" s="60"/>
      <c r="H374" s="60"/>
      <c r="I374" s="60"/>
      <c r="J374" s="61"/>
    </row>
    <row r="375" spans="1:10" ht="12.75">
      <c r="A375" s="60"/>
      <c r="B375" s="60"/>
      <c r="C375" s="60"/>
      <c r="D375" s="60"/>
      <c r="E375" s="60"/>
      <c r="F375" s="60"/>
      <c r="G375" s="60"/>
      <c r="H375" s="60"/>
      <c r="I375" s="60"/>
      <c r="J375" s="61"/>
    </row>
    <row r="376" spans="1:10" ht="12.75">
      <c r="A376" s="60"/>
      <c r="B376" s="60"/>
      <c r="C376" s="60"/>
      <c r="D376" s="60"/>
      <c r="E376" s="60"/>
      <c r="F376" s="60"/>
      <c r="G376" s="60"/>
      <c r="H376" s="60"/>
      <c r="I376" s="60"/>
      <c r="J376" s="61"/>
    </row>
    <row r="377" spans="1:10" ht="12.75">
      <c r="A377" s="60"/>
      <c r="B377" s="60"/>
      <c r="C377" s="60"/>
      <c r="D377" s="60"/>
      <c r="E377" s="60"/>
      <c r="F377" s="60"/>
      <c r="G377" s="60"/>
      <c r="H377" s="60"/>
      <c r="I377" s="60"/>
      <c r="J377" s="61"/>
    </row>
    <row r="378" spans="1:10" ht="12.75">
      <c r="A378" s="60"/>
      <c r="B378" s="60"/>
      <c r="C378" s="60"/>
      <c r="D378" s="60"/>
      <c r="E378" s="60"/>
      <c r="F378" s="60"/>
      <c r="G378" s="60"/>
      <c r="H378" s="60"/>
      <c r="I378" s="60"/>
      <c r="J378" s="61"/>
    </row>
    <row r="379" spans="1:10" ht="12.75">
      <c r="A379" s="60"/>
      <c r="B379" s="60"/>
      <c r="C379" s="60"/>
      <c r="D379" s="60"/>
      <c r="E379" s="60"/>
      <c r="F379" s="60"/>
      <c r="G379" s="60"/>
      <c r="H379" s="60"/>
      <c r="I379" s="60"/>
      <c r="J379" s="61"/>
    </row>
    <row r="380" spans="1:10" ht="12.75">
      <c r="A380" s="60"/>
      <c r="B380" s="60"/>
      <c r="C380" s="60"/>
      <c r="D380" s="60"/>
      <c r="E380" s="60"/>
      <c r="F380" s="60"/>
      <c r="G380" s="60"/>
      <c r="H380" s="60"/>
      <c r="I380" s="60"/>
      <c r="J380" s="61"/>
    </row>
    <row r="381" spans="1:10" ht="12.75">
      <c r="A381" s="60"/>
      <c r="B381" s="60"/>
      <c r="C381" s="60"/>
      <c r="D381" s="60"/>
      <c r="E381" s="60"/>
      <c r="F381" s="60"/>
      <c r="G381" s="60"/>
      <c r="H381" s="60"/>
      <c r="I381" s="60"/>
      <c r="J381" s="61"/>
    </row>
    <row r="382" spans="1:10" ht="12.75">
      <c r="A382" s="60"/>
      <c r="B382" s="60"/>
      <c r="C382" s="60"/>
      <c r="D382" s="60"/>
      <c r="E382" s="60"/>
      <c r="F382" s="60"/>
      <c r="G382" s="60"/>
      <c r="H382" s="60"/>
      <c r="I382" s="60"/>
      <c r="J382" s="61"/>
    </row>
    <row r="383" spans="1:10" ht="12.75">
      <c r="A383" s="60"/>
      <c r="B383" s="60"/>
      <c r="C383" s="60"/>
      <c r="D383" s="60"/>
      <c r="E383" s="60"/>
      <c r="F383" s="60"/>
      <c r="G383" s="60"/>
      <c r="H383" s="60"/>
      <c r="I383" s="60"/>
      <c r="J383" s="61"/>
    </row>
    <row r="384" spans="1:10" ht="12.75">
      <c r="A384" s="60"/>
      <c r="B384" s="60"/>
      <c r="C384" s="60"/>
      <c r="D384" s="60"/>
      <c r="E384" s="60"/>
      <c r="F384" s="60"/>
      <c r="G384" s="60"/>
      <c r="H384" s="60"/>
      <c r="I384" s="60"/>
      <c r="J384" s="61"/>
    </row>
    <row r="385" spans="1:10" ht="12.75">
      <c r="A385" s="60"/>
      <c r="B385" s="60"/>
      <c r="C385" s="60"/>
      <c r="D385" s="60"/>
      <c r="E385" s="60"/>
      <c r="F385" s="60"/>
      <c r="G385" s="60"/>
      <c r="H385" s="60"/>
      <c r="I385" s="60"/>
      <c r="J385" s="61"/>
    </row>
    <row r="386" spans="1:10" ht="12.75">
      <c r="A386" s="60"/>
      <c r="B386" s="60"/>
      <c r="C386" s="60"/>
      <c r="D386" s="60"/>
      <c r="E386" s="60"/>
      <c r="F386" s="60"/>
      <c r="G386" s="60"/>
      <c r="H386" s="60"/>
      <c r="I386" s="60"/>
      <c r="J386" s="61"/>
    </row>
    <row r="387" spans="1:10" ht="12.75">
      <c r="A387" s="60"/>
      <c r="B387" s="60"/>
      <c r="C387" s="60"/>
      <c r="D387" s="60"/>
      <c r="E387" s="60"/>
      <c r="F387" s="60"/>
      <c r="G387" s="60"/>
      <c r="H387" s="60"/>
      <c r="I387" s="60"/>
      <c r="J387" s="61"/>
    </row>
    <row r="388" spans="1:10" ht="12.75">
      <c r="A388" s="60"/>
      <c r="B388" s="60"/>
      <c r="C388" s="60"/>
      <c r="D388" s="60"/>
      <c r="E388" s="60"/>
      <c r="F388" s="60"/>
      <c r="G388" s="60"/>
      <c r="H388" s="60"/>
      <c r="I388" s="60"/>
      <c r="J388" s="61"/>
    </row>
    <row r="389" spans="1:10" ht="12.75">
      <c r="A389" s="60"/>
      <c r="B389" s="60"/>
      <c r="C389" s="60"/>
      <c r="D389" s="60"/>
      <c r="E389" s="60"/>
      <c r="F389" s="60"/>
      <c r="G389" s="60"/>
      <c r="H389" s="60"/>
      <c r="I389" s="60"/>
      <c r="J389" s="61"/>
    </row>
    <row r="390" spans="1:10" ht="12.75">
      <c r="A390" s="60"/>
      <c r="B390" s="60"/>
      <c r="C390" s="60"/>
      <c r="D390" s="60"/>
      <c r="E390" s="60"/>
      <c r="F390" s="60"/>
      <c r="G390" s="60"/>
      <c r="H390" s="60"/>
      <c r="I390" s="60"/>
      <c r="J390" s="61"/>
    </row>
    <row r="391" spans="1:10" ht="12.75">
      <c r="A391" s="60"/>
      <c r="B391" s="60"/>
      <c r="C391" s="60"/>
      <c r="D391" s="60"/>
      <c r="E391" s="60"/>
      <c r="F391" s="60"/>
      <c r="G391" s="60"/>
      <c r="H391" s="60"/>
      <c r="I391" s="60"/>
      <c r="J391" s="61"/>
    </row>
    <row r="392" spans="1:10" ht="12.75">
      <c r="A392" s="60"/>
      <c r="B392" s="60"/>
      <c r="C392" s="60"/>
      <c r="D392" s="60"/>
      <c r="E392" s="60"/>
      <c r="F392" s="60"/>
      <c r="G392" s="60"/>
      <c r="H392" s="60"/>
      <c r="I392" s="60"/>
      <c r="J392" s="61"/>
    </row>
    <row r="393" spans="1:10" ht="12.75">
      <c r="A393" s="60"/>
      <c r="B393" s="60"/>
      <c r="C393" s="60"/>
      <c r="D393" s="60"/>
      <c r="E393" s="60"/>
      <c r="F393" s="60"/>
      <c r="G393" s="60"/>
      <c r="H393" s="60"/>
      <c r="I393" s="60"/>
      <c r="J393" s="61"/>
    </row>
    <row r="394" spans="1:10" ht="12.75">
      <c r="A394" s="60"/>
      <c r="B394" s="60"/>
      <c r="C394" s="60"/>
      <c r="D394" s="60"/>
      <c r="E394" s="60"/>
      <c r="F394" s="60"/>
      <c r="G394" s="60"/>
      <c r="H394" s="60"/>
      <c r="I394" s="60"/>
      <c r="J394" s="61"/>
    </row>
    <row r="395" spans="1:10" ht="12.75">
      <c r="A395" s="60"/>
      <c r="B395" s="60"/>
      <c r="C395" s="60"/>
      <c r="D395" s="60"/>
      <c r="E395" s="60"/>
      <c r="F395" s="60"/>
      <c r="G395" s="60"/>
      <c r="H395" s="60"/>
      <c r="I395" s="60"/>
      <c r="J395" s="61"/>
    </row>
    <row r="396" spans="1:10" ht="12.75">
      <c r="A396" s="60"/>
      <c r="B396" s="60"/>
      <c r="C396" s="60"/>
      <c r="D396" s="60"/>
      <c r="E396" s="60"/>
      <c r="F396" s="60"/>
      <c r="G396" s="60"/>
      <c r="H396" s="60"/>
      <c r="I396" s="60"/>
      <c r="J396" s="61"/>
    </row>
    <row r="397" spans="1:10" ht="12.75">
      <c r="A397" s="60"/>
      <c r="B397" s="60"/>
      <c r="C397" s="60"/>
      <c r="D397" s="60"/>
      <c r="E397" s="60"/>
      <c r="F397" s="60"/>
      <c r="G397" s="60"/>
      <c r="H397" s="60"/>
      <c r="I397" s="60"/>
      <c r="J397" s="61"/>
    </row>
    <row r="398" spans="1:10" ht="12.75">
      <c r="A398" s="60"/>
      <c r="B398" s="60"/>
      <c r="C398" s="60"/>
      <c r="D398" s="60"/>
      <c r="E398" s="60"/>
      <c r="F398" s="60"/>
      <c r="G398" s="60"/>
      <c r="H398" s="60"/>
      <c r="I398" s="60"/>
      <c r="J398" s="61"/>
    </row>
    <row r="399" spans="1:10" ht="12.75">
      <c r="A399" s="60"/>
      <c r="B399" s="60"/>
      <c r="C399" s="60"/>
      <c r="D399" s="60"/>
      <c r="E399" s="60"/>
      <c r="F399" s="60"/>
      <c r="G399" s="60"/>
      <c r="H399" s="60"/>
      <c r="I399" s="60"/>
      <c r="J399" s="61"/>
    </row>
    <row r="400" spans="1:10" ht="12.75">
      <c r="A400" s="60"/>
      <c r="B400" s="60"/>
      <c r="C400" s="60"/>
      <c r="D400" s="60"/>
      <c r="E400" s="60"/>
      <c r="F400" s="60"/>
      <c r="G400" s="60"/>
      <c r="H400" s="60"/>
      <c r="I400" s="60"/>
      <c r="J400" s="61"/>
    </row>
    <row r="401" spans="1:10" ht="12.75">
      <c r="A401" s="60"/>
      <c r="B401" s="60"/>
      <c r="C401" s="60"/>
      <c r="D401" s="60"/>
      <c r="E401" s="60"/>
      <c r="F401" s="60"/>
      <c r="G401" s="60"/>
      <c r="H401" s="60"/>
      <c r="I401" s="60"/>
      <c r="J401" s="61"/>
    </row>
    <row r="402" spans="1:10" ht="12.75">
      <c r="A402" s="60"/>
      <c r="B402" s="60"/>
      <c r="C402" s="60"/>
      <c r="D402" s="60"/>
      <c r="E402" s="60"/>
      <c r="F402" s="60"/>
      <c r="G402" s="60"/>
      <c r="H402" s="60"/>
      <c r="I402" s="60"/>
      <c r="J402" s="61"/>
    </row>
    <row r="403" spans="1:10" ht="12.75">
      <c r="A403" s="60"/>
      <c r="B403" s="60"/>
      <c r="C403" s="60"/>
      <c r="D403" s="60"/>
      <c r="E403" s="60"/>
      <c r="F403" s="60"/>
      <c r="G403" s="60"/>
      <c r="H403" s="60"/>
      <c r="I403" s="60"/>
      <c r="J403" s="61"/>
    </row>
    <row r="404" spans="1:10" ht="12.75">
      <c r="A404" s="60"/>
      <c r="B404" s="60"/>
      <c r="C404" s="60"/>
      <c r="D404" s="60"/>
      <c r="E404" s="60"/>
      <c r="F404" s="60"/>
      <c r="G404" s="60"/>
      <c r="H404" s="60"/>
      <c r="I404" s="60"/>
      <c r="J404" s="61"/>
    </row>
    <row r="405" spans="1:10" ht="12.75">
      <c r="A405" s="60"/>
      <c r="B405" s="60"/>
      <c r="C405" s="60"/>
      <c r="D405" s="60"/>
      <c r="E405" s="60"/>
      <c r="F405" s="60"/>
      <c r="G405" s="60"/>
      <c r="H405" s="60"/>
      <c r="I405" s="60"/>
      <c r="J405" s="61"/>
    </row>
    <row r="406" spans="1:10" ht="12.75">
      <c r="A406" s="60"/>
      <c r="B406" s="60"/>
      <c r="C406" s="60"/>
      <c r="D406" s="60"/>
      <c r="E406" s="60"/>
      <c r="F406" s="60"/>
      <c r="G406" s="60"/>
      <c r="H406" s="60"/>
      <c r="I406" s="60"/>
      <c r="J406" s="61"/>
    </row>
    <row r="407" spans="1:10" ht="12.75">
      <c r="A407" s="60"/>
      <c r="B407" s="60"/>
      <c r="C407" s="60"/>
      <c r="D407" s="60"/>
      <c r="E407" s="60"/>
      <c r="F407" s="60"/>
      <c r="G407" s="60"/>
      <c r="H407" s="60"/>
      <c r="I407" s="60"/>
      <c r="J407" s="61"/>
    </row>
    <row r="408" spans="1:10" ht="12.75">
      <c r="A408" s="60"/>
      <c r="B408" s="60"/>
      <c r="C408" s="60"/>
      <c r="D408" s="60"/>
      <c r="E408" s="60"/>
      <c r="F408" s="60"/>
      <c r="G408" s="60"/>
      <c r="H408" s="60"/>
      <c r="I408" s="60"/>
      <c r="J408" s="61"/>
    </row>
    <row r="409" spans="1:10" ht="12.75">
      <c r="A409" s="60"/>
      <c r="B409" s="60"/>
      <c r="C409" s="60"/>
      <c r="D409" s="60"/>
      <c r="E409" s="60"/>
      <c r="F409" s="60"/>
      <c r="G409" s="60"/>
      <c r="H409" s="60"/>
      <c r="I409" s="60"/>
      <c r="J409" s="61"/>
    </row>
    <row r="410" spans="1:10" ht="12.75">
      <c r="A410" s="60"/>
      <c r="B410" s="60"/>
      <c r="C410" s="60"/>
      <c r="D410" s="60"/>
      <c r="E410" s="60"/>
      <c r="F410" s="60"/>
      <c r="G410" s="60"/>
      <c r="H410" s="60"/>
      <c r="I410" s="60"/>
      <c r="J410" s="61"/>
    </row>
    <row r="411" spans="1:10" ht="12.75">
      <c r="A411" s="60"/>
      <c r="B411" s="60"/>
      <c r="C411" s="60"/>
      <c r="D411" s="60"/>
      <c r="E411" s="60"/>
      <c r="F411" s="60"/>
      <c r="G411" s="60"/>
      <c r="H411" s="60"/>
      <c r="I411" s="60"/>
      <c r="J411" s="61"/>
    </row>
    <row r="412" spans="1:10" ht="12.75">
      <c r="A412" s="60"/>
      <c r="B412" s="60"/>
      <c r="C412" s="60"/>
      <c r="D412" s="60"/>
      <c r="E412" s="60"/>
      <c r="F412" s="60"/>
      <c r="G412" s="60"/>
      <c r="H412" s="60"/>
      <c r="I412" s="60"/>
      <c r="J412" s="61"/>
    </row>
    <row r="413" spans="1:10" ht="12.75">
      <c r="A413" s="60"/>
      <c r="B413" s="60"/>
      <c r="C413" s="60"/>
      <c r="D413" s="60"/>
      <c r="E413" s="60"/>
      <c r="F413" s="60"/>
      <c r="G413" s="60"/>
      <c r="H413" s="60"/>
      <c r="I413" s="60"/>
      <c r="J413" s="61"/>
    </row>
    <row r="414" spans="1:10" ht="12.75">
      <c r="A414" s="60"/>
      <c r="B414" s="60"/>
      <c r="C414" s="60"/>
      <c r="D414" s="60"/>
      <c r="E414" s="60"/>
      <c r="F414" s="60"/>
      <c r="G414" s="60"/>
      <c r="H414" s="60"/>
      <c r="I414" s="60"/>
      <c r="J414" s="61"/>
    </row>
    <row r="415" spans="1:10" ht="12.75">
      <c r="A415" s="60"/>
      <c r="B415" s="60"/>
      <c r="C415" s="60"/>
      <c r="D415" s="60"/>
      <c r="E415" s="60"/>
      <c r="F415" s="60"/>
      <c r="G415" s="60"/>
      <c r="H415" s="60"/>
      <c r="I415" s="60"/>
      <c r="J415" s="61"/>
    </row>
    <row r="416" spans="1:10" ht="12.75">
      <c r="A416" s="60"/>
      <c r="B416" s="60"/>
      <c r="C416" s="60"/>
      <c r="D416" s="60"/>
      <c r="E416" s="60"/>
      <c r="F416" s="60"/>
      <c r="G416" s="60"/>
      <c r="H416" s="60"/>
      <c r="I416" s="60"/>
      <c r="J416" s="61"/>
    </row>
    <row r="417" spans="1:10" ht="12.75">
      <c r="A417" s="60"/>
      <c r="B417" s="60"/>
      <c r="C417" s="60"/>
      <c r="D417" s="60"/>
      <c r="E417" s="60"/>
      <c r="F417" s="60"/>
      <c r="G417" s="60"/>
      <c r="H417" s="60"/>
      <c r="I417" s="60"/>
      <c r="J417" s="61"/>
    </row>
    <row r="418" spans="1:10" ht="12.75">
      <c r="A418" s="60"/>
      <c r="B418" s="60"/>
      <c r="C418" s="60"/>
      <c r="D418" s="60"/>
      <c r="E418" s="60"/>
      <c r="F418" s="60"/>
      <c r="G418" s="60"/>
      <c r="H418" s="60"/>
      <c r="I418" s="60"/>
      <c r="J418" s="61"/>
    </row>
    <row r="419" spans="1:10" ht="12.75">
      <c r="A419" s="60"/>
      <c r="B419" s="60"/>
      <c r="C419" s="60"/>
      <c r="D419" s="60"/>
      <c r="E419" s="60"/>
      <c r="F419" s="60"/>
      <c r="G419" s="60"/>
      <c r="H419" s="60"/>
      <c r="I419" s="60"/>
      <c r="J419" s="61"/>
    </row>
    <row r="420" spans="1:10" ht="12.75">
      <c r="A420" s="60"/>
      <c r="B420" s="60"/>
      <c r="C420" s="60"/>
      <c r="D420" s="60"/>
      <c r="E420" s="60"/>
      <c r="F420" s="60"/>
      <c r="G420" s="60"/>
      <c r="H420" s="60"/>
      <c r="I420" s="60"/>
      <c r="J420" s="61"/>
    </row>
    <row r="421" spans="1:10" ht="12.75">
      <c r="A421" s="60"/>
      <c r="B421" s="60"/>
      <c r="C421" s="60"/>
      <c r="D421" s="60"/>
      <c r="E421" s="60"/>
      <c r="F421" s="60"/>
      <c r="G421" s="60"/>
      <c r="H421" s="60"/>
      <c r="I421" s="60"/>
      <c r="J421" s="61"/>
    </row>
    <row r="422" spans="1:10" ht="12.75">
      <c r="A422" s="60"/>
      <c r="B422" s="60"/>
      <c r="C422" s="60"/>
      <c r="D422" s="60"/>
      <c r="E422" s="60"/>
      <c r="F422" s="60"/>
      <c r="G422" s="60"/>
      <c r="H422" s="60"/>
      <c r="I422" s="60"/>
      <c r="J422" s="61"/>
    </row>
    <row r="423" spans="1:10" ht="12.75">
      <c r="A423" s="60"/>
      <c r="B423" s="60"/>
      <c r="C423" s="60"/>
      <c r="D423" s="60"/>
      <c r="E423" s="60"/>
      <c r="F423" s="60"/>
      <c r="G423" s="60"/>
      <c r="H423" s="60"/>
      <c r="I423" s="60"/>
      <c r="J423" s="61"/>
    </row>
    <row r="424" spans="1:10" ht="12.75">
      <c r="A424" s="60"/>
      <c r="B424" s="60"/>
      <c r="C424" s="60"/>
      <c r="D424" s="60"/>
      <c r="E424" s="60"/>
      <c r="F424" s="60"/>
      <c r="G424" s="60"/>
      <c r="H424" s="60"/>
      <c r="I424" s="60"/>
      <c r="J424" s="61"/>
    </row>
    <row r="425" spans="1:10" ht="12.75">
      <c r="A425" s="60"/>
      <c r="B425" s="60"/>
      <c r="C425" s="60"/>
      <c r="D425" s="60"/>
      <c r="E425" s="60"/>
      <c r="F425" s="60"/>
      <c r="G425" s="60"/>
      <c r="H425" s="60"/>
      <c r="I425" s="60"/>
      <c r="J425" s="61"/>
    </row>
    <row r="426" spans="1:10" ht="12.75">
      <c r="A426" s="60"/>
      <c r="B426" s="60"/>
      <c r="C426" s="60"/>
      <c r="D426" s="60"/>
      <c r="E426" s="60"/>
      <c r="F426" s="60"/>
      <c r="G426" s="60"/>
      <c r="H426" s="60"/>
      <c r="I426" s="60"/>
      <c r="J426" s="61"/>
    </row>
    <row r="427" spans="1:10" ht="12.75">
      <c r="A427" s="60"/>
      <c r="B427" s="60"/>
      <c r="C427" s="60"/>
      <c r="D427" s="60"/>
      <c r="E427" s="60"/>
      <c r="F427" s="60"/>
      <c r="G427" s="60"/>
      <c r="H427" s="60"/>
      <c r="I427" s="60"/>
      <c r="J427" s="61"/>
    </row>
    <row r="428" spans="1:10" ht="12.75">
      <c r="A428" s="60"/>
      <c r="B428" s="60"/>
      <c r="C428" s="60"/>
      <c r="D428" s="60"/>
      <c r="E428" s="60"/>
      <c r="F428" s="60"/>
      <c r="G428" s="60"/>
      <c r="H428" s="60"/>
      <c r="I428" s="60"/>
      <c r="J428" s="61"/>
    </row>
    <row r="429" spans="1:10" ht="12.75">
      <c r="A429" s="60"/>
      <c r="B429" s="60"/>
      <c r="C429" s="60"/>
      <c r="D429" s="60"/>
      <c r="E429" s="60"/>
      <c r="F429" s="60"/>
      <c r="G429" s="60"/>
      <c r="H429" s="60"/>
      <c r="I429" s="60"/>
      <c r="J429" s="61"/>
    </row>
    <row r="430" spans="1:10" ht="12.75">
      <c r="A430" s="60"/>
      <c r="B430" s="60"/>
      <c r="C430" s="60"/>
      <c r="D430" s="60"/>
      <c r="E430" s="60"/>
      <c r="F430" s="60"/>
      <c r="G430" s="60"/>
      <c r="H430" s="60"/>
      <c r="I430" s="60"/>
      <c r="J430" s="61"/>
    </row>
    <row r="431" spans="1:10" ht="12.75">
      <c r="A431" s="60"/>
      <c r="B431" s="60"/>
      <c r="C431" s="60"/>
      <c r="D431" s="60"/>
      <c r="E431" s="60"/>
      <c r="F431" s="60"/>
      <c r="G431" s="60"/>
      <c r="H431" s="60"/>
      <c r="I431" s="60"/>
      <c r="J431" s="61"/>
    </row>
    <row r="432" spans="1:10" ht="12.75">
      <c r="A432" s="60"/>
      <c r="B432" s="60"/>
      <c r="C432" s="60"/>
      <c r="D432" s="60"/>
      <c r="E432" s="60"/>
      <c r="F432" s="60"/>
      <c r="G432" s="60"/>
      <c r="H432" s="60"/>
      <c r="I432" s="60"/>
      <c r="J432" s="61"/>
    </row>
    <row r="433" spans="1:10" ht="12.75">
      <c r="A433" s="60"/>
      <c r="B433" s="60"/>
      <c r="C433" s="60"/>
      <c r="D433" s="60"/>
      <c r="E433" s="60"/>
      <c r="F433" s="60"/>
      <c r="G433" s="60"/>
      <c r="H433" s="60"/>
      <c r="I433" s="60"/>
      <c r="J433" s="61"/>
    </row>
    <row r="434" spans="1:10" ht="12.75">
      <c r="A434" s="60"/>
      <c r="B434" s="60"/>
      <c r="C434" s="60"/>
      <c r="D434" s="60"/>
      <c r="E434" s="60"/>
      <c r="F434" s="60"/>
      <c r="G434" s="60"/>
      <c r="H434" s="60"/>
      <c r="I434" s="60"/>
      <c r="J434" s="61"/>
    </row>
    <row r="435" spans="1:10" ht="12.75">
      <c r="A435" s="60"/>
      <c r="B435" s="60"/>
      <c r="C435" s="60"/>
      <c r="D435" s="60"/>
      <c r="E435" s="60"/>
      <c r="F435" s="60"/>
      <c r="G435" s="60"/>
      <c r="H435" s="60"/>
      <c r="I435" s="60"/>
      <c r="J435" s="61"/>
    </row>
    <row r="436" spans="1:10" ht="12.75">
      <c r="A436" s="60"/>
      <c r="B436" s="60"/>
      <c r="C436" s="60"/>
      <c r="D436" s="60"/>
      <c r="E436" s="60"/>
      <c r="F436" s="60"/>
      <c r="G436" s="60"/>
      <c r="H436" s="60"/>
      <c r="I436" s="60"/>
      <c r="J436" s="61"/>
    </row>
    <row r="437" spans="1:10" ht="12.75">
      <c r="A437" s="60"/>
      <c r="B437" s="60"/>
      <c r="C437" s="60"/>
      <c r="D437" s="60"/>
      <c r="E437" s="60"/>
      <c r="F437" s="60"/>
      <c r="G437" s="60"/>
      <c r="H437" s="60"/>
      <c r="I437" s="60"/>
      <c r="J437" s="61"/>
    </row>
    <row r="438" spans="1:10" ht="12.75">
      <c r="A438" s="60"/>
      <c r="B438" s="60"/>
      <c r="C438" s="60"/>
      <c r="D438" s="60"/>
      <c r="E438" s="60"/>
      <c r="F438" s="60"/>
      <c r="G438" s="60"/>
      <c r="H438" s="60"/>
      <c r="I438" s="60"/>
      <c r="J438" s="61"/>
    </row>
    <row r="439" spans="1:10" ht="12.75">
      <c r="A439" s="60"/>
      <c r="B439" s="60"/>
      <c r="C439" s="60"/>
      <c r="D439" s="60"/>
      <c r="E439" s="60"/>
      <c r="F439" s="60"/>
      <c r="G439" s="60"/>
      <c r="H439" s="60"/>
      <c r="I439" s="60"/>
      <c r="J439" s="61"/>
    </row>
    <row r="440" spans="1:10" ht="12.75">
      <c r="A440" s="60"/>
      <c r="B440" s="60"/>
      <c r="C440" s="60"/>
      <c r="D440" s="60"/>
      <c r="E440" s="60"/>
      <c r="F440" s="60"/>
      <c r="G440" s="60"/>
      <c r="H440" s="60"/>
      <c r="I440" s="60"/>
      <c r="J440" s="61"/>
    </row>
    <row r="441" spans="1:10" ht="12.75">
      <c r="A441" s="60"/>
      <c r="B441" s="60"/>
      <c r="C441" s="60"/>
      <c r="D441" s="60"/>
      <c r="E441" s="60"/>
      <c r="F441" s="60"/>
      <c r="G441" s="60"/>
      <c r="H441" s="60"/>
      <c r="I441" s="60"/>
      <c r="J441" s="61"/>
    </row>
    <row r="442" spans="1:10" ht="12.75">
      <c r="A442" s="60"/>
      <c r="B442" s="60"/>
      <c r="C442" s="60"/>
      <c r="D442" s="60"/>
      <c r="E442" s="60"/>
      <c r="F442" s="60"/>
      <c r="G442" s="60"/>
      <c r="H442" s="60"/>
      <c r="I442" s="60"/>
      <c r="J442" s="61"/>
    </row>
    <row r="443" spans="1:10" ht="12.75">
      <c r="A443" s="60"/>
      <c r="B443" s="60"/>
      <c r="C443" s="60"/>
      <c r="D443" s="60"/>
      <c r="E443" s="60"/>
      <c r="F443" s="60"/>
      <c r="G443" s="60"/>
      <c r="H443" s="60"/>
      <c r="I443" s="60"/>
      <c r="J443" s="61"/>
    </row>
    <row r="444" spans="1:10" ht="12.75">
      <c r="A444" s="60"/>
      <c r="B444" s="60"/>
      <c r="C444" s="60"/>
      <c r="D444" s="60"/>
      <c r="E444" s="60"/>
      <c r="F444" s="60"/>
      <c r="G444" s="60"/>
      <c r="H444" s="60"/>
      <c r="I444" s="60"/>
      <c r="J444" s="61"/>
    </row>
    <row r="445" spans="1:10" ht="12.75">
      <c r="A445" s="60"/>
      <c r="B445" s="60"/>
      <c r="C445" s="60"/>
      <c r="D445" s="60"/>
      <c r="E445" s="60"/>
      <c r="F445" s="60"/>
      <c r="G445" s="60"/>
      <c r="H445" s="60"/>
      <c r="I445" s="60"/>
      <c r="J445" s="61"/>
    </row>
    <row r="446" spans="1:10" ht="12.75">
      <c r="A446" s="60"/>
      <c r="B446" s="60"/>
      <c r="C446" s="60"/>
      <c r="D446" s="60"/>
      <c r="E446" s="60"/>
      <c r="F446" s="60"/>
      <c r="G446" s="60"/>
      <c r="H446" s="60"/>
      <c r="I446" s="60"/>
      <c r="J446" s="61"/>
    </row>
    <row r="447" spans="1:10" ht="12.75">
      <c r="A447" s="60"/>
      <c r="B447" s="60"/>
      <c r="C447" s="60"/>
      <c r="D447" s="60"/>
      <c r="E447" s="60"/>
      <c r="F447" s="60"/>
      <c r="G447" s="60"/>
      <c r="H447" s="60"/>
      <c r="I447" s="60"/>
      <c r="J447" s="61"/>
    </row>
    <row r="448" spans="1:10" ht="12.75">
      <c r="A448" s="60"/>
      <c r="B448" s="60"/>
      <c r="C448" s="60"/>
      <c r="D448" s="60"/>
      <c r="E448" s="60"/>
      <c r="F448" s="60"/>
      <c r="G448" s="60"/>
      <c r="H448" s="60"/>
      <c r="I448" s="60"/>
      <c r="J448" s="61"/>
    </row>
    <row r="449" spans="1:10" ht="12.75">
      <c r="A449" s="60"/>
      <c r="B449" s="60"/>
      <c r="C449" s="60"/>
      <c r="D449" s="60"/>
      <c r="E449" s="60"/>
      <c r="F449" s="60"/>
      <c r="G449" s="60"/>
      <c r="H449" s="60"/>
      <c r="I449" s="60"/>
      <c r="J449" s="61"/>
    </row>
    <row r="450" spans="1:10" ht="12.75">
      <c r="A450" s="60"/>
      <c r="B450" s="60"/>
      <c r="C450" s="60"/>
      <c r="D450" s="60"/>
      <c r="E450" s="60"/>
      <c r="F450" s="60"/>
      <c r="G450" s="60"/>
      <c r="H450" s="60"/>
      <c r="I450" s="60"/>
      <c r="J450" s="61"/>
    </row>
    <row r="451" spans="1:10" ht="12.75">
      <c r="A451" s="60"/>
      <c r="B451" s="60"/>
      <c r="C451" s="60"/>
      <c r="D451" s="60"/>
      <c r="E451" s="60"/>
      <c r="F451" s="60"/>
      <c r="G451" s="60"/>
      <c r="H451" s="60"/>
      <c r="I451" s="60"/>
      <c r="J451" s="61"/>
    </row>
    <row r="452" spans="1:10" ht="12.75">
      <c r="A452" s="60"/>
      <c r="B452" s="60"/>
      <c r="C452" s="60"/>
      <c r="D452" s="60"/>
      <c r="E452" s="60"/>
      <c r="F452" s="60"/>
      <c r="G452" s="60"/>
      <c r="H452" s="60"/>
      <c r="I452" s="60"/>
      <c r="J452" s="61"/>
    </row>
    <row r="453" spans="1:10" ht="12.75">
      <c r="A453" s="60"/>
      <c r="B453" s="60"/>
      <c r="C453" s="60"/>
      <c r="D453" s="60"/>
      <c r="E453" s="60"/>
      <c r="F453" s="60"/>
      <c r="G453" s="60"/>
      <c r="H453" s="60"/>
      <c r="I453" s="60"/>
      <c r="J453" s="61"/>
    </row>
    <row r="454" spans="1:10" ht="12.75">
      <c r="A454" s="60"/>
      <c r="B454" s="60"/>
      <c r="C454" s="60"/>
      <c r="D454" s="60"/>
      <c r="E454" s="60"/>
      <c r="F454" s="60"/>
      <c r="G454" s="60"/>
      <c r="H454" s="60"/>
      <c r="I454" s="60"/>
      <c r="J454" s="61"/>
    </row>
    <row r="455" spans="1:10" ht="12.75">
      <c r="A455" s="60"/>
      <c r="B455" s="60"/>
      <c r="C455" s="60"/>
      <c r="D455" s="60"/>
      <c r="E455" s="60"/>
      <c r="F455" s="60"/>
      <c r="G455" s="60"/>
      <c r="H455" s="60"/>
      <c r="I455" s="60"/>
      <c r="J455" s="61"/>
    </row>
    <row r="456" spans="1:10" ht="12.75">
      <c r="A456" s="60"/>
      <c r="B456" s="60"/>
      <c r="C456" s="60"/>
      <c r="D456" s="60"/>
      <c r="E456" s="60"/>
      <c r="F456" s="60"/>
      <c r="G456" s="60"/>
      <c r="H456" s="60"/>
      <c r="I456" s="60"/>
      <c r="J456" s="61"/>
    </row>
    <row r="457" spans="1:10" ht="12.75">
      <c r="A457" s="60"/>
      <c r="B457" s="60"/>
      <c r="C457" s="60"/>
      <c r="D457" s="60"/>
      <c r="E457" s="60"/>
      <c r="F457" s="60"/>
      <c r="G457" s="60"/>
      <c r="H457" s="60"/>
      <c r="I457" s="60"/>
      <c r="J457" s="61"/>
    </row>
    <row r="458" spans="1:10" ht="12.75">
      <c r="A458" s="60"/>
      <c r="B458" s="60"/>
      <c r="C458" s="60"/>
      <c r="D458" s="60"/>
      <c r="E458" s="60"/>
      <c r="F458" s="60"/>
      <c r="G458" s="60"/>
      <c r="H458" s="60"/>
      <c r="I458" s="60"/>
      <c r="J458" s="61"/>
    </row>
    <row r="459" spans="1:10" ht="12.75">
      <c r="A459" s="60"/>
      <c r="B459" s="60"/>
      <c r="C459" s="60"/>
      <c r="D459" s="60"/>
      <c r="E459" s="60"/>
      <c r="F459" s="60"/>
      <c r="G459" s="60"/>
      <c r="H459" s="60"/>
      <c r="I459" s="60"/>
      <c r="J459" s="61"/>
    </row>
    <row r="460" spans="1:10" ht="12.75">
      <c r="A460" s="60"/>
      <c r="B460" s="60"/>
      <c r="C460" s="60"/>
      <c r="D460" s="60"/>
      <c r="E460" s="60"/>
      <c r="F460" s="60"/>
      <c r="G460" s="60"/>
      <c r="H460" s="60"/>
      <c r="I460" s="60"/>
      <c r="J460" s="61"/>
    </row>
    <row r="461" spans="1:10" ht="12.75">
      <c r="A461" s="60"/>
      <c r="B461" s="60"/>
      <c r="C461" s="60"/>
      <c r="D461" s="60"/>
      <c r="E461" s="60"/>
      <c r="F461" s="60"/>
      <c r="G461" s="60"/>
      <c r="H461" s="60"/>
      <c r="I461" s="60"/>
      <c r="J461" s="61"/>
    </row>
    <row r="462" spans="1:10" ht="12.75">
      <c r="A462" s="60"/>
      <c r="B462" s="60"/>
      <c r="C462" s="60"/>
      <c r="D462" s="60"/>
      <c r="E462" s="60"/>
      <c r="F462" s="60"/>
      <c r="G462" s="60"/>
      <c r="H462" s="60"/>
      <c r="I462" s="60"/>
      <c r="J462" s="61"/>
    </row>
    <row r="463" spans="1:10" ht="12.75">
      <c r="A463" s="60"/>
      <c r="B463" s="60"/>
      <c r="C463" s="60"/>
      <c r="D463" s="60"/>
      <c r="E463" s="60"/>
      <c r="F463" s="60"/>
      <c r="G463" s="60"/>
      <c r="H463" s="60"/>
      <c r="I463" s="60"/>
      <c r="J463" s="61"/>
    </row>
    <row r="464" spans="1:10" ht="12.75">
      <c r="A464" s="60"/>
      <c r="B464" s="60"/>
      <c r="C464" s="60"/>
      <c r="D464" s="60"/>
      <c r="E464" s="60"/>
      <c r="F464" s="60"/>
      <c r="G464" s="60"/>
      <c r="H464" s="60"/>
      <c r="I464" s="60"/>
      <c r="J464" s="61"/>
    </row>
    <row r="465" spans="1:10" ht="12.75">
      <c r="A465" s="60"/>
      <c r="B465" s="60"/>
      <c r="C465" s="60"/>
      <c r="D465" s="60"/>
      <c r="E465" s="60"/>
      <c r="F465" s="60"/>
      <c r="G465" s="60"/>
      <c r="H465" s="60"/>
      <c r="I465" s="60"/>
      <c r="J465" s="61"/>
    </row>
    <row r="466" spans="1:10" ht="12.75">
      <c r="A466" s="60"/>
      <c r="B466" s="60"/>
      <c r="C466" s="60"/>
      <c r="D466" s="60"/>
      <c r="E466" s="60"/>
      <c r="F466" s="60"/>
      <c r="G466" s="60"/>
      <c r="H466" s="60"/>
      <c r="I466" s="60"/>
      <c r="J466" s="61"/>
    </row>
    <row r="467" spans="1:10" ht="12.75">
      <c r="A467" s="60"/>
      <c r="B467" s="60"/>
      <c r="C467" s="60"/>
      <c r="D467" s="60"/>
      <c r="E467" s="60"/>
      <c r="F467" s="60"/>
      <c r="G467" s="60"/>
      <c r="H467" s="60"/>
      <c r="I467" s="60"/>
      <c r="J467" s="61"/>
    </row>
    <row r="468" spans="1:10" ht="12.75">
      <c r="A468" s="60"/>
      <c r="B468" s="60"/>
      <c r="C468" s="60"/>
      <c r="D468" s="60"/>
      <c r="E468" s="60"/>
      <c r="F468" s="60"/>
      <c r="G468" s="60"/>
      <c r="H468" s="60"/>
      <c r="I468" s="60"/>
      <c r="J468" s="61"/>
    </row>
    <row r="469" spans="1:10" ht="12.75">
      <c r="A469" s="60"/>
      <c r="B469" s="60"/>
      <c r="C469" s="60"/>
      <c r="D469" s="60"/>
      <c r="E469" s="60"/>
      <c r="F469" s="60"/>
      <c r="G469" s="60"/>
      <c r="H469" s="60"/>
      <c r="I469" s="60"/>
      <c r="J469" s="61"/>
    </row>
    <row r="470" spans="1:10" ht="12.75">
      <c r="A470" s="60"/>
      <c r="B470" s="60"/>
      <c r="C470" s="60"/>
      <c r="D470" s="60"/>
      <c r="E470" s="60"/>
      <c r="F470" s="60"/>
      <c r="G470" s="60"/>
      <c r="H470" s="60"/>
      <c r="I470" s="60"/>
      <c r="J470" s="61"/>
    </row>
    <row r="471" spans="1:10" ht="12.75">
      <c r="A471" s="60"/>
      <c r="B471" s="60"/>
      <c r="C471" s="60"/>
      <c r="D471" s="60"/>
      <c r="E471" s="60"/>
      <c r="F471" s="60"/>
      <c r="G471" s="60"/>
      <c r="H471" s="60"/>
      <c r="I471" s="60"/>
      <c r="J471" s="61"/>
    </row>
    <row r="472" spans="1:10" ht="12.75">
      <c r="A472" s="60"/>
      <c r="B472" s="60"/>
      <c r="C472" s="60"/>
      <c r="D472" s="60"/>
      <c r="E472" s="60"/>
      <c r="F472" s="60"/>
      <c r="G472" s="60"/>
      <c r="H472" s="60"/>
      <c r="I472" s="60"/>
      <c r="J472" s="61"/>
    </row>
    <row r="473" spans="1:10" ht="12.75">
      <c r="A473" s="60"/>
      <c r="B473" s="60"/>
      <c r="C473" s="60"/>
      <c r="D473" s="60"/>
      <c r="E473" s="60"/>
      <c r="F473" s="60"/>
      <c r="G473" s="60"/>
      <c r="H473" s="60"/>
      <c r="I473" s="60"/>
      <c r="J473" s="61"/>
    </row>
    <row r="474" spans="1:10" ht="12.75">
      <c r="A474" s="60"/>
      <c r="B474" s="60"/>
      <c r="C474" s="60"/>
      <c r="D474" s="60"/>
      <c r="E474" s="60"/>
      <c r="F474" s="60"/>
      <c r="G474" s="60"/>
      <c r="H474" s="60"/>
      <c r="I474" s="60"/>
      <c r="J474" s="61"/>
    </row>
    <row r="475" spans="1:10" ht="12.75">
      <c r="A475" s="60"/>
      <c r="B475" s="60"/>
      <c r="C475" s="60"/>
      <c r="D475" s="60"/>
      <c r="E475" s="60"/>
      <c r="F475" s="60"/>
      <c r="G475" s="60"/>
      <c r="H475" s="60"/>
      <c r="I475" s="60"/>
      <c r="J475" s="61"/>
    </row>
    <row r="476" spans="1:10" ht="12.75">
      <c r="A476" s="60"/>
      <c r="B476" s="60"/>
      <c r="C476" s="60"/>
      <c r="D476" s="60"/>
      <c r="E476" s="60"/>
      <c r="F476" s="60"/>
      <c r="G476" s="60"/>
      <c r="H476" s="60"/>
      <c r="I476" s="60"/>
      <c r="J476" s="61"/>
    </row>
    <row r="477" spans="1:10" ht="12.75">
      <c r="A477" s="60"/>
      <c r="B477" s="60"/>
      <c r="C477" s="60"/>
      <c r="D477" s="60"/>
      <c r="E477" s="60"/>
      <c r="F477" s="60"/>
      <c r="G477" s="60"/>
      <c r="H477" s="60"/>
      <c r="I477" s="60"/>
      <c r="J477" s="61"/>
    </row>
    <row r="478" spans="1:10" ht="12.75">
      <c r="A478" s="60"/>
      <c r="B478" s="60"/>
      <c r="C478" s="60"/>
      <c r="D478" s="60"/>
      <c r="E478" s="60"/>
      <c r="F478" s="60"/>
      <c r="G478" s="60"/>
      <c r="H478" s="60"/>
      <c r="I478" s="60"/>
      <c r="J478" s="61"/>
    </row>
    <row r="479" spans="1:10" ht="12.75">
      <c r="A479" s="60"/>
      <c r="B479" s="60"/>
      <c r="C479" s="60"/>
      <c r="D479" s="60"/>
      <c r="E479" s="60"/>
      <c r="F479" s="60"/>
      <c r="G479" s="60"/>
      <c r="H479" s="60"/>
      <c r="I479" s="60"/>
      <c r="J479" s="61"/>
    </row>
    <row r="480" spans="1:10" ht="12.75">
      <c r="A480" s="60"/>
      <c r="B480" s="60"/>
      <c r="C480" s="60"/>
      <c r="D480" s="60"/>
      <c r="E480" s="60"/>
      <c r="F480" s="60"/>
      <c r="G480" s="60"/>
      <c r="H480" s="60"/>
      <c r="I480" s="60"/>
      <c r="J480" s="61"/>
    </row>
    <row r="481" spans="1:10" ht="12.75">
      <c r="A481" s="60"/>
      <c r="B481" s="60"/>
      <c r="C481" s="60"/>
      <c r="D481" s="60"/>
      <c r="E481" s="60"/>
      <c r="F481" s="60"/>
      <c r="G481" s="60"/>
      <c r="H481" s="60"/>
      <c r="I481" s="60"/>
      <c r="J481" s="61"/>
    </row>
    <row r="482" spans="1:10" ht="12.75">
      <c r="A482" s="60"/>
      <c r="B482" s="60"/>
      <c r="C482" s="60"/>
      <c r="D482" s="60"/>
      <c r="E482" s="60"/>
      <c r="F482" s="60"/>
      <c r="G482" s="60"/>
      <c r="H482" s="60"/>
      <c r="I482" s="60"/>
      <c r="J482" s="61"/>
    </row>
    <row r="483" spans="1:10" ht="12.75">
      <c r="A483" s="60"/>
      <c r="B483" s="60"/>
      <c r="C483" s="60"/>
      <c r="D483" s="60"/>
      <c r="E483" s="60"/>
      <c r="F483" s="60"/>
      <c r="G483" s="60"/>
      <c r="H483" s="60"/>
      <c r="I483" s="60"/>
      <c r="J483" s="61"/>
    </row>
    <row r="484" spans="1:10" ht="12.75">
      <c r="A484" s="60"/>
      <c r="B484" s="60"/>
      <c r="C484" s="60"/>
      <c r="D484" s="60"/>
      <c r="E484" s="60"/>
      <c r="F484" s="60"/>
      <c r="G484" s="60"/>
      <c r="H484" s="60"/>
      <c r="I484" s="60"/>
      <c r="J484" s="61"/>
    </row>
    <row r="485" spans="1:10" ht="12.75">
      <c r="A485" s="60"/>
      <c r="B485" s="60"/>
      <c r="C485" s="60"/>
      <c r="D485" s="60"/>
      <c r="E485" s="60"/>
      <c r="F485" s="60"/>
      <c r="G485" s="60"/>
      <c r="H485" s="60"/>
      <c r="I485" s="60"/>
      <c r="J485" s="61"/>
    </row>
    <row r="486" spans="1:10" ht="12.75">
      <c r="A486" s="60"/>
      <c r="B486" s="60"/>
      <c r="C486" s="60"/>
      <c r="D486" s="60"/>
      <c r="E486" s="60"/>
      <c r="F486" s="60"/>
      <c r="G486" s="60"/>
      <c r="H486" s="60"/>
      <c r="I486" s="60"/>
      <c r="J486" s="61"/>
    </row>
    <row r="487" spans="1:10" ht="12.75">
      <c r="A487" s="60"/>
      <c r="B487" s="60"/>
      <c r="C487" s="60"/>
      <c r="D487" s="60"/>
      <c r="E487" s="60"/>
      <c r="F487" s="60"/>
      <c r="G487" s="60"/>
      <c r="H487" s="60"/>
      <c r="I487" s="60"/>
      <c r="J487" s="61"/>
    </row>
    <row r="488" spans="1:10" ht="12.75">
      <c r="A488" s="60"/>
      <c r="B488" s="60"/>
      <c r="C488" s="60"/>
      <c r="D488" s="60"/>
      <c r="E488" s="60"/>
      <c r="F488" s="60"/>
      <c r="G488" s="60"/>
      <c r="H488" s="60"/>
      <c r="I488" s="60"/>
      <c r="J488" s="61"/>
    </row>
    <row r="489" spans="1:10" ht="12.75">
      <c r="A489" s="60"/>
      <c r="B489" s="60"/>
      <c r="C489" s="60"/>
      <c r="D489" s="60"/>
      <c r="E489" s="60"/>
      <c r="F489" s="60"/>
      <c r="G489" s="60"/>
      <c r="H489" s="60"/>
      <c r="I489" s="60"/>
      <c r="J489" s="61"/>
    </row>
    <row r="490" spans="1:10" ht="12.75">
      <c r="A490" s="60"/>
      <c r="B490" s="60"/>
      <c r="C490" s="60"/>
      <c r="D490" s="60"/>
      <c r="E490" s="60"/>
      <c r="F490" s="60"/>
      <c r="G490" s="60"/>
      <c r="H490" s="60"/>
      <c r="I490" s="60"/>
      <c r="J490" s="61"/>
    </row>
    <row r="491" spans="1:10" ht="12.75">
      <c r="A491" s="60"/>
      <c r="B491" s="60"/>
      <c r="C491" s="60"/>
      <c r="D491" s="60"/>
      <c r="E491" s="60"/>
      <c r="F491" s="60"/>
      <c r="G491" s="60"/>
      <c r="H491" s="60"/>
      <c r="I491" s="60"/>
      <c r="J491" s="61"/>
    </row>
    <row r="492" spans="1:10" ht="12.75">
      <c r="A492" s="60"/>
      <c r="B492" s="60"/>
      <c r="C492" s="60"/>
      <c r="D492" s="60"/>
      <c r="E492" s="60"/>
      <c r="F492" s="60"/>
      <c r="G492" s="60"/>
      <c r="H492" s="60"/>
      <c r="I492" s="60"/>
      <c r="J492" s="61"/>
    </row>
    <row r="493" spans="1:10" ht="12.75">
      <c r="A493" s="60"/>
      <c r="B493" s="60"/>
      <c r="C493" s="60"/>
      <c r="D493" s="60"/>
      <c r="E493" s="60"/>
      <c r="F493" s="60"/>
      <c r="G493" s="60"/>
      <c r="H493" s="60"/>
      <c r="I493" s="60"/>
      <c r="J493" s="61"/>
    </row>
    <row r="494" spans="1:10" ht="12.75">
      <c r="A494" s="60"/>
      <c r="B494" s="60"/>
      <c r="C494" s="60"/>
      <c r="D494" s="60"/>
      <c r="E494" s="60"/>
      <c r="F494" s="60"/>
      <c r="G494" s="60"/>
      <c r="H494" s="60"/>
      <c r="I494" s="60"/>
      <c r="J494" s="61"/>
    </row>
    <row r="495" spans="1:10" ht="12.75">
      <c r="A495" s="60"/>
      <c r="B495" s="60"/>
      <c r="C495" s="60"/>
      <c r="D495" s="60"/>
      <c r="E495" s="60"/>
      <c r="F495" s="60"/>
      <c r="G495" s="60"/>
      <c r="H495" s="60"/>
      <c r="I495" s="60"/>
      <c r="J495" s="61"/>
    </row>
    <row r="496" spans="1:10" ht="12.75">
      <c r="A496" s="60"/>
      <c r="B496" s="60"/>
      <c r="C496" s="60"/>
      <c r="D496" s="60"/>
      <c r="E496" s="60"/>
      <c r="F496" s="60"/>
      <c r="G496" s="60"/>
      <c r="H496" s="60"/>
      <c r="I496" s="60"/>
      <c r="J496" s="61"/>
    </row>
    <row r="497" spans="1:10" ht="12.75">
      <c r="A497" s="60"/>
      <c r="B497" s="60"/>
      <c r="C497" s="60"/>
      <c r="D497" s="60"/>
      <c r="E497" s="60"/>
      <c r="F497" s="60"/>
      <c r="G497" s="60"/>
      <c r="H497" s="60"/>
      <c r="I497" s="60"/>
      <c r="J497" s="61"/>
    </row>
    <row r="498" spans="1:10" ht="12.75">
      <c r="A498" s="60"/>
      <c r="B498" s="60"/>
      <c r="C498" s="60"/>
      <c r="D498" s="60"/>
      <c r="E498" s="60"/>
      <c r="F498" s="60"/>
      <c r="G498" s="60"/>
      <c r="H498" s="60"/>
      <c r="I498" s="60"/>
      <c r="J498" s="61"/>
    </row>
    <row r="499" spans="1:10" ht="12.75">
      <c r="A499" s="60"/>
      <c r="B499" s="60"/>
      <c r="C499" s="60"/>
      <c r="D499" s="60"/>
      <c r="E499" s="60"/>
      <c r="F499" s="60"/>
      <c r="G499" s="60"/>
      <c r="H499" s="60"/>
      <c r="I499" s="60"/>
      <c r="J499" s="61"/>
    </row>
    <row r="500" spans="1:10" ht="12.75">
      <c r="A500" s="60"/>
      <c r="B500" s="60"/>
      <c r="C500" s="60"/>
      <c r="D500" s="60"/>
      <c r="E500" s="60"/>
      <c r="F500" s="60"/>
      <c r="G500" s="60"/>
      <c r="H500" s="60"/>
      <c r="I500" s="60"/>
      <c r="J500" s="61"/>
    </row>
    <row r="501" spans="1:10" ht="12.75">
      <c r="A501" s="60"/>
      <c r="B501" s="60"/>
      <c r="C501" s="60"/>
      <c r="D501" s="60"/>
      <c r="E501" s="60"/>
      <c r="F501" s="60"/>
      <c r="G501" s="60"/>
      <c r="H501" s="60"/>
      <c r="I501" s="60"/>
      <c r="J501" s="61"/>
    </row>
    <row r="502" spans="1:10" ht="12.75">
      <c r="A502" s="60"/>
      <c r="B502" s="60"/>
      <c r="C502" s="60"/>
      <c r="D502" s="60"/>
      <c r="E502" s="60"/>
      <c r="F502" s="60"/>
      <c r="G502" s="60"/>
      <c r="H502" s="60"/>
      <c r="I502" s="60"/>
      <c r="J502" s="61"/>
    </row>
    <row r="503" spans="1:10" ht="12.75">
      <c r="A503" s="60"/>
      <c r="B503" s="60"/>
      <c r="C503" s="60"/>
      <c r="D503" s="60"/>
      <c r="E503" s="60"/>
      <c r="F503" s="60"/>
      <c r="G503" s="60"/>
      <c r="H503" s="60"/>
      <c r="I503" s="60"/>
      <c r="J503" s="61"/>
    </row>
    <row r="504" spans="1:10" ht="12.75">
      <c r="A504" s="60"/>
      <c r="B504" s="60"/>
      <c r="C504" s="60"/>
      <c r="D504" s="60"/>
      <c r="E504" s="60"/>
      <c r="F504" s="60"/>
      <c r="G504" s="60"/>
      <c r="H504" s="60"/>
      <c r="I504" s="60"/>
      <c r="J504" s="61"/>
    </row>
    <row r="505" spans="1:10" ht="12.75">
      <c r="A505" s="60"/>
      <c r="B505" s="60"/>
      <c r="C505" s="60"/>
      <c r="D505" s="60"/>
      <c r="E505" s="60"/>
      <c r="F505" s="60"/>
      <c r="G505" s="60"/>
      <c r="H505" s="60"/>
      <c r="I505" s="60"/>
      <c r="J505" s="61"/>
    </row>
    <row r="506" spans="1:10" ht="12.75">
      <c r="A506" s="60"/>
      <c r="B506" s="60"/>
      <c r="C506" s="60"/>
      <c r="D506" s="60"/>
      <c r="E506" s="60"/>
      <c r="F506" s="60"/>
      <c r="G506" s="60"/>
      <c r="H506" s="60"/>
      <c r="I506" s="60"/>
      <c r="J506" s="61"/>
    </row>
    <row r="507" spans="1:10" ht="12.75">
      <c r="A507" s="60"/>
      <c r="B507" s="60"/>
      <c r="C507" s="60"/>
      <c r="D507" s="60"/>
      <c r="E507" s="60"/>
      <c r="F507" s="60"/>
      <c r="G507" s="60"/>
      <c r="H507" s="60"/>
      <c r="I507" s="60"/>
      <c r="J507" s="61"/>
    </row>
    <row r="508" spans="1:10" ht="12.75">
      <c r="A508" s="60"/>
      <c r="B508" s="60"/>
      <c r="C508" s="60"/>
      <c r="D508" s="60"/>
      <c r="E508" s="60"/>
      <c r="F508" s="60"/>
      <c r="G508" s="60"/>
      <c r="H508" s="60"/>
      <c r="I508" s="60"/>
      <c r="J508" s="61"/>
    </row>
    <row r="509" spans="1:10" ht="12.75">
      <c r="A509" s="60"/>
      <c r="B509" s="60"/>
      <c r="C509" s="60"/>
      <c r="D509" s="60"/>
      <c r="E509" s="60"/>
      <c r="F509" s="60"/>
      <c r="G509" s="60"/>
      <c r="H509" s="60"/>
      <c r="I509" s="60"/>
      <c r="J509" s="61"/>
    </row>
    <row r="510" spans="1:10" ht="12.75">
      <c r="A510" s="60"/>
      <c r="B510" s="60"/>
      <c r="C510" s="60"/>
      <c r="D510" s="60"/>
      <c r="E510" s="60"/>
      <c r="F510" s="60"/>
      <c r="G510" s="60"/>
      <c r="H510" s="60"/>
      <c r="I510" s="60"/>
      <c r="J510" s="61"/>
    </row>
    <row r="511" spans="1:10" ht="12.75">
      <c r="A511" s="60"/>
      <c r="B511" s="60"/>
      <c r="C511" s="60"/>
      <c r="D511" s="60"/>
      <c r="E511" s="60"/>
      <c r="F511" s="60"/>
      <c r="G511" s="60"/>
      <c r="H511" s="60"/>
      <c r="I511" s="60"/>
      <c r="J511" s="61"/>
    </row>
    <row r="512" spans="1:10" ht="12.75">
      <c r="A512" s="60"/>
      <c r="B512" s="60"/>
      <c r="C512" s="60"/>
      <c r="D512" s="60"/>
      <c r="E512" s="60"/>
      <c r="F512" s="60"/>
      <c r="G512" s="60"/>
      <c r="H512" s="60"/>
      <c r="I512" s="60"/>
      <c r="J512" s="61"/>
    </row>
    <row r="513" spans="1:10" ht="12.75">
      <c r="A513" s="60"/>
      <c r="B513" s="60"/>
      <c r="C513" s="60"/>
      <c r="D513" s="60"/>
      <c r="E513" s="60"/>
      <c r="F513" s="60"/>
      <c r="G513" s="60"/>
      <c r="H513" s="60"/>
      <c r="I513" s="60"/>
      <c r="J513" s="61"/>
    </row>
    <row r="514" spans="1:10" ht="12.75">
      <c r="A514" s="60"/>
      <c r="B514" s="60"/>
      <c r="C514" s="60"/>
      <c r="D514" s="60"/>
      <c r="E514" s="60"/>
      <c r="F514" s="60"/>
      <c r="G514" s="60"/>
      <c r="H514" s="60"/>
      <c r="I514" s="60"/>
      <c r="J514" s="61"/>
    </row>
    <row r="515" spans="1:10" ht="12.75">
      <c r="A515" s="60"/>
      <c r="B515" s="60"/>
      <c r="C515" s="60"/>
      <c r="D515" s="60"/>
      <c r="E515" s="60"/>
      <c r="F515" s="60"/>
      <c r="G515" s="60"/>
      <c r="H515" s="60"/>
      <c r="I515" s="60"/>
      <c r="J515" s="61"/>
    </row>
    <row r="516" spans="1:10" ht="12.75">
      <c r="A516" s="60"/>
      <c r="B516" s="60"/>
      <c r="C516" s="60"/>
      <c r="D516" s="60"/>
      <c r="E516" s="60"/>
      <c r="F516" s="60"/>
      <c r="G516" s="60"/>
      <c r="H516" s="60"/>
      <c r="I516" s="60"/>
      <c r="J516" s="61"/>
    </row>
    <row r="517" spans="1:10" ht="12.75">
      <c r="A517" s="60"/>
      <c r="B517" s="60"/>
      <c r="C517" s="60"/>
      <c r="D517" s="60"/>
      <c r="E517" s="60"/>
      <c r="F517" s="60"/>
      <c r="G517" s="60"/>
      <c r="H517" s="60"/>
      <c r="I517" s="60"/>
      <c r="J517" s="61"/>
    </row>
    <row r="518" spans="1:10" ht="12.75">
      <c r="A518" s="60"/>
      <c r="B518" s="60"/>
      <c r="C518" s="60"/>
      <c r="D518" s="60"/>
      <c r="E518" s="60"/>
      <c r="F518" s="60"/>
      <c r="G518" s="60"/>
      <c r="H518" s="60"/>
      <c r="I518" s="60"/>
      <c r="J518" s="61"/>
    </row>
    <row r="519" spans="1:10" ht="12.75">
      <c r="A519" s="60"/>
      <c r="B519" s="60"/>
      <c r="C519" s="60"/>
      <c r="D519" s="60"/>
      <c r="E519" s="60"/>
      <c r="F519" s="60"/>
      <c r="G519" s="60"/>
      <c r="H519" s="60"/>
      <c r="I519" s="60"/>
      <c r="J519" s="61"/>
    </row>
    <row r="520" spans="1:10" ht="12.75">
      <c r="A520" s="60"/>
      <c r="B520" s="60"/>
      <c r="C520" s="60"/>
      <c r="D520" s="60"/>
      <c r="E520" s="60"/>
      <c r="F520" s="60"/>
      <c r="G520" s="60"/>
      <c r="H520" s="60"/>
      <c r="I520" s="60"/>
      <c r="J520" s="61"/>
    </row>
    <row r="521" spans="1:10" ht="12.75">
      <c r="A521" s="60"/>
      <c r="B521" s="60"/>
      <c r="C521" s="60"/>
      <c r="D521" s="60"/>
      <c r="E521" s="60"/>
      <c r="F521" s="60"/>
      <c r="G521" s="60"/>
      <c r="H521" s="60"/>
      <c r="I521" s="60"/>
      <c r="J521" s="61"/>
    </row>
    <row r="522" spans="1:10" ht="12.75">
      <c r="A522" s="60"/>
      <c r="B522" s="60"/>
      <c r="C522" s="60"/>
      <c r="D522" s="60"/>
      <c r="E522" s="60"/>
      <c r="F522" s="60"/>
      <c r="G522" s="60"/>
      <c r="H522" s="60"/>
      <c r="I522" s="60"/>
      <c r="J522" s="61"/>
    </row>
    <row r="523" spans="1:10" ht="12.75">
      <c r="A523" s="60"/>
      <c r="B523" s="60"/>
      <c r="C523" s="60"/>
      <c r="D523" s="60"/>
      <c r="E523" s="60"/>
      <c r="F523" s="60"/>
      <c r="G523" s="60"/>
      <c r="H523" s="60"/>
      <c r="I523" s="60"/>
      <c r="J523" s="61"/>
    </row>
    <row r="524" spans="1:10" ht="12.75">
      <c r="A524" s="60"/>
      <c r="B524" s="60"/>
      <c r="C524" s="60"/>
      <c r="D524" s="60"/>
      <c r="E524" s="60"/>
      <c r="F524" s="60"/>
      <c r="G524" s="60"/>
      <c r="H524" s="60"/>
      <c r="I524" s="60"/>
      <c r="J524" s="61"/>
    </row>
    <row r="525" spans="1:10" ht="12.75">
      <c r="A525" s="60"/>
      <c r="B525" s="60"/>
      <c r="C525" s="60"/>
      <c r="D525" s="60"/>
      <c r="E525" s="60"/>
      <c r="F525" s="60"/>
      <c r="G525" s="60"/>
      <c r="H525" s="60"/>
      <c r="I525" s="60"/>
      <c r="J525" s="61"/>
    </row>
    <row r="526" spans="1:10" ht="12.75">
      <c r="A526" s="60"/>
      <c r="B526" s="60"/>
      <c r="C526" s="60"/>
      <c r="D526" s="60"/>
      <c r="E526" s="60"/>
      <c r="F526" s="60"/>
      <c r="G526" s="60"/>
      <c r="H526" s="60"/>
      <c r="I526" s="60"/>
      <c r="J526" s="61"/>
    </row>
    <row r="527" spans="1:10" ht="12.75">
      <c r="A527" s="60"/>
      <c r="B527" s="60"/>
      <c r="C527" s="60"/>
      <c r="D527" s="60"/>
      <c r="E527" s="60"/>
      <c r="F527" s="60"/>
      <c r="G527" s="60"/>
      <c r="H527" s="60"/>
      <c r="I527" s="60"/>
      <c r="J527" s="61"/>
    </row>
    <row r="528" spans="1:10" ht="12.75">
      <c r="A528" s="60"/>
      <c r="B528" s="60"/>
      <c r="C528" s="60"/>
      <c r="D528" s="60"/>
      <c r="E528" s="60"/>
      <c r="F528" s="60"/>
      <c r="G528" s="60"/>
      <c r="H528" s="60"/>
      <c r="I528" s="60"/>
      <c r="J528" s="61"/>
    </row>
    <row r="529" spans="1:10" ht="12.75">
      <c r="A529" s="60"/>
      <c r="B529" s="60"/>
      <c r="C529" s="60"/>
      <c r="D529" s="60"/>
      <c r="E529" s="60"/>
      <c r="F529" s="60"/>
      <c r="G529" s="60"/>
      <c r="H529" s="60"/>
      <c r="I529" s="60"/>
      <c r="J529" s="61"/>
    </row>
    <row r="530" spans="1:10" ht="12.75">
      <c r="A530" s="60"/>
      <c r="B530" s="60"/>
      <c r="C530" s="60"/>
      <c r="D530" s="60"/>
      <c r="E530" s="60"/>
      <c r="F530" s="60"/>
      <c r="G530" s="60"/>
      <c r="H530" s="60"/>
      <c r="I530" s="60"/>
      <c r="J530" s="61"/>
    </row>
    <row r="531" spans="1:10" ht="12.75">
      <c r="A531" s="60"/>
      <c r="B531" s="60"/>
      <c r="C531" s="60"/>
      <c r="D531" s="60"/>
      <c r="E531" s="60"/>
      <c r="F531" s="60"/>
      <c r="G531" s="60"/>
      <c r="H531" s="60"/>
      <c r="I531" s="60"/>
      <c r="J531" s="61"/>
    </row>
    <row r="532" spans="1:10" ht="12.75">
      <c r="A532" s="60"/>
      <c r="B532" s="60"/>
      <c r="C532" s="60"/>
      <c r="D532" s="60"/>
      <c r="E532" s="60"/>
      <c r="F532" s="60"/>
      <c r="G532" s="60"/>
      <c r="H532" s="60"/>
      <c r="I532" s="60"/>
      <c r="J532" s="61"/>
    </row>
    <row r="533" spans="1:10" ht="12.75">
      <c r="A533" s="60"/>
      <c r="B533" s="60"/>
      <c r="C533" s="60"/>
      <c r="D533" s="60"/>
      <c r="E533" s="60"/>
      <c r="F533" s="60"/>
      <c r="G533" s="60"/>
      <c r="H533" s="60"/>
      <c r="I533" s="60"/>
      <c r="J533" s="61"/>
    </row>
    <row r="534" spans="1:10" ht="12.75">
      <c r="A534" s="60"/>
      <c r="B534" s="60"/>
      <c r="C534" s="60"/>
      <c r="D534" s="60"/>
      <c r="E534" s="60"/>
      <c r="F534" s="60"/>
      <c r="G534" s="60"/>
      <c r="H534" s="60"/>
      <c r="I534" s="60"/>
      <c r="J534" s="61"/>
    </row>
    <row r="535" spans="1:10" ht="12.75">
      <c r="A535" s="60"/>
      <c r="B535" s="60"/>
      <c r="C535" s="60"/>
      <c r="D535" s="60"/>
      <c r="E535" s="60"/>
      <c r="F535" s="60"/>
      <c r="G535" s="60"/>
      <c r="H535" s="60"/>
      <c r="I535" s="60"/>
      <c r="J535" s="61"/>
    </row>
    <row r="536" spans="1:10" ht="12.75">
      <c r="A536" s="60"/>
      <c r="B536" s="60"/>
      <c r="C536" s="60"/>
      <c r="D536" s="60"/>
      <c r="E536" s="60"/>
      <c r="F536" s="60"/>
      <c r="G536" s="60"/>
      <c r="H536" s="60"/>
      <c r="I536" s="60"/>
      <c r="J536" s="61"/>
    </row>
    <row r="537" spans="1:10" ht="12.75">
      <c r="A537" s="60"/>
      <c r="B537" s="60"/>
      <c r="C537" s="60"/>
      <c r="D537" s="60"/>
      <c r="E537" s="60"/>
      <c r="F537" s="60"/>
      <c r="G537" s="60"/>
      <c r="H537" s="60"/>
      <c r="I537" s="60"/>
      <c r="J537" s="61"/>
    </row>
    <row r="538" spans="1:10" ht="12.75">
      <c r="A538" s="60"/>
      <c r="B538" s="60"/>
      <c r="C538" s="60"/>
      <c r="D538" s="60"/>
      <c r="E538" s="60"/>
      <c r="F538" s="60"/>
      <c r="G538" s="60"/>
      <c r="H538" s="60"/>
      <c r="I538" s="60"/>
      <c r="J538" s="61"/>
    </row>
    <row r="539" spans="1:10" ht="12.75">
      <c r="A539" s="60"/>
      <c r="B539" s="60"/>
      <c r="C539" s="60"/>
      <c r="D539" s="60"/>
      <c r="E539" s="60"/>
      <c r="F539" s="60"/>
      <c r="G539" s="60"/>
      <c r="H539" s="60"/>
      <c r="I539" s="60"/>
      <c r="J539" s="61"/>
    </row>
    <row r="540" spans="1:10" ht="12.75">
      <c r="A540" s="60"/>
      <c r="B540" s="60"/>
      <c r="C540" s="60"/>
      <c r="D540" s="60"/>
      <c r="E540" s="60"/>
      <c r="F540" s="60"/>
      <c r="G540" s="60"/>
      <c r="H540" s="60"/>
      <c r="I540" s="60"/>
      <c r="J540" s="61"/>
    </row>
    <row r="541" spans="1:10" ht="12.75">
      <c r="A541" s="60"/>
      <c r="B541" s="60"/>
      <c r="C541" s="60"/>
      <c r="D541" s="60"/>
      <c r="E541" s="60"/>
      <c r="F541" s="60"/>
      <c r="G541" s="60"/>
      <c r="H541" s="60"/>
      <c r="I541" s="60"/>
      <c r="J541" s="61"/>
    </row>
    <row r="542" spans="1:10" ht="12.75">
      <c r="A542" s="60"/>
      <c r="B542" s="60"/>
      <c r="C542" s="60"/>
      <c r="D542" s="60"/>
      <c r="E542" s="60"/>
      <c r="F542" s="60"/>
      <c r="G542" s="60"/>
      <c r="H542" s="60"/>
      <c r="I542" s="60"/>
      <c r="J542" s="61"/>
    </row>
    <row r="543" spans="1:10" ht="12.75">
      <c r="A543" s="60"/>
      <c r="B543" s="60"/>
      <c r="C543" s="60"/>
      <c r="D543" s="60"/>
      <c r="E543" s="60"/>
      <c r="F543" s="60"/>
      <c r="G543" s="60"/>
      <c r="H543" s="60"/>
      <c r="I543" s="60"/>
      <c r="J543" s="61"/>
    </row>
    <row r="544" spans="1:10" ht="12.75">
      <c r="A544" s="60"/>
      <c r="B544" s="60"/>
      <c r="C544" s="60"/>
      <c r="D544" s="60"/>
      <c r="E544" s="60"/>
      <c r="F544" s="60"/>
      <c r="G544" s="60"/>
      <c r="H544" s="60"/>
      <c r="I544" s="60"/>
      <c r="J544" s="61"/>
    </row>
    <row r="545" spans="1:10" ht="12.75">
      <c r="A545" s="60"/>
      <c r="B545" s="60"/>
      <c r="C545" s="60"/>
      <c r="D545" s="60"/>
      <c r="E545" s="60"/>
      <c r="F545" s="60"/>
      <c r="G545" s="60"/>
      <c r="H545" s="60"/>
      <c r="I545" s="60"/>
      <c r="J545" s="61"/>
    </row>
    <row r="546" spans="1:10" ht="12.75">
      <c r="A546" s="60"/>
      <c r="B546" s="60"/>
      <c r="C546" s="60"/>
      <c r="D546" s="60"/>
      <c r="E546" s="60"/>
      <c r="F546" s="60"/>
      <c r="G546" s="60"/>
      <c r="H546" s="60"/>
      <c r="I546" s="60"/>
      <c r="J546" s="61"/>
    </row>
    <row r="547" spans="1:10" ht="12.75">
      <c r="A547" s="60"/>
      <c r="B547" s="60"/>
      <c r="C547" s="60"/>
      <c r="D547" s="60"/>
      <c r="E547" s="60"/>
      <c r="F547" s="60"/>
      <c r="G547" s="60"/>
      <c r="H547" s="60"/>
      <c r="I547" s="60"/>
      <c r="J547" s="61"/>
    </row>
    <row r="548" spans="1:10" ht="12.75">
      <c r="A548" s="60"/>
      <c r="B548" s="60"/>
      <c r="C548" s="60"/>
      <c r="D548" s="60"/>
      <c r="E548" s="60"/>
      <c r="F548" s="60"/>
      <c r="G548" s="60"/>
      <c r="H548" s="60"/>
      <c r="I548" s="60"/>
      <c r="J548" s="61"/>
    </row>
    <row r="549" spans="1:10" ht="12.75">
      <c r="A549" s="60"/>
      <c r="B549" s="60"/>
      <c r="C549" s="60"/>
      <c r="D549" s="60"/>
      <c r="E549" s="60"/>
      <c r="F549" s="60"/>
      <c r="G549" s="60"/>
      <c r="H549" s="60"/>
      <c r="I549" s="60"/>
      <c r="J549" s="61"/>
    </row>
    <row r="550" spans="1:10" ht="12.75">
      <c r="A550" s="60"/>
      <c r="B550" s="60"/>
      <c r="C550" s="60"/>
      <c r="D550" s="60"/>
      <c r="E550" s="60"/>
      <c r="F550" s="60"/>
      <c r="G550" s="60"/>
      <c r="H550" s="60"/>
      <c r="I550" s="60"/>
      <c r="J550" s="61"/>
    </row>
    <row r="551" spans="1:10" ht="12.75">
      <c r="A551" s="60"/>
      <c r="B551" s="60"/>
      <c r="C551" s="60"/>
      <c r="D551" s="60"/>
      <c r="E551" s="60"/>
      <c r="F551" s="60"/>
      <c r="G551" s="60"/>
      <c r="H551" s="60"/>
      <c r="I551" s="60"/>
      <c r="J551" s="61"/>
    </row>
    <row r="552" spans="1:10" ht="12.75">
      <c r="A552" s="60"/>
      <c r="B552" s="60"/>
      <c r="C552" s="60"/>
      <c r="D552" s="60"/>
      <c r="E552" s="60"/>
      <c r="F552" s="60"/>
      <c r="G552" s="60"/>
      <c r="H552" s="60"/>
      <c r="I552" s="60"/>
      <c r="J552" s="61"/>
    </row>
    <row r="553" spans="1:10" ht="12.75">
      <c r="A553" s="60"/>
      <c r="B553" s="60"/>
      <c r="C553" s="60"/>
      <c r="D553" s="60"/>
      <c r="E553" s="60"/>
      <c r="F553" s="60"/>
      <c r="G553" s="60"/>
      <c r="H553" s="60"/>
      <c r="I553" s="60"/>
      <c r="J553" s="61"/>
    </row>
    <row r="554" spans="1:10" ht="12.75">
      <c r="A554" s="60"/>
      <c r="B554" s="60"/>
      <c r="C554" s="60"/>
      <c r="D554" s="60"/>
      <c r="E554" s="60"/>
      <c r="F554" s="60"/>
      <c r="G554" s="60"/>
      <c r="H554" s="60"/>
      <c r="I554" s="60"/>
      <c r="J554" s="61"/>
    </row>
    <row r="555" spans="1:10" ht="12.75">
      <c r="A555" s="60"/>
      <c r="B555" s="60"/>
      <c r="C555" s="60"/>
      <c r="D555" s="60"/>
      <c r="E555" s="60"/>
      <c r="F555" s="60"/>
      <c r="G555" s="60"/>
      <c r="H555" s="60"/>
      <c r="I555" s="60"/>
      <c r="J555" s="61"/>
    </row>
    <row r="556" spans="1:10" ht="12.75">
      <c r="A556" s="60"/>
      <c r="B556" s="60"/>
      <c r="C556" s="60"/>
      <c r="D556" s="60"/>
      <c r="E556" s="60"/>
      <c r="F556" s="60"/>
      <c r="G556" s="60"/>
      <c r="H556" s="60"/>
      <c r="I556" s="60"/>
      <c r="J556" s="61"/>
    </row>
    <row r="557" spans="1:10" ht="12.75">
      <c r="A557" s="60"/>
      <c r="B557" s="60"/>
      <c r="C557" s="60"/>
      <c r="D557" s="60"/>
      <c r="E557" s="60"/>
      <c r="F557" s="60"/>
      <c r="G557" s="60"/>
      <c r="H557" s="60"/>
      <c r="I557" s="60"/>
      <c r="J557" s="61"/>
    </row>
    <row r="558" spans="1:10" ht="12.75">
      <c r="A558" s="60"/>
      <c r="B558" s="60"/>
      <c r="C558" s="60"/>
      <c r="D558" s="60"/>
      <c r="E558" s="60"/>
      <c r="F558" s="60"/>
      <c r="G558" s="60"/>
      <c r="H558" s="60"/>
      <c r="I558" s="60"/>
      <c r="J558" s="61"/>
    </row>
    <row r="559" spans="1:10" ht="12.75">
      <c r="A559" s="60"/>
      <c r="B559" s="60"/>
      <c r="C559" s="60"/>
      <c r="D559" s="60"/>
      <c r="E559" s="60"/>
      <c r="F559" s="60"/>
      <c r="G559" s="60"/>
      <c r="H559" s="60"/>
      <c r="I559" s="60"/>
      <c r="J559" s="61"/>
    </row>
    <row r="560" spans="1:10" ht="12.75">
      <c r="A560" s="60"/>
      <c r="B560" s="60"/>
      <c r="C560" s="60"/>
      <c r="D560" s="60"/>
      <c r="E560" s="60"/>
      <c r="F560" s="60"/>
      <c r="G560" s="60"/>
      <c r="H560" s="60"/>
      <c r="I560" s="60"/>
      <c r="J560" s="61"/>
    </row>
    <row r="561" spans="1:10" ht="12.75">
      <c r="A561" s="60"/>
      <c r="B561" s="60"/>
      <c r="C561" s="60"/>
      <c r="D561" s="60"/>
      <c r="E561" s="60"/>
      <c r="F561" s="60"/>
      <c r="G561" s="60"/>
      <c r="H561" s="60"/>
      <c r="I561" s="60"/>
      <c r="J561" s="61"/>
    </row>
    <row r="562" spans="1:10" ht="12.75">
      <c r="A562" s="60"/>
      <c r="B562" s="60"/>
      <c r="C562" s="60"/>
      <c r="D562" s="60"/>
      <c r="E562" s="60"/>
      <c r="F562" s="60"/>
      <c r="G562" s="60"/>
      <c r="H562" s="60"/>
      <c r="I562" s="60"/>
      <c r="J562" s="61"/>
    </row>
    <row r="563" spans="1:10" ht="12.75">
      <c r="A563" s="60"/>
      <c r="B563" s="60"/>
      <c r="C563" s="60"/>
      <c r="D563" s="60"/>
      <c r="E563" s="60"/>
      <c r="F563" s="60"/>
      <c r="G563" s="60"/>
      <c r="H563" s="60"/>
      <c r="I563" s="60"/>
      <c r="J563" s="61"/>
    </row>
    <row r="564" spans="1:10" ht="12.75">
      <c r="A564" s="60"/>
      <c r="B564" s="60"/>
      <c r="C564" s="60"/>
      <c r="D564" s="60"/>
      <c r="E564" s="60"/>
      <c r="F564" s="60"/>
      <c r="G564" s="60"/>
      <c r="H564" s="60"/>
      <c r="I564" s="60"/>
      <c r="J564" s="61"/>
    </row>
    <row r="565" spans="1:10" ht="12.75">
      <c r="A565" s="60"/>
      <c r="B565" s="60"/>
      <c r="C565" s="60"/>
      <c r="D565" s="60"/>
      <c r="E565" s="60"/>
      <c r="F565" s="60"/>
      <c r="G565" s="60"/>
      <c r="H565" s="60"/>
      <c r="I565" s="60"/>
      <c r="J565" s="61"/>
    </row>
    <row r="566" spans="1:10" ht="12.75">
      <c r="A566" s="60"/>
      <c r="B566" s="60"/>
      <c r="C566" s="60"/>
      <c r="D566" s="60"/>
      <c r="E566" s="60"/>
      <c r="F566" s="60"/>
      <c r="G566" s="60"/>
      <c r="H566" s="60"/>
      <c r="I566" s="60"/>
      <c r="J566" s="61"/>
    </row>
    <row r="567" spans="1:10" ht="12.75">
      <c r="A567" s="60"/>
      <c r="B567" s="60"/>
      <c r="C567" s="60"/>
      <c r="D567" s="60"/>
      <c r="E567" s="60"/>
      <c r="F567" s="60"/>
      <c r="G567" s="60"/>
      <c r="H567" s="60"/>
      <c r="I567" s="60"/>
      <c r="J567" s="61"/>
    </row>
    <row r="568" spans="1:10" ht="12.75">
      <c r="A568" s="60"/>
      <c r="B568" s="60"/>
      <c r="C568" s="60"/>
      <c r="D568" s="60"/>
      <c r="E568" s="60"/>
      <c r="F568" s="60"/>
      <c r="G568" s="60"/>
      <c r="H568" s="60"/>
      <c r="I568" s="60"/>
      <c r="J568" s="61"/>
    </row>
    <row r="569" spans="1:10" ht="12.75">
      <c r="A569" s="60"/>
      <c r="B569" s="60"/>
      <c r="C569" s="60"/>
      <c r="D569" s="60"/>
      <c r="E569" s="60"/>
      <c r="F569" s="60"/>
      <c r="G569" s="60"/>
      <c r="H569" s="60"/>
      <c r="I569" s="60"/>
      <c r="J569" s="61"/>
    </row>
    <row r="570" spans="1:10" ht="12.75">
      <c r="A570" s="60"/>
      <c r="B570" s="60"/>
      <c r="C570" s="60"/>
      <c r="D570" s="60"/>
      <c r="E570" s="60"/>
      <c r="F570" s="60"/>
      <c r="G570" s="60"/>
      <c r="H570" s="60"/>
      <c r="I570" s="60"/>
      <c r="J570" s="61"/>
    </row>
    <row r="571" spans="1:10" ht="12.75">
      <c r="A571" s="60"/>
      <c r="B571" s="60"/>
      <c r="C571" s="60"/>
      <c r="D571" s="60"/>
      <c r="E571" s="60"/>
      <c r="F571" s="60"/>
      <c r="G571" s="60"/>
      <c r="H571" s="60"/>
      <c r="I571" s="60"/>
      <c r="J571" s="61"/>
    </row>
    <row r="572" spans="1:10" ht="12.75">
      <c r="A572" s="60"/>
      <c r="B572" s="60"/>
      <c r="C572" s="60"/>
      <c r="D572" s="60"/>
      <c r="E572" s="60"/>
      <c r="F572" s="60"/>
      <c r="G572" s="60"/>
      <c r="H572" s="60"/>
      <c r="I572" s="60"/>
      <c r="J572" s="61"/>
    </row>
    <row r="573" spans="1:10" ht="12.75">
      <c r="A573" s="60"/>
      <c r="B573" s="60"/>
      <c r="C573" s="60"/>
      <c r="D573" s="60"/>
      <c r="E573" s="60"/>
      <c r="F573" s="60"/>
      <c r="G573" s="60"/>
      <c r="H573" s="60"/>
      <c r="I573" s="60"/>
      <c r="J573" s="61"/>
    </row>
    <row r="574" spans="1:10" ht="12.75">
      <c r="A574" s="60"/>
      <c r="B574" s="60"/>
      <c r="C574" s="60"/>
      <c r="D574" s="60"/>
      <c r="E574" s="60"/>
      <c r="F574" s="60"/>
      <c r="G574" s="60"/>
      <c r="H574" s="60"/>
      <c r="I574" s="60"/>
      <c r="J574" s="61"/>
    </row>
    <row r="575" spans="1:10" ht="12.75">
      <c r="A575" s="60"/>
      <c r="B575" s="60"/>
      <c r="C575" s="60"/>
      <c r="D575" s="60"/>
      <c r="E575" s="60"/>
      <c r="F575" s="60"/>
      <c r="G575" s="60"/>
      <c r="H575" s="60"/>
      <c r="I575" s="60"/>
      <c r="J575" s="61"/>
    </row>
    <row r="576" spans="1:10" ht="12.75">
      <c r="A576" s="60"/>
      <c r="B576" s="60"/>
      <c r="C576" s="60"/>
      <c r="D576" s="60"/>
      <c r="E576" s="60"/>
      <c r="F576" s="60"/>
      <c r="G576" s="60"/>
      <c r="H576" s="60"/>
      <c r="I576" s="60"/>
      <c r="J576" s="61"/>
    </row>
    <row r="577" spans="1:10" ht="12.75">
      <c r="A577" s="60"/>
      <c r="B577" s="60"/>
      <c r="C577" s="60"/>
      <c r="D577" s="60"/>
      <c r="E577" s="60"/>
      <c r="F577" s="60"/>
      <c r="G577" s="60"/>
      <c r="H577" s="60"/>
      <c r="I577" s="60"/>
      <c r="J577" s="61"/>
    </row>
    <row r="578" spans="1:10" ht="12.75">
      <c r="A578" s="60"/>
      <c r="B578" s="60"/>
      <c r="C578" s="60"/>
      <c r="D578" s="60"/>
      <c r="E578" s="60"/>
      <c r="F578" s="60"/>
      <c r="G578" s="60"/>
      <c r="H578" s="60"/>
      <c r="I578" s="60"/>
      <c r="J578" s="61"/>
    </row>
    <row r="579" spans="1:10" ht="12.75">
      <c r="A579" s="60"/>
      <c r="B579" s="60"/>
      <c r="C579" s="60"/>
      <c r="D579" s="60"/>
      <c r="E579" s="60"/>
      <c r="F579" s="60"/>
      <c r="G579" s="60"/>
      <c r="H579" s="60"/>
      <c r="I579" s="60"/>
      <c r="J579" s="61"/>
    </row>
    <row r="580" spans="1:10" ht="12.75">
      <c r="A580" s="60"/>
      <c r="B580" s="60"/>
      <c r="C580" s="60"/>
      <c r="D580" s="60"/>
      <c r="E580" s="60"/>
      <c r="F580" s="60"/>
      <c r="G580" s="60"/>
      <c r="H580" s="60"/>
      <c r="I580" s="60"/>
      <c r="J580" s="61"/>
    </row>
    <row r="581" spans="1:10" ht="12.75">
      <c r="A581" s="60"/>
      <c r="B581" s="60"/>
      <c r="C581" s="60"/>
      <c r="D581" s="60"/>
      <c r="E581" s="60"/>
      <c r="F581" s="60"/>
      <c r="G581" s="60"/>
      <c r="H581" s="60"/>
      <c r="I581" s="60"/>
      <c r="J581" s="61"/>
    </row>
    <row r="582" spans="1:10" ht="12.75">
      <c r="A582" s="60"/>
      <c r="B582" s="60"/>
      <c r="C582" s="60"/>
      <c r="D582" s="60"/>
      <c r="E582" s="60"/>
      <c r="F582" s="60"/>
      <c r="G582" s="60"/>
      <c r="H582" s="60"/>
      <c r="I582" s="60"/>
      <c r="J582" s="61"/>
    </row>
    <row r="583" spans="1:10" ht="12.75">
      <c r="A583" s="60"/>
      <c r="B583" s="60"/>
      <c r="C583" s="60"/>
      <c r="D583" s="60"/>
      <c r="E583" s="60"/>
      <c r="F583" s="60"/>
      <c r="G583" s="60"/>
      <c r="H583" s="60"/>
      <c r="I583" s="60"/>
      <c r="J583" s="61"/>
    </row>
    <row r="584" spans="1:10" ht="12.75">
      <c r="A584" s="60"/>
      <c r="B584" s="60"/>
      <c r="C584" s="60"/>
      <c r="D584" s="60"/>
      <c r="E584" s="60"/>
      <c r="F584" s="60"/>
      <c r="G584" s="60"/>
      <c r="H584" s="60"/>
      <c r="I584" s="60"/>
      <c r="J584" s="61"/>
    </row>
    <row r="585" spans="1:10" ht="12.75">
      <c r="A585" s="60"/>
      <c r="B585" s="60"/>
      <c r="C585" s="60"/>
      <c r="D585" s="60"/>
      <c r="E585" s="60"/>
      <c r="F585" s="60"/>
      <c r="G585" s="60"/>
      <c r="H585" s="60"/>
      <c r="I585" s="60"/>
      <c r="J585" s="61"/>
    </row>
    <row r="586" spans="1:10" ht="12.75">
      <c r="A586" s="60"/>
      <c r="B586" s="60"/>
      <c r="C586" s="60"/>
      <c r="D586" s="60"/>
      <c r="E586" s="60"/>
      <c r="F586" s="60"/>
      <c r="G586" s="60"/>
      <c r="H586" s="60"/>
      <c r="I586" s="60"/>
      <c r="J586" s="61"/>
    </row>
    <row r="587" spans="1:10" ht="12.75">
      <c r="A587" s="60"/>
      <c r="B587" s="60"/>
      <c r="C587" s="60"/>
      <c r="D587" s="60"/>
      <c r="E587" s="60"/>
      <c r="F587" s="60"/>
      <c r="G587" s="60"/>
      <c r="H587" s="60"/>
      <c r="I587" s="60"/>
      <c r="J587" s="61"/>
    </row>
    <row r="588" spans="1:10" ht="12.75">
      <c r="A588" s="60"/>
      <c r="B588" s="60"/>
      <c r="C588" s="60"/>
      <c r="D588" s="60"/>
      <c r="E588" s="60"/>
      <c r="F588" s="60"/>
      <c r="G588" s="60"/>
      <c r="H588" s="60"/>
      <c r="I588" s="60"/>
      <c r="J588" s="61"/>
    </row>
    <row r="589" spans="1:10" ht="12.75">
      <c r="A589" s="60"/>
      <c r="B589" s="60"/>
      <c r="C589" s="60"/>
      <c r="D589" s="60"/>
      <c r="E589" s="60"/>
      <c r="F589" s="60"/>
      <c r="G589" s="60"/>
      <c r="H589" s="60"/>
      <c r="I589" s="60"/>
      <c r="J589" s="61"/>
    </row>
    <row r="590" spans="1:10" ht="12.75">
      <c r="A590" s="60"/>
      <c r="B590" s="60"/>
      <c r="C590" s="60"/>
      <c r="D590" s="60"/>
      <c r="E590" s="60"/>
      <c r="F590" s="60"/>
      <c r="G590" s="60"/>
      <c r="H590" s="60"/>
      <c r="I590" s="60"/>
      <c r="J590" s="61"/>
    </row>
    <row r="591" spans="1:10" ht="12.75">
      <c r="A591" s="60"/>
      <c r="B591" s="60"/>
      <c r="C591" s="60"/>
      <c r="D591" s="60"/>
      <c r="E591" s="60"/>
      <c r="F591" s="60"/>
      <c r="G591" s="60"/>
      <c r="H591" s="60"/>
      <c r="I591" s="60"/>
      <c r="J591" s="61"/>
    </row>
    <row r="592" spans="1:10" ht="12.75">
      <c r="A592" s="60"/>
      <c r="B592" s="60"/>
      <c r="C592" s="60"/>
      <c r="D592" s="60"/>
      <c r="E592" s="60"/>
      <c r="F592" s="60"/>
      <c r="G592" s="60"/>
      <c r="H592" s="60"/>
      <c r="I592" s="60"/>
      <c r="J592" s="61"/>
    </row>
    <row r="593" spans="1:10" ht="12.75">
      <c r="A593" s="60"/>
      <c r="B593" s="60"/>
      <c r="C593" s="60"/>
      <c r="D593" s="60"/>
      <c r="E593" s="60"/>
      <c r="F593" s="60"/>
      <c r="G593" s="60"/>
      <c r="H593" s="60"/>
      <c r="I593" s="60"/>
      <c r="J593" s="61"/>
    </row>
    <row r="594" spans="1:10" ht="12.75">
      <c r="A594" s="60"/>
      <c r="B594" s="60"/>
      <c r="C594" s="60"/>
      <c r="D594" s="60"/>
      <c r="E594" s="60"/>
      <c r="F594" s="60"/>
      <c r="G594" s="60"/>
      <c r="H594" s="60"/>
      <c r="I594" s="60"/>
      <c r="J594" s="61"/>
    </row>
    <row r="595" spans="1:10" ht="12.75">
      <c r="A595" s="60"/>
      <c r="B595" s="60"/>
      <c r="C595" s="60"/>
      <c r="D595" s="60"/>
      <c r="E595" s="60"/>
      <c r="F595" s="60"/>
      <c r="G595" s="60"/>
      <c r="H595" s="60"/>
      <c r="I595" s="60"/>
      <c r="J595" s="61"/>
    </row>
    <row r="596" spans="1:10" ht="12.75">
      <c r="A596" s="60"/>
      <c r="B596" s="60"/>
      <c r="C596" s="60"/>
      <c r="D596" s="60"/>
      <c r="E596" s="60"/>
      <c r="F596" s="60"/>
      <c r="G596" s="60"/>
      <c r="H596" s="60"/>
      <c r="I596" s="60"/>
      <c r="J596" s="61"/>
    </row>
    <row r="597" spans="1:10" ht="12.75">
      <c r="A597" s="60"/>
      <c r="B597" s="60"/>
      <c r="C597" s="60"/>
      <c r="D597" s="60"/>
      <c r="E597" s="60"/>
      <c r="F597" s="60"/>
      <c r="G597" s="60"/>
      <c r="H597" s="60"/>
      <c r="I597" s="60"/>
      <c r="J597" s="61"/>
    </row>
    <row r="598" spans="1:10" ht="12.75">
      <c r="A598" s="60"/>
      <c r="B598" s="60"/>
      <c r="C598" s="60"/>
      <c r="D598" s="60"/>
      <c r="E598" s="60"/>
      <c r="F598" s="60"/>
      <c r="G598" s="60"/>
      <c r="H598" s="60"/>
      <c r="I598" s="60"/>
      <c r="J598" s="61"/>
    </row>
    <row r="599" spans="1:10" ht="12.75">
      <c r="A599" s="60"/>
      <c r="B599" s="60"/>
      <c r="C599" s="60"/>
      <c r="D599" s="60"/>
      <c r="E599" s="60"/>
      <c r="F599" s="60"/>
      <c r="G599" s="60"/>
      <c r="H599" s="60"/>
      <c r="I599" s="60"/>
      <c r="J599" s="61"/>
    </row>
    <row r="600" spans="1:10" ht="12.75">
      <c r="A600" s="60"/>
      <c r="B600" s="60"/>
      <c r="C600" s="60"/>
      <c r="D600" s="60"/>
      <c r="E600" s="60"/>
      <c r="F600" s="60"/>
      <c r="G600" s="60"/>
      <c r="H600" s="60"/>
      <c r="I600" s="60"/>
      <c r="J600" s="61"/>
    </row>
    <row r="601" spans="1:10" ht="12.75">
      <c r="A601" s="60"/>
      <c r="B601" s="60"/>
      <c r="C601" s="60"/>
      <c r="D601" s="60"/>
      <c r="E601" s="60"/>
      <c r="F601" s="60"/>
      <c r="G601" s="60"/>
      <c r="H601" s="60"/>
      <c r="I601" s="60"/>
      <c r="J601" s="61"/>
    </row>
    <row r="602" spans="1:10" ht="12.75">
      <c r="A602" s="60"/>
      <c r="B602" s="60"/>
      <c r="C602" s="60"/>
      <c r="D602" s="60"/>
      <c r="E602" s="60"/>
      <c r="F602" s="60"/>
      <c r="G602" s="60"/>
      <c r="H602" s="60"/>
      <c r="I602" s="60"/>
      <c r="J602" s="61"/>
    </row>
    <row r="603" spans="1:10" ht="12.75">
      <c r="A603" s="60"/>
      <c r="B603" s="60"/>
      <c r="C603" s="60"/>
      <c r="D603" s="60"/>
      <c r="E603" s="60"/>
      <c r="F603" s="60"/>
      <c r="G603" s="60"/>
      <c r="H603" s="60"/>
      <c r="I603" s="60"/>
      <c r="J603" s="61"/>
    </row>
    <row r="604" spans="1:10" ht="12.75">
      <c r="A604" s="60"/>
      <c r="B604" s="60"/>
      <c r="C604" s="60"/>
      <c r="D604" s="60"/>
      <c r="E604" s="60"/>
      <c r="F604" s="60"/>
      <c r="G604" s="60"/>
      <c r="H604" s="60"/>
      <c r="I604" s="60"/>
      <c r="J604" s="61"/>
    </row>
    <row r="605" spans="1:10" ht="12.75">
      <c r="A605" s="60"/>
      <c r="B605" s="60"/>
      <c r="C605" s="60"/>
      <c r="D605" s="60"/>
      <c r="E605" s="60"/>
      <c r="F605" s="60"/>
      <c r="G605" s="60"/>
      <c r="H605" s="60"/>
      <c r="I605" s="60"/>
      <c r="J605" s="61"/>
    </row>
    <row r="606" spans="1:10" ht="12.75">
      <c r="A606" s="60"/>
      <c r="B606" s="60"/>
      <c r="C606" s="60"/>
      <c r="D606" s="60"/>
      <c r="E606" s="60"/>
      <c r="F606" s="60"/>
      <c r="G606" s="60"/>
      <c r="H606" s="60"/>
      <c r="I606" s="60"/>
      <c r="J606" s="61"/>
    </row>
    <row r="607" spans="1:10" ht="12.75">
      <c r="A607" s="60"/>
      <c r="B607" s="60"/>
      <c r="C607" s="60"/>
      <c r="D607" s="60"/>
      <c r="E607" s="60"/>
      <c r="F607" s="60"/>
      <c r="G607" s="60"/>
      <c r="H607" s="60"/>
      <c r="I607" s="60"/>
      <c r="J607" s="61"/>
    </row>
    <row r="608" spans="1:10" ht="12.75">
      <c r="A608" s="60"/>
      <c r="B608" s="60"/>
      <c r="C608" s="60"/>
      <c r="D608" s="60"/>
      <c r="E608" s="60"/>
      <c r="F608" s="60"/>
      <c r="G608" s="60"/>
      <c r="H608" s="60"/>
      <c r="I608" s="60"/>
      <c r="J608" s="61"/>
    </row>
    <row r="609" spans="1:10" ht="12.75">
      <c r="A609" s="60"/>
      <c r="B609" s="60"/>
      <c r="C609" s="60"/>
      <c r="D609" s="60"/>
      <c r="E609" s="60"/>
      <c r="F609" s="60"/>
      <c r="G609" s="60"/>
      <c r="H609" s="60"/>
      <c r="I609" s="60"/>
      <c r="J609" s="61"/>
    </row>
    <row r="610" spans="1:10" ht="12.75">
      <c r="A610" s="60"/>
      <c r="B610" s="60"/>
      <c r="C610" s="60"/>
      <c r="D610" s="60"/>
      <c r="E610" s="60"/>
      <c r="F610" s="60"/>
      <c r="G610" s="60"/>
      <c r="H610" s="60"/>
      <c r="I610" s="60"/>
      <c r="J610" s="61"/>
    </row>
    <row r="611" spans="1:10" ht="12.75">
      <c r="A611" s="60"/>
      <c r="B611" s="60"/>
      <c r="C611" s="60"/>
      <c r="D611" s="60"/>
      <c r="E611" s="60"/>
      <c r="F611" s="60"/>
      <c r="G611" s="60"/>
      <c r="H611" s="60"/>
      <c r="I611" s="60"/>
      <c r="J611" s="61"/>
    </row>
    <row r="612" spans="1:10" ht="12.75">
      <c r="A612" s="60"/>
      <c r="B612" s="60"/>
      <c r="C612" s="60"/>
      <c r="D612" s="60"/>
      <c r="E612" s="60"/>
      <c r="F612" s="60"/>
      <c r="G612" s="60"/>
      <c r="H612" s="60"/>
      <c r="I612" s="60"/>
      <c r="J612" s="61"/>
    </row>
    <row r="613" spans="1:10" ht="12.75">
      <c r="A613" s="60"/>
      <c r="B613" s="60"/>
      <c r="C613" s="60"/>
      <c r="D613" s="60"/>
      <c r="E613" s="60"/>
      <c r="F613" s="60"/>
      <c r="G613" s="60"/>
      <c r="H613" s="60"/>
      <c r="I613" s="60"/>
      <c r="J613" s="61"/>
    </row>
    <row r="614" spans="1:10" ht="12.75">
      <c r="A614" s="60"/>
      <c r="B614" s="60"/>
      <c r="C614" s="60"/>
      <c r="D614" s="60"/>
      <c r="E614" s="60"/>
      <c r="F614" s="60"/>
      <c r="G614" s="60"/>
      <c r="H614" s="60"/>
      <c r="I614" s="60"/>
      <c r="J614" s="61"/>
    </row>
    <row r="615" spans="1:10" ht="12.75">
      <c r="A615" s="60"/>
      <c r="B615" s="60"/>
      <c r="C615" s="60"/>
      <c r="D615" s="60"/>
      <c r="E615" s="60"/>
      <c r="F615" s="60"/>
      <c r="G615" s="60"/>
      <c r="H615" s="60"/>
      <c r="I615" s="60"/>
      <c r="J615" s="61"/>
    </row>
    <row r="616" spans="1:10" ht="12.75">
      <c r="A616" s="60"/>
      <c r="B616" s="60"/>
      <c r="C616" s="60"/>
      <c r="D616" s="60"/>
      <c r="E616" s="60"/>
      <c r="F616" s="60"/>
      <c r="G616" s="60"/>
      <c r="H616" s="60"/>
      <c r="I616" s="60"/>
      <c r="J616" s="61"/>
    </row>
    <row r="617" spans="1:10" ht="12.75">
      <c r="A617" s="60"/>
      <c r="B617" s="60"/>
      <c r="C617" s="60"/>
      <c r="D617" s="60"/>
      <c r="E617" s="60"/>
      <c r="F617" s="60"/>
      <c r="G617" s="60"/>
      <c r="H617" s="60"/>
      <c r="I617" s="60"/>
      <c r="J617" s="61"/>
    </row>
    <row r="618" spans="1:10" ht="12.75">
      <c r="A618" s="60"/>
      <c r="B618" s="60"/>
      <c r="C618" s="60"/>
      <c r="D618" s="60"/>
      <c r="E618" s="60"/>
      <c r="F618" s="60"/>
      <c r="G618" s="60"/>
      <c r="H618" s="60"/>
      <c r="I618" s="60"/>
      <c r="J618" s="61"/>
    </row>
    <row r="619" spans="1:10" ht="12.75">
      <c r="A619" s="60"/>
      <c r="B619" s="60"/>
      <c r="C619" s="60"/>
      <c r="D619" s="60"/>
      <c r="E619" s="60"/>
      <c r="F619" s="60"/>
      <c r="G619" s="60"/>
      <c r="H619" s="60"/>
      <c r="I619" s="60"/>
      <c r="J619" s="61"/>
    </row>
    <row r="620" spans="1:10" ht="12.75">
      <c r="A620" s="60"/>
      <c r="B620" s="60"/>
      <c r="C620" s="60"/>
      <c r="D620" s="60"/>
      <c r="E620" s="60"/>
      <c r="F620" s="60"/>
      <c r="G620" s="60"/>
      <c r="H620" s="60"/>
      <c r="I620" s="60"/>
      <c r="J620" s="61"/>
    </row>
    <row r="621" spans="1:10" ht="12.75">
      <c r="A621" s="60"/>
      <c r="B621" s="60"/>
      <c r="C621" s="60"/>
      <c r="D621" s="60"/>
      <c r="E621" s="60"/>
      <c r="F621" s="60"/>
      <c r="G621" s="60"/>
      <c r="H621" s="60"/>
      <c r="I621" s="60"/>
      <c r="J621" s="61"/>
    </row>
    <row r="622" spans="1:10" ht="12.75">
      <c r="A622" s="60"/>
      <c r="B622" s="60"/>
      <c r="C622" s="60"/>
      <c r="D622" s="60"/>
      <c r="E622" s="60"/>
      <c r="F622" s="60"/>
      <c r="G622" s="60"/>
      <c r="H622" s="60"/>
      <c r="I622" s="60"/>
      <c r="J622" s="61"/>
    </row>
    <row r="623" spans="1:10" ht="12.75">
      <c r="A623" s="60"/>
      <c r="B623" s="60"/>
      <c r="C623" s="60"/>
      <c r="D623" s="60"/>
      <c r="E623" s="60"/>
      <c r="F623" s="60"/>
      <c r="G623" s="60"/>
      <c r="H623" s="60"/>
      <c r="I623" s="60"/>
      <c r="J623" s="61"/>
    </row>
    <row r="624" spans="1:10" ht="12.75">
      <c r="A624" s="60"/>
      <c r="B624" s="60"/>
      <c r="C624" s="60"/>
      <c r="D624" s="60"/>
      <c r="E624" s="60"/>
      <c r="F624" s="60"/>
      <c r="G624" s="60"/>
      <c r="H624" s="60"/>
      <c r="I624" s="60"/>
      <c r="J624" s="61"/>
    </row>
    <row r="625" spans="1:10" ht="12.75">
      <c r="A625" s="60"/>
      <c r="B625" s="60"/>
      <c r="C625" s="60"/>
      <c r="D625" s="60"/>
      <c r="E625" s="60"/>
      <c r="F625" s="60"/>
      <c r="G625" s="60"/>
      <c r="H625" s="60"/>
      <c r="I625" s="60"/>
      <c r="J625" s="61"/>
    </row>
    <row r="626" spans="1:10" ht="12.75">
      <c r="A626" s="60"/>
      <c r="B626" s="60"/>
      <c r="C626" s="60"/>
      <c r="D626" s="60"/>
      <c r="E626" s="60"/>
      <c r="F626" s="60"/>
      <c r="G626" s="60"/>
      <c r="H626" s="60"/>
      <c r="I626" s="60"/>
      <c r="J626" s="61"/>
    </row>
    <row r="627" spans="1:10" ht="12.75">
      <c r="A627" s="60"/>
      <c r="B627" s="60"/>
      <c r="C627" s="60"/>
      <c r="D627" s="60"/>
      <c r="E627" s="60"/>
      <c r="F627" s="60"/>
      <c r="G627" s="60"/>
      <c r="H627" s="60"/>
      <c r="I627" s="60"/>
      <c r="J627" s="61"/>
    </row>
    <row r="628" spans="1:10" ht="12.75">
      <c r="A628" s="60"/>
      <c r="B628" s="60"/>
      <c r="C628" s="60"/>
      <c r="D628" s="60"/>
      <c r="E628" s="60"/>
      <c r="F628" s="60"/>
      <c r="G628" s="60"/>
      <c r="H628" s="60"/>
      <c r="I628" s="60"/>
      <c r="J628" s="61"/>
    </row>
    <row r="629" spans="1:10" ht="12.75">
      <c r="A629" s="60"/>
      <c r="B629" s="60"/>
      <c r="C629" s="60"/>
      <c r="D629" s="60"/>
      <c r="E629" s="60"/>
      <c r="F629" s="60"/>
      <c r="G629" s="60"/>
      <c r="H629" s="60"/>
      <c r="I629" s="60"/>
      <c r="J629" s="61"/>
    </row>
    <row r="630" spans="1:10" ht="12.75">
      <c r="A630" s="60"/>
      <c r="B630" s="60"/>
      <c r="C630" s="60"/>
      <c r="D630" s="60"/>
      <c r="E630" s="60"/>
      <c r="F630" s="60"/>
      <c r="G630" s="60"/>
      <c r="H630" s="60"/>
      <c r="I630" s="60"/>
      <c r="J630" s="61"/>
    </row>
    <row r="631" spans="1:10" ht="12.75">
      <c r="A631" s="60"/>
      <c r="B631" s="60"/>
      <c r="C631" s="60"/>
      <c r="D631" s="60"/>
      <c r="E631" s="60"/>
      <c r="F631" s="60"/>
      <c r="G631" s="60"/>
      <c r="H631" s="60"/>
      <c r="I631" s="60"/>
      <c r="J631" s="61"/>
    </row>
    <row r="632" spans="1:10" ht="12.75">
      <c r="A632" s="60"/>
      <c r="B632" s="60"/>
      <c r="C632" s="60"/>
      <c r="D632" s="60"/>
      <c r="E632" s="60"/>
      <c r="F632" s="60"/>
      <c r="G632" s="60"/>
      <c r="H632" s="60"/>
      <c r="I632" s="60"/>
      <c r="J632" s="61"/>
    </row>
    <row r="633" spans="1:10" ht="12.75">
      <c r="A633" s="60"/>
      <c r="B633" s="60"/>
      <c r="C633" s="60"/>
      <c r="D633" s="60"/>
      <c r="E633" s="60"/>
      <c r="F633" s="60"/>
      <c r="G633" s="60"/>
      <c r="H633" s="60"/>
      <c r="I633" s="60"/>
      <c r="J633" s="61"/>
    </row>
    <row r="634" spans="1:10" ht="12.75">
      <c r="A634" s="60"/>
      <c r="B634" s="60"/>
      <c r="C634" s="60"/>
      <c r="D634" s="60"/>
      <c r="E634" s="60"/>
      <c r="F634" s="60"/>
      <c r="G634" s="60"/>
      <c r="H634" s="60"/>
      <c r="I634" s="60"/>
      <c r="J634" s="61"/>
    </row>
    <row r="635" spans="1:10" ht="12.75">
      <c r="A635" s="60"/>
      <c r="B635" s="60"/>
      <c r="C635" s="60"/>
      <c r="D635" s="60"/>
      <c r="E635" s="60"/>
      <c r="F635" s="60"/>
      <c r="G635" s="60"/>
      <c r="H635" s="60"/>
      <c r="I635" s="60"/>
      <c r="J635" s="61"/>
    </row>
    <row r="636" spans="1:10" ht="12.75">
      <c r="A636" s="60"/>
      <c r="B636" s="60"/>
      <c r="C636" s="60"/>
      <c r="D636" s="60"/>
      <c r="E636" s="60"/>
      <c r="F636" s="60"/>
      <c r="G636" s="60"/>
      <c r="H636" s="60"/>
      <c r="I636" s="60"/>
      <c r="J636" s="61"/>
    </row>
    <row r="637" spans="1:10" ht="12.75">
      <c r="A637" s="60"/>
      <c r="B637" s="60"/>
      <c r="C637" s="60"/>
      <c r="D637" s="60"/>
      <c r="E637" s="60"/>
      <c r="F637" s="60"/>
      <c r="G637" s="60"/>
      <c r="H637" s="60"/>
      <c r="I637" s="60"/>
      <c r="J637" s="61"/>
    </row>
    <row r="638" spans="1:10" ht="12.75">
      <c r="A638" s="60"/>
      <c r="B638" s="60"/>
      <c r="C638" s="60"/>
      <c r="D638" s="60"/>
      <c r="E638" s="60"/>
      <c r="F638" s="60"/>
      <c r="G638" s="60"/>
      <c r="H638" s="60"/>
      <c r="I638" s="60"/>
      <c r="J638" s="61"/>
    </row>
    <row r="639" spans="1:10" ht="12.75">
      <c r="A639" s="60"/>
      <c r="B639" s="60"/>
      <c r="C639" s="60"/>
      <c r="D639" s="60"/>
      <c r="E639" s="60"/>
      <c r="F639" s="60"/>
      <c r="G639" s="60"/>
      <c r="H639" s="60"/>
      <c r="I639" s="60"/>
      <c r="J639" s="61"/>
    </row>
    <row r="640" spans="1:10" ht="12.75">
      <c r="A640" s="60"/>
      <c r="B640" s="60"/>
      <c r="C640" s="60"/>
      <c r="D640" s="60"/>
      <c r="E640" s="60"/>
      <c r="F640" s="60"/>
      <c r="G640" s="60"/>
      <c r="H640" s="60"/>
      <c r="I640" s="60"/>
      <c r="J640" s="61"/>
    </row>
    <row r="641" spans="1:10" ht="12.75">
      <c r="A641" s="60"/>
      <c r="B641" s="60"/>
      <c r="C641" s="60"/>
      <c r="D641" s="60"/>
      <c r="E641" s="60"/>
      <c r="F641" s="60"/>
      <c r="G641" s="60"/>
      <c r="H641" s="60"/>
      <c r="I641" s="60"/>
      <c r="J641" s="61"/>
    </row>
    <row r="642" spans="1:10" ht="12.75">
      <c r="A642" s="60"/>
      <c r="B642" s="60"/>
      <c r="C642" s="60"/>
      <c r="D642" s="60"/>
      <c r="E642" s="60"/>
      <c r="F642" s="60"/>
      <c r="G642" s="60"/>
      <c r="H642" s="60"/>
      <c r="I642" s="60"/>
      <c r="J642" s="61"/>
    </row>
    <row r="643" spans="1:10" ht="12.75">
      <c r="A643" s="60"/>
      <c r="B643" s="60"/>
      <c r="C643" s="60"/>
      <c r="D643" s="60"/>
      <c r="E643" s="60"/>
      <c r="F643" s="60"/>
      <c r="G643" s="60"/>
      <c r="H643" s="60"/>
      <c r="I643" s="60"/>
      <c r="J643" s="61"/>
    </row>
    <row r="644" spans="1:10" ht="12.75">
      <c r="A644" s="60"/>
      <c r="B644" s="60"/>
      <c r="C644" s="60"/>
      <c r="D644" s="60"/>
      <c r="E644" s="60"/>
      <c r="F644" s="60"/>
      <c r="G644" s="60"/>
      <c r="H644" s="60"/>
      <c r="I644" s="60"/>
      <c r="J644" s="61"/>
    </row>
    <row r="645" spans="1:10" ht="12.75">
      <c r="A645" s="60"/>
      <c r="B645" s="60"/>
      <c r="C645" s="60"/>
      <c r="D645" s="60"/>
      <c r="E645" s="60"/>
      <c r="F645" s="60"/>
      <c r="G645" s="60"/>
      <c r="H645" s="60"/>
      <c r="I645" s="60"/>
      <c r="J645" s="61"/>
    </row>
    <row r="646" spans="1:10" ht="12.75">
      <c r="A646" s="60"/>
      <c r="B646" s="60"/>
      <c r="C646" s="60"/>
      <c r="D646" s="60"/>
      <c r="E646" s="60"/>
      <c r="F646" s="60"/>
      <c r="G646" s="60"/>
      <c r="H646" s="60"/>
      <c r="I646" s="60"/>
      <c r="J646" s="61"/>
    </row>
    <row r="647" spans="1:10" ht="12.75">
      <c r="A647" s="60"/>
      <c r="B647" s="60"/>
      <c r="C647" s="60"/>
      <c r="D647" s="60"/>
      <c r="E647" s="60"/>
      <c r="F647" s="60"/>
      <c r="G647" s="60"/>
      <c r="H647" s="60"/>
      <c r="I647" s="60"/>
      <c r="J647" s="61"/>
    </row>
    <row r="648" spans="1:10" ht="12.75">
      <c r="A648" s="60"/>
      <c r="B648" s="60"/>
      <c r="C648" s="60"/>
      <c r="D648" s="60"/>
      <c r="E648" s="60"/>
      <c r="F648" s="60"/>
      <c r="G648" s="60"/>
      <c r="H648" s="60"/>
      <c r="I648" s="60"/>
      <c r="J648" s="61"/>
    </row>
    <row r="649" spans="1:10" ht="12.75">
      <c r="A649" s="60"/>
      <c r="B649" s="60"/>
      <c r="C649" s="60"/>
      <c r="D649" s="60"/>
      <c r="E649" s="60"/>
      <c r="F649" s="60"/>
      <c r="G649" s="60"/>
      <c r="H649" s="60"/>
      <c r="I649" s="60"/>
      <c r="J649" s="61"/>
    </row>
    <row r="650" spans="1:10" ht="12.75">
      <c r="A650" s="60"/>
      <c r="B650" s="60"/>
      <c r="C650" s="60"/>
      <c r="D650" s="60"/>
      <c r="E650" s="60"/>
      <c r="F650" s="60"/>
      <c r="G650" s="60"/>
      <c r="H650" s="60"/>
      <c r="I650" s="60"/>
      <c r="J650" s="61"/>
    </row>
    <row r="651" spans="1:10" ht="12.75">
      <c r="A651" s="60"/>
      <c r="B651" s="60"/>
      <c r="C651" s="60"/>
      <c r="D651" s="60"/>
      <c r="E651" s="60"/>
      <c r="F651" s="60"/>
      <c r="G651" s="60"/>
      <c r="H651" s="60"/>
      <c r="I651" s="60"/>
      <c r="J651" s="61"/>
    </row>
    <row r="652" spans="1:10" ht="12.75">
      <c r="A652" s="60"/>
      <c r="B652" s="60"/>
      <c r="C652" s="60"/>
      <c r="D652" s="60"/>
      <c r="E652" s="60"/>
      <c r="F652" s="60"/>
      <c r="G652" s="60"/>
      <c r="H652" s="60"/>
      <c r="I652" s="60"/>
      <c r="J652" s="61"/>
    </row>
    <row r="653" spans="1:10" ht="12.75">
      <c r="A653" s="60"/>
      <c r="B653" s="60"/>
      <c r="C653" s="60"/>
      <c r="D653" s="60"/>
      <c r="E653" s="60"/>
      <c r="F653" s="60"/>
      <c r="G653" s="60"/>
      <c r="H653" s="60"/>
      <c r="I653" s="60"/>
      <c r="J653" s="61"/>
    </row>
    <row r="654" spans="1:10" ht="12.75">
      <c r="A654" s="60"/>
      <c r="B654" s="60"/>
      <c r="C654" s="60"/>
      <c r="D654" s="60"/>
      <c r="E654" s="60"/>
      <c r="F654" s="60"/>
      <c r="G654" s="60"/>
      <c r="H654" s="60"/>
      <c r="I654" s="60"/>
      <c r="J654" s="61"/>
    </row>
    <row r="655" spans="1:10" ht="12.75">
      <c r="A655" s="60"/>
      <c r="B655" s="60"/>
      <c r="C655" s="60"/>
      <c r="D655" s="60"/>
      <c r="E655" s="60"/>
      <c r="F655" s="60"/>
      <c r="G655" s="60"/>
      <c r="H655" s="60"/>
      <c r="I655" s="60"/>
      <c r="J655" s="61"/>
    </row>
    <row r="656" spans="1:10" ht="12.75">
      <c r="A656" s="60"/>
      <c r="B656" s="60"/>
      <c r="C656" s="60"/>
      <c r="D656" s="60"/>
      <c r="E656" s="60"/>
      <c r="F656" s="60"/>
      <c r="G656" s="60"/>
      <c r="H656" s="60"/>
      <c r="I656" s="60"/>
      <c r="J656" s="61"/>
    </row>
    <row r="657" spans="1:10" ht="12.75">
      <c r="A657" s="60"/>
      <c r="B657" s="60"/>
      <c r="C657" s="60"/>
      <c r="D657" s="60"/>
      <c r="E657" s="60"/>
      <c r="F657" s="60"/>
      <c r="G657" s="60"/>
      <c r="H657" s="60"/>
      <c r="I657" s="60"/>
      <c r="J657" s="61"/>
    </row>
    <row r="658" spans="1:10" ht="12.75">
      <c r="A658" s="60"/>
      <c r="B658" s="60"/>
      <c r="C658" s="60"/>
      <c r="D658" s="60"/>
      <c r="E658" s="60"/>
      <c r="F658" s="60"/>
      <c r="G658" s="60"/>
      <c r="H658" s="60"/>
      <c r="I658" s="60"/>
      <c r="J658" s="61"/>
    </row>
    <row r="659" spans="1:10" ht="12.75">
      <c r="A659" s="60"/>
      <c r="B659" s="60"/>
      <c r="C659" s="60"/>
      <c r="D659" s="60"/>
      <c r="E659" s="60"/>
      <c r="F659" s="60"/>
      <c r="G659" s="60"/>
      <c r="H659" s="60"/>
      <c r="I659" s="60"/>
      <c r="J659" s="61"/>
    </row>
    <row r="660" spans="1:10" ht="12.75">
      <c r="A660" s="60"/>
      <c r="B660" s="60"/>
      <c r="C660" s="60"/>
      <c r="D660" s="60"/>
      <c r="E660" s="60"/>
      <c r="F660" s="60"/>
      <c r="G660" s="60"/>
      <c r="H660" s="60"/>
      <c r="I660" s="60"/>
      <c r="J660" s="61"/>
    </row>
    <row r="661" spans="1:10" ht="12.75">
      <c r="A661" s="60"/>
      <c r="B661" s="60"/>
      <c r="C661" s="60"/>
      <c r="D661" s="60"/>
      <c r="E661" s="60"/>
      <c r="F661" s="60"/>
      <c r="G661" s="60"/>
      <c r="H661" s="60"/>
      <c r="I661" s="60"/>
      <c r="J661" s="61"/>
    </row>
    <row r="662" spans="1:10" ht="12.75">
      <c r="A662" s="60"/>
      <c r="B662" s="60"/>
      <c r="C662" s="60"/>
      <c r="D662" s="60"/>
      <c r="E662" s="60"/>
      <c r="F662" s="60"/>
      <c r="G662" s="60"/>
      <c r="H662" s="60"/>
      <c r="I662" s="60"/>
      <c r="J662" s="61"/>
    </row>
    <row r="663" spans="1:10" ht="12.75">
      <c r="A663" s="60"/>
      <c r="B663" s="60"/>
      <c r="C663" s="60"/>
      <c r="D663" s="60"/>
      <c r="E663" s="60"/>
      <c r="F663" s="60"/>
      <c r="G663" s="60"/>
      <c r="H663" s="60"/>
      <c r="I663" s="60"/>
      <c r="J663" s="61"/>
    </row>
    <row r="664" spans="1:10" ht="12.75">
      <c r="A664" s="60"/>
      <c r="B664" s="60"/>
      <c r="C664" s="60"/>
      <c r="D664" s="60"/>
      <c r="E664" s="60"/>
      <c r="F664" s="60"/>
      <c r="G664" s="60"/>
      <c r="H664" s="60"/>
      <c r="I664" s="60"/>
      <c r="J664" s="61"/>
    </row>
    <row r="665" spans="1:10" ht="12.75">
      <c r="A665" s="60"/>
      <c r="B665" s="60"/>
      <c r="C665" s="60"/>
      <c r="D665" s="60"/>
      <c r="E665" s="60"/>
      <c r="F665" s="60"/>
      <c r="G665" s="60"/>
      <c r="H665" s="60"/>
      <c r="I665" s="60"/>
      <c r="J665" s="61"/>
    </row>
    <row r="666" spans="1:10" ht="12.75">
      <c r="A666" s="60"/>
      <c r="B666" s="60"/>
      <c r="C666" s="60"/>
      <c r="D666" s="60"/>
      <c r="E666" s="60"/>
      <c r="F666" s="60"/>
      <c r="G666" s="60"/>
      <c r="H666" s="60"/>
      <c r="I666" s="60"/>
      <c r="J666" s="61"/>
    </row>
    <row r="667" spans="1:10" ht="12.75">
      <c r="A667" s="60"/>
      <c r="B667" s="60"/>
      <c r="C667" s="60"/>
      <c r="D667" s="60"/>
      <c r="E667" s="60"/>
      <c r="F667" s="60"/>
      <c r="G667" s="60"/>
      <c r="H667" s="60"/>
      <c r="I667" s="60"/>
      <c r="J667" s="61"/>
    </row>
    <row r="668" spans="1:10" ht="12.75">
      <c r="A668" s="60"/>
      <c r="B668" s="60"/>
      <c r="C668" s="60"/>
      <c r="D668" s="60"/>
      <c r="E668" s="60"/>
      <c r="F668" s="60"/>
      <c r="G668" s="60"/>
      <c r="H668" s="60"/>
      <c r="I668" s="60"/>
      <c r="J668" s="61"/>
    </row>
    <row r="669" spans="1:10" ht="12.75">
      <c r="A669" s="60"/>
      <c r="B669" s="60"/>
      <c r="C669" s="60"/>
      <c r="D669" s="60"/>
      <c r="E669" s="60"/>
      <c r="F669" s="60"/>
      <c r="G669" s="60"/>
      <c r="H669" s="60"/>
      <c r="I669" s="60"/>
      <c r="J669" s="61"/>
    </row>
    <row r="670" spans="1:10" ht="12.75">
      <c r="A670" s="60"/>
      <c r="B670" s="60"/>
      <c r="C670" s="60"/>
      <c r="D670" s="60"/>
      <c r="E670" s="60"/>
      <c r="F670" s="60"/>
      <c r="G670" s="60"/>
      <c r="H670" s="60"/>
      <c r="I670" s="60"/>
      <c r="J670" s="61"/>
    </row>
    <row r="671" spans="1:10" ht="12.75">
      <c r="A671" s="60"/>
      <c r="B671" s="60"/>
      <c r="C671" s="60"/>
      <c r="D671" s="60"/>
      <c r="E671" s="60"/>
      <c r="F671" s="60"/>
      <c r="G671" s="60"/>
      <c r="H671" s="60"/>
      <c r="I671" s="60"/>
      <c r="J671" s="61"/>
    </row>
    <row r="672" spans="1:10" ht="12.75">
      <c r="A672" s="60"/>
      <c r="B672" s="60"/>
      <c r="C672" s="60"/>
      <c r="D672" s="60"/>
      <c r="E672" s="60"/>
      <c r="F672" s="60"/>
      <c r="G672" s="60"/>
      <c r="H672" s="60"/>
      <c r="I672" s="60"/>
      <c r="J672" s="61"/>
    </row>
    <row r="673" spans="1:10" ht="12.75">
      <c r="A673" s="60"/>
      <c r="B673" s="60"/>
      <c r="C673" s="60"/>
      <c r="D673" s="60"/>
      <c r="E673" s="60"/>
      <c r="F673" s="60"/>
      <c r="G673" s="60"/>
      <c r="H673" s="60"/>
      <c r="I673" s="60"/>
      <c r="J673" s="61"/>
    </row>
    <row r="674" spans="1:10" ht="12.75">
      <c r="A674" s="60"/>
      <c r="B674" s="60"/>
      <c r="C674" s="60"/>
      <c r="D674" s="60"/>
      <c r="E674" s="60"/>
      <c r="F674" s="60"/>
      <c r="G674" s="60"/>
      <c r="H674" s="60"/>
      <c r="I674" s="60"/>
      <c r="J674" s="61"/>
    </row>
    <row r="675" spans="1:10" ht="12.75">
      <c r="A675" s="60"/>
      <c r="B675" s="60"/>
      <c r="C675" s="60"/>
      <c r="D675" s="60"/>
      <c r="E675" s="60"/>
      <c r="F675" s="60"/>
      <c r="G675" s="60"/>
      <c r="H675" s="60"/>
      <c r="I675" s="60"/>
      <c r="J675" s="61"/>
    </row>
    <row r="676" spans="1:10" ht="12.75">
      <c r="A676" s="60"/>
      <c r="B676" s="60"/>
      <c r="C676" s="60"/>
      <c r="D676" s="60"/>
      <c r="E676" s="60"/>
      <c r="F676" s="60"/>
      <c r="G676" s="60"/>
      <c r="H676" s="60"/>
      <c r="I676" s="60"/>
      <c r="J676" s="61"/>
    </row>
    <row r="677" spans="1:10" ht="12.75">
      <c r="A677" s="60"/>
      <c r="B677" s="60"/>
      <c r="C677" s="60"/>
      <c r="D677" s="60"/>
      <c r="E677" s="60"/>
      <c r="F677" s="60"/>
      <c r="G677" s="60"/>
      <c r="H677" s="60"/>
      <c r="I677" s="60"/>
      <c r="J677" s="61"/>
    </row>
    <row r="678" spans="1:10" ht="12.75">
      <c r="A678" s="60"/>
      <c r="B678" s="60"/>
      <c r="C678" s="60"/>
      <c r="D678" s="60"/>
      <c r="E678" s="60"/>
      <c r="F678" s="60"/>
      <c r="G678" s="60"/>
      <c r="H678" s="60"/>
      <c r="I678" s="60"/>
      <c r="J678" s="61"/>
    </row>
    <row r="679" spans="1:10" ht="12.75">
      <c r="A679" s="60"/>
      <c r="B679" s="60"/>
      <c r="C679" s="60"/>
      <c r="D679" s="60"/>
      <c r="E679" s="60"/>
      <c r="F679" s="60"/>
      <c r="G679" s="60"/>
      <c r="H679" s="60"/>
      <c r="I679" s="60"/>
      <c r="J679" s="61"/>
    </row>
    <row r="680" spans="1:10" ht="12.75">
      <c r="A680" s="60"/>
      <c r="B680" s="60"/>
      <c r="C680" s="60"/>
      <c r="D680" s="60"/>
      <c r="E680" s="60"/>
      <c r="F680" s="60"/>
      <c r="G680" s="60"/>
      <c r="H680" s="60"/>
      <c r="I680" s="60"/>
      <c r="J680" s="61"/>
    </row>
    <row r="681" spans="1:10" ht="12.75">
      <c r="A681" s="60"/>
      <c r="B681" s="60"/>
      <c r="C681" s="60"/>
      <c r="D681" s="60"/>
      <c r="E681" s="60"/>
      <c r="F681" s="60"/>
      <c r="G681" s="60"/>
      <c r="H681" s="60"/>
      <c r="I681" s="60"/>
      <c r="J681" s="61"/>
    </row>
    <row r="682" spans="1:10" ht="12.75">
      <c r="A682" s="60"/>
      <c r="B682" s="60"/>
      <c r="C682" s="60"/>
      <c r="D682" s="60"/>
      <c r="E682" s="60"/>
      <c r="F682" s="60"/>
      <c r="G682" s="60"/>
      <c r="H682" s="60"/>
      <c r="I682" s="60"/>
      <c r="J682" s="61"/>
    </row>
    <row r="683" spans="1:10" ht="12.75">
      <c r="A683" s="60"/>
      <c r="B683" s="60"/>
      <c r="C683" s="60"/>
      <c r="D683" s="60"/>
      <c r="E683" s="60"/>
      <c r="F683" s="60"/>
      <c r="G683" s="60"/>
      <c r="H683" s="60"/>
      <c r="I683" s="60"/>
      <c r="J683" s="61"/>
    </row>
    <row r="684" spans="1:10" ht="12.75">
      <c r="A684" s="60"/>
      <c r="B684" s="60"/>
      <c r="C684" s="60"/>
      <c r="D684" s="60"/>
      <c r="E684" s="60"/>
      <c r="F684" s="60"/>
      <c r="G684" s="60"/>
      <c r="H684" s="60"/>
      <c r="I684" s="60"/>
      <c r="J684" s="61"/>
    </row>
    <row r="685" spans="1:10" ht="12.75">
      <c r="A685" s="60"/>
      <c r="B685" s="60"/>
      <c r="C685" s="60"/>
      <c r="D685" s="60"/>
      <c r="E685" s="60"/>
      <c r="F685" s="60"/>
      <c r="G685" s="60"/>
      <c r="H685" s="60"/>
      <c r="I685" s="60"/>
      <c r="J685" s="61"/>
    </row>
    <row r="686" spans="1:10" ht="12.75">
      <c r="A686" s="60"/>
      <c r="B686" s="60"/>
      <c r="C686" s="60"/>
      <c r="D686" s="60"/>
      <c r="E686" s="60"/>
      <c r="F686" s="60"/>
      <c r="G686" s="60"/>
      <c r="H686" s="60"/>
      <c r="I686" s="60"/>
      <c r="J686" s="61"/>
    </row>
    <row r="687" spans="1:10" ht="12.75">
      <c r="A687" s="60"/>
      <c r="B687" s="60"/>
      <c r="C687" s="60"/>
      <c r="D687" s="60"/>
      <c r="E687" s="60"/>
      <c r="F687" s="60"/>
      <c r="G687" s="60"/>
      <c r="H687" s="60"/>
      <c r="I687" s="60"/>
      <c r="J687" s="61"/>
    </row>
    <row r="688" spans="1:10" ht="12.75">
      <c r="A688" s="60"/>
      <c r="B688" s="60"/>
      <c r="C688" s="60"/>
      <c r="D688" s="60"/>
      <c r="E688" s="60"/>
      <c r="F688" s="60"/>
      <c r="G688" s="60"/>
      <c r="H688" s="60"/>
      <c r="I688" s="60"/>
      <c r="J688" s="61"/>
    </row>
    <row r="689" spans="1:10" ht="12.75">
      <c r="A689" s="60"/>
      <c r="B689" s="60"/>
      <c r="C689" s="60"/>
      <c r="D689" s="60"/>
      <c r="E689" s="60"/>
      <c r="F689" s="60"/>
      <c r="G689" s="60"/>
      <c r="H689" s="60"/>
      <c r="I689" s="60"/>
      <c r="J689" s="61"/>
    </row>
    <row r="690" spans="1:10" ht="12.75">
      <c r="A690" s="60"/>
      <c r="B690" s="60"/>
      <c r="C690" s="60"/>
      <c r="D690" s="60"/>
      <c r="E690" s="60"/>
      <c r="F690" s="60"/>
      <c r="G690" s="60"/>
      <c r="H690" s="60"/>
      <c r="I690" s="60"/>
      <c r="J690" s="61"/>
    </row>
    <row r="691" spans="1:10" ht="12.75">
      <c r="A691" s="60"/>
      <c r="B691" s="60"/>
      <c r="C691" s="60"/>
      <c r="D691" s="60"/>
      <c r="E691" s="60"/>
      <c r="F691" s="60"/>
      <c r="G691" s="60"/>
      <c r="H691" s="60"/>
      <c r="I691" s="60"/>
      <c r="J691" s="61"/>
    </row>
    <row r="692" spans="1:10" ht="12.75">
      <c r="A692" s="60"/>
      <c r="B692" s="60"/>
      <c r="C692" s="60"/>
      <c r="D692" s="60"/>
      <c r="E692" s="60"/>
      <c r="F692" s="60"/>
      <c r="G692" s="60"/>
      <c r="H692" s="60"/>
      <c r="I692" s="60"/>
      <c r="J692" s="61"/>
    </row>
    <row r="693" spans="1:10" ht="12.75">
      <c r="A693" s="60"/>
      <c r="B693" s="60"/>
      <c r="C693" s="60"/>
      <c r="D693" s="60"/>
      <c r="E693" s="60"/>
      <c r="F693" s="60"/>
      <c r="G693" s="60"/>
      <c r="H693" s="60"/>
      <c r="I693" s="60"/>
      <c r="J693" s="61"/>
    </row>
    <row r="694" spans="1:10" ht="12.75">
      <c r="A694" s="60"/>
      <c r="B694" s="60"/>
      <c r="C694" s="60"/>
      <c r="D694" s="60"/>
      <c r="E694" s="60"/>
      <c r="F694" s="60"/>
      <c r="G694" s="60"/>
      <c r="H694" s="60"/>
      <c r="I694" s="60"/>
      <c r="J694" s="61"/>
    </row>
    <row r="695" spans="1:10" ht="12.75">
      <c r="A695" s="60"/>
      <c r="B695" s="60"/>
      <c r="C695" s="60"/>
      <c r="D695" s="60"/>
      <c r="E695" s="60"/>
      <c r="F695" s="60"/>
      <c r="G695" s="60"/>
      <c r="H695" s="60"/>
      <c r="I695" s="60"/>
      <c r="J695" s="61"/>
    </row>
    <row r="696" spans="1:10" ht="12.75">
      <c r="A696" s="60"/>
      <c r="B696" s="60"/>
      <c r="C696" s="60"/>
      <c r="D696" s="60"/>
      <c r="E696" s="60"/>
      <c r="F696" s="60"/>
      <c r="G696" s="60"/>
      <c r="H696" s="60"/>
      <c r="I696" s="60"/>
      <c r="J696" s="61"/>
    </row>
    <row r="697" spans="1:10" ht="12.75">
      <c r="A697" s="60"/>
      <c r="B697" s="60"/>
      <c r="C697" s="60"/>
      <c r="D697" s="60"/>
      <c r="E697" s="60"/>
      <c r="F697" s="60"/>
      <c r="G697" s="60"/>
      <c r="H697" s="60"/>
      <c r="I697" s="60"/>
      <c r="J697" s="61"/>
    </row>
    <row r="698" spans="1:10" ht="12.75">
      <c r="A698" s="60"/>
      <c r="B698" s="60"/>
      <c r="C698" s="60"/>
      <c r="D698" s="60"/>
      <c r="E698" s="60"/>
      <c r="F698" s="60"/>
      <c r="G698" s="60"/>
      <c r="H698" s="60"/>
      <c r="I698" s="60"/>
      <c r="J698" s="61"/>
    </row>
    <row r="699" spans="1:10" ht="12.75">
      <c r="A699" s="60"/>
      <c r="B699" s="60"/>
      <c r="C699" s="60"/>
      <c r="D699" s="60"/>
      <c r="E699" s="60"/>
      <c r="F699" s="60"/>
      <c r="G699" s="60"/>
      <c r="H699" s="60"/>
      <c r="I699" s="60"/>
      <c r="J699" s="61"/>
    </row>
    <row r="700" spans="1:10" ht="12.75">
      <c r="A700" s="60"/>
      <c r="B700" s="60"/>
      <c r="C700" s="60"/>
      <c r="D700" s="60"/>
      <c r="E700" s="60"/>
      <c r="F700" s="60"/>
      <c r="G700" s="60"/>
      <c r="H700" s="60"/>
      <c r="I700" s="60"/>
      <c r="J700" s="61"/>
    </row>
    <row r="701" spans="1:10" ht="12.75">
      <c r="A701" s="60"/>
      <c r="B701" s="60"/>
      <c r="C701" s="60"/>
      <c r="D701" s="60"/>
      <c r="E701" s="60"/>
      <c r="F701" s="60"/>
      <c r="G701" s="60"/>
      <c r="H701" s="60"/>
      <c r="I701" s="60"/>
      <c r="J701" s="61"/>
    </row>
    <row r="702" spans="1:10" ht="12.75">
      <c r="A702" s="60"/>
      <c r="B702" s="60"/>
      <c r="C702" s="60"/>
      <c r="D702" s="60"/>
      <c r="E702" s="60"/>
      <c r="F702" s="60"/>
      <c r="G702" s="60"/>
      <c r="H702" s="60"/>
      <c r="I702" s="60"/>
      <c r="J702" s="61"/>
    </row>
    <row r="703" spans="1:10" ht="12.75">
      <c r="A703" s="60"/>
      <c r="B703" s="60"/>
      <c r="C703" s="60"/>
      <c r="D703" s="60"/>
      <c r="E703" s="60"/>
      <c r="F703" s="60"/>
      <c r="G703" s="60"/>
      <c r="H703" s="60"/>
      <c r="I703" s="60"/>
      <c r="J703" s="61"/>
    </row>
    <row r="704" spans="1:10" ht="12.75">
      <c r="A704" s="60"/>
      <c r="B704" s="60"/>
      <c r="C704" s="60"/>
      <c r="D704" s="60"/>
      <c r="E704" s="60"/>
      <c r="F704" s="60"/>
      <c r="G704" s="60"/>
      <c r="H704" s="60"/>
      <c r="I704" s="60"/>
      <c r="J704" s="61"/>
    </row>
    <row r="705" spans="1:10" ht="12.75">
      <c r="A705" s="60"/>
      <c r="B705" s="60"/>
      <c r="C705" s="60"/>
      <c r="D705" s="60"/>
      <c r="E705" s="60"/>
      <c r="F705" s="60"/>
      <c r="G705" s="60"/>
      <c r="H705" s="60"/>
      <c r="I705" s="60"/>
      <c r="J705" s="61"/>
    </row>
    <row r="706" spans="1:10" ht="12.75">
      <c r="A706" s="60"/>
      <c r="B706" s="60"/>
      <c r="C706" s="60"/>
      <c r="D706" s="60"/>
      <c r="E706" s="60"/>
      <c r="F706" s="60"/>
      <c r="G706" s="60"/>
      <c r="H706" s="60"/>
      <c r="I706" s="60"/>
      <c r="J706" s="61"/>
    </row>
    <row r="707" spans="1:10" ht="12.75">
      <c r="A707" s="60"/>
      <c r="B707" s="60"/>
      <c r="C707" s="60"/>
      <c r="D707" s="60"/>
      <c r="E707" s="60"/>
      <c r="F707" s="60"/>
      <c r="G707" s="60"/>
      <c r="H707" s="60"/>
      <c r="I707" s="60"/>
      <c r="J707" s="61"/>
    </row>
    <row r="708" spans="1:10" ht="12.75">
      <c r="A708" s="60"/>
      <c r="B708" s="60"/>
      <c r="C708" s="60"/>
      <c r="D708" s="60"/>
      <c r="E708" s="60"/>
      <c r="F708" s="60"/>
      <c r="G708" s="60"/>
      <c r="H708" s="60"/>
      <c r="I708" s="60"/>
      <c r="J708" s="61"/>
    </row>
    <row r="709" spans="1:10" ht="12.75">
      <c r="A709" s="60"/>
      <c r="B709" s="60"/>
      <c r="C709" s="60"/>
      <c r="D709" s="60"/>
      <c r="E709" s="60"/>
      <c r="F709" s="60"/>
      <c r="G709" s="60"/>
      <c r="H709" s="60"/>
      <c r="I709" s="60"/>
      <c r="J709" s="61"/>
    </row>
    <row r="710" spans="1:10" ht="12.75">
      <c r="A710" s="60"/>
      <c r="B710" s="60"/>
      <c r="C710" s="60"/>
      <c r="D710" s="60"/>
      <c r="E710" s="60"/>
      <c r="F710" s="60"/>
      <c r="G710" s="60"/>
      <c r="H710" s="60"/>
      <c r="I710" s="60"/>
      <c r="J710" s="61"/>
    </row>
    <row r="711" spans="1:10" ht="12.75">
      <c r="A711" s="60"/>
      <c r="B711" s="60"/>
      <c r="C711" s="60"/>
      <c r="D711" s="60"/>
      <c r="E711" s="60"/>
      <c r="F711" s="60"/>
      <c r="G711" s="60"/>
      <c r="H711" s="60"/>
      <c r="I711" s="60"/>
      <c r="J711" s="61"/>
    </row>
    <row r="712" spans="1:10" ht="12.75">
      <c r="A712" s="60"/>
      <c r="B712" s="60"/>
      <c r="C712" s="60"/>
      <c r="D712" s="60"/>
      <c r="E712" s="60"/>
      <c r="F712" s="60"/>
      <c r="G712" s="60"/>
      <c r="H712" s="60"/>
      <c r="I712" s="60"/>
      <c r="J712" s="61"/>
    </row>
    <row r="713" spans="1:10" ht="12.75">
      <c r="A713" s="60"/>
      <c r="B713" s="60"/>
      <c r="C713" s="60"/>
      <c r="D713" s="60"/>
      <c r="E713" s="60"/>
      <c r="F713" s="60"/>
      <c r="G713" s="60"/>
      <c r="H713" s="60"/>
      <c r="I713" s="60"/>
      <c r="J713" s="61"/>
    </row>
    <row r="714" spans="1:10" ht="12.75">
      <c r="A714" s="60"/>
      <c r="B714" s="60"/>
      <c r="C714" s="60"/>
      <c r="D714" s="60"/>
      <c r="E714" s="60"/>
      <c r="F714" s="60"/>
      <c r="G714" s="60"/>
      <c r="H714" s="60"/>
      <c r="I714" s="60"/>
      <c r="J714" s="61"/>
    </row>
    <row r="715" spans="1:10" ht="12.75">
      <c r="A715" s="60"/>
      <c r="B715" s="60"/>
      <c r="C715" s="60"/>
      <c r="D715" s="60"/>
      <c r="E715" s="60"/>
      <c r="F715" s="60"/>
      <c r="G715" s="60"/>
      <c r="H715" s="60"/>
      <c r="I715" s="60"/>
      <c r="J715" s="61"/>
    </row>
    <row r="716" spans="1:10" ht="12.75">
      <c r="A716" s="60"/>
      <c r="B716" s="60"/>
      <c r="C716" s="60"/>
      <c r="D716" s="60"/>
      <c r="E716" s="60"/>
      <c r="F716" s="60"/>
      <c r="G716" s="60"/>
      <c r="H716" s="60"/>
      <c r="I716" s="60"/>
      <c r="J716" s="61"/>
    </row>
    <row r="717" spans="1:10" ht="12.75">
      <c r="A717" s="60"/>
      <c r="B717" s="60"/>
      <c r="C717" s="60"/>
      <c r="D717" s="60"/>
      <c r="E717" s="60"/>
      <c r="F717" s="60"/>
      <c r="G717" s="60"/>
      <c r="H717" s="60"/>
      <c r="I717" s="60"/>
      <c r="J717" s="61"/>
    </row>
    <row r="718" spans="1:10" ht="12.75">
      <c r="A718" s="60"/>
      <c r="B718" s="60"/>
      <c r="C718" s="60"/>
      <c r="D718" s="60"/>
      <c r="E718" s="60"/>
      <c r="F718" s="60"/>
      <c r="G718" s="60"/>
      <c r="H718" s="60"/>
      <c r="I718" s="60"/>
      <c r="J718" s="61"/>
    </row>
    <row r="719" spans="1:10" ht="12.75">
      <c r="A719" s="60"/>
      <c r="B719" s="60"/>
      <c r="C719" s="60"/>
      <c r="D719" s="60"/>
      <c r="E719" s="60"/>
      <c r="F719" s="60"/>
      <c r="G719" s="60"/>
      <c r="H719" s="60"/>
      <c r="I719" s="60"/>
      <c r="J719" s="61"/>
    </row>
    <row r="720" spans="1:10" ht="12.75">
      <c r="A720" s="60"/>
      <c r="B720" s="60"/>
      <c r="C720" s="60"/>
      <c r="D720" s="60"/>
      <c r="E720" s="60"/>
      <c r="F720" s="60"/>
      <c r="G720" s="60"/>
      <c r="H720" s="60"/>
      <c r="I720" s="60"/>
      <c r="J720" s="61"/>
    </row>
    <row r="721" spans="1:10" ht="12.75">
      <c r="A721" s="60"/>
      <c r="B721" s="60"/>
      <c r="C721" s="60"/>
      <c r="D721" s="60"/>
      <c r="E721" s="60"/>
      <c r="F721" s="60"/>
      <c r="G721" s="60"/>
      <c r="H721" s="60"/>
      <c r="I721" s="60"/>
      <c r="J721" s="61"/>
    </row>
    <row r="722" spans="1:10" ht="12.75">
      <c r="A722" s="60"/>
      <c r="B722" s="60"/>
      <c r="C722" s="60"/>
      <c r="D722" s="60"/>
      <c r="E722" s="60"/>
      <c r="F722" s="60"/>
      <c r="G722" s="60"/>
      <c r="H722" s="60"/>
      <c r="I722" s="60"/>
      <c r="J722" s="61"/>
    </row>
    <row r="723" spans="1:10" ht="12.75">
      <c r="A723" s="60"/>
      <c r="B723" s="60"/>
      <c r="C723" s="60"/>
      <c r="D723" s="60"/>
      <c r="E723" s="60"/>
      <c r="F723" s="60"/>
      <c r="G723" s="60"/>
      <c r="H723" s="60"/>
      <c r="I723" s="60"/>
      <c r="J723" s="61"/>
    </row>
    <row r="724" spans="1:10" ht="12.75">
      <c r="A724" s="60"/>
      <c r="B724" s="60"/>
      <c r="C724" s="60"/>
      <c r="D724" s="60"/>
      <c r="E724" s="60"/>
      <c r="F724" s="60"/>
      <c r="G724" s="60"/>
      <c r="H724" s="60"/>
      <c r="I724" s="60"/>
      <c r="J724" s="61"/>
    </row>
    <row r="725" spans="1:10" ht="12.75">
      <c r="A725" s="60"/>
      <c r="B725" s="60"/>
      <c r="C725" s="60"/>
      <c r="D725" s="60"/>
      <c r="E725" s="60"/>
      <c r="F725" s="60"/>
      <c r="G725" s="60"/>
      <c r="H725" s="60"/>
      <c r="I725" s="60"/>
      <c r="J725" s="61"/>
    </row>
    <row r="726" spans="1:10" ht="12.75">
      <c r="A726" s="60"/>
      <c r="B726" s="60"/>
      <c r="C726" s="60"/>
      <c r="D726" s="60"/>
      <c r="E726" s="60"/>
      <c r="F726" s="60"/>
      <c r="G726" s="60"/>
      <c r="H726" s="60"/>
      <c r="I726" s="60"/>
      <c r="J726" s="61"/>
    </row>
    <row r="727" spans="1:10" ht="12.75">
      <c r="A727" s="60"/>
      <c r="B727" s="60"/>
      <c r="C727" s="60"/>
      <c r="D727" s="60"/>
      <c r="E727" s="60"/>
      <c r="F727" s="60"/>
      <c r="G727" s="60"/>
      <c r="H727" s="60"/>
      <c r="I727" s="60"/>
      <c r="J727" s="61"/>
    </row>
    <row r="728" spans="1:10" ht="12.75">
      <c r="A728" s="60"/>
      <c r="B728" s="60"/>
      <c r="C728" s="60"/>
      <c r="D728" s="60"/>
      <c r="E728" s="60"/>
      <c r="F728" s="60"/>
      <c r="G728" s="60"/>
      <c r="H728" s="60"/>
      <c r="I728" s="60"/>
      <c r="J728" s="61"/>
    </row>
    <row r="729" spans="1:10" ht="12.75">
      <c r="A729" s="60"/>
      <c r="B729" s="60"/>
      <c r="C729" s="60"/>
      <c r="D729" s="60"/>
      <c r="E729" s="60"/>
      <c r="F729" s="60"/>
      <c r="G729" s="60"/>
      <c r="H729" s="60"/>
      <c r="I729" s="60"/>
      <c r="J729" s="61"/>
    </row>
    <row r="730" spans="1:10" ht="12.75">
      <c r="A730" s="60"/>
      <c r="B730" s="60"/>
      <c r="C730" s="60"/>
      <c r="D730" s="60"/>
      <c r="E730" s="60"/>
      <c r="F730" s="60"/>
      <c r="G730" s="60"/>
      <c r="H730" s="60"/>
      <c r="I730" s="60"/>
      <c r="J730" s="61"/>
    </row>
    <row r="731" spans="1:10" ht="12.75">
      <c r="A731" s="60"/>
      <c r="B731" s="60"/>
      <c r="C731" s="60"/>
      <c r="D731" s="60"/>
      <c r="E731" s="60"/>
      <c r="F731" s="60"/>
      <c r="G731" s="60"/>
      <c r="H731" s="60"/>
      <c r="I731" s="60"/>
      <c r="J731" s="61"/>
    </row>
    <row r="732" spans="1:10" ht="12.75">
      <c r="A732" s="60"/>
      <c r="B732" s="60"/>
      <c r="C732" s="60"/>
      <c r="D732" s="60"/>
      <c r="E732" s="60"/>
      <c r="F732" s="60"/>
      <c r="G732" s="60"/>
      <c r="H732" s="60"/>
      <c r="I732" s="60"/>
      <c r="J732" s="61"/>
    </row>
    <row r="733" spans="1:10" ht="12.75">
      <c r="A733" s="60"/>
      <c r="B733" s="60"/>
      <c r="C733" s="60"/>
      <c r="D733" s="60"/>
      <c r="E733" s="60"/>
      <c r="F733" s="60"/>
      <c r="G733" s="60"/>
      <c r="H733" s="60"/>
      <c r="I733" s="60"/>
      <c r="J733" s="61"/>
    </row>
    <row r="734" spans="1:10" ht="12.75">
      <c r="A734" s="60"/>
      <c r="B734" s="60"/>
      <c r="C734" s="60"/>
      <c r="D734" s="60"/>
      <c r="E734" s="60"/>
      <c r="F734" s="60"/>
      <c r="G734" s="60"/>
      <c r="H734" s="60"/>
      <c r="I734" s="60"/>
      <c r="J734" s="61"/>
    </row>
    <row r="735" spans="1:10" ht="12.75">
      <c r="A735" s="60"/>
      <c r="B735" s="60"/>
      <c r="C735" s="60"/>
      <c r="D735" s="60"/>
      <c r="E735" s="60"/>
      <c r="F735" s="60"/>
      <c r="G735" s="60"/>
      <c r="H735" s="60"/>
      <c r="I735" s="60"/>
      <c r="J735" s="61"/>
    </row>
    <row r="736" spans="1:10" ht="12.75">
      <c r="A736" s="60"/>
      <c r="B736" s="60"/>
      <c r="C736" s="60"/>
      <c r="D736" s="60"/>
      <c r="E736" s="60"/>
      <c r="F736" s="60"/>
      <c r="G736" s="60"/>
      <c r="H736" s="60"/>
      <c r="I736" s="60"/>
      <c r="J736" s="61"/>
    </row>
    <row r="737" spans="1:10" ht="12.75">
      <c r="A737" s="60"/>
      <c r="B737" s="60"/>
      <c r="C737" s="60"/>
      <c r="D737" s="60"/>
      <c r="E737" s="60"/>
      <c r="F737" s="60"/>
      <c r="G737" s="60"/>
      <c r="H737" s="60"/>
      <c r="I737" s="60"/>
      <c r="J737" s="61"/>
    </row>
    <row r="738" spans="1:10" ht="12.75">
      <c r="A738" s="60"/>
      <c r="B738" s="60"/>
      <c r="C738" s="60"/>
      <c r="D738" s="60"/>
      <c r="E738" s="60"/>
      <c r="F738" s="60"/>
      <c r="G738" s="60"/>
      <c r="H738" s="60"/>
      <c r="I738" s="60"/>
      <c r="J738" s="61"/>
    </row>
    <row r="739" spans="1:10" ht="12.75">
      <c r="A739" s="60"/>
      <c r="B739" s="60"/>
      <c r="C739" s="60"/>
      <c r="D739" s="60"/>
      <c r="E739" s="60"/>
      <c r="F739" s="60"/>
      <c r="G739" s="60"/>
      <c r="H739" s="60"/>
      <c r="I739" s="60"/>
      <c r="J739" s="61"/>
    </row>
    <row r="740" spans="1:10" ht="12.75">
      <c r="A740" s="60"/>
      <c r="B740" s="60"/>
      <c r="C740" s="60"/>
      <c r="D740" s="60"/>
      <c r="E740" s="60"/>
      <c r="F740" s="60"/>
      <c r="G740" s="60"/>
      <c r="H740" s="60"/>
      <c r="I740" s="60"/>
      <c r="J740" s="61"/>
    </row>
    <row r="741" spans="1:10" ht="12.75">
      <c r="A741" s="60"/>
      <c r="B741" s="60"/>
      <c r="C741" s="60"/>
      <c r="D741" s="60"/>
      <c r="E741" s="60"/>
      <c r="F741" s="60"/>
      <c r="G741" s="60"/>
      <c r="H741" s="60"/>
      <c r="I741" s="60"/>
      <c r="J741" s="61"/>
    </row>
    <row r="742" spans="1:10" ht="12.75">
      <c r="A742" s="60"/>
      <c r="B742" s="60"/>
      <c r="C742" s="60"/>
      <c r="D742" s="60"/>
      <c r="E742" s="60"/>
      <c r="F742" s="60"/>
      <c r="G742" s="60"/>
      <c r="H742" s="60"/>
      <c r="I742" s="60"/>
      <c r="J742" s="61"/>
    </row>
    <row r="743" spans="1:10" ht="12.75">
      <c r="A743" s="60"/>
      <c r="B743" s="60"/>
      <c r="C743" s="60"/>
      <c r="D743" s="60"/>
      <c r="E743" s="60"/>
      <c r="F743" s="60"/>
      <c r="G743" s="60"/>
      <c r="H743" s="60"/>
      <c r="I743" s="60"/>
      <c r="J743" s="61"/>
    </row>
    <row r="744" spans="1:10" ht="12.75">
      <c r="A744" s="60"/>
      <c r="B744" s="60"/>
      <c r="C744" s="60"/>
      <c r="D744" s="60"/>
      <c r="E744" s="60"/>
      <c r="F744" s="60"/>
      <c r="G744" s="60"/>
      <c r="H744" s="60"/>
      <c r="I744" s="60"/>
      <c r="J744" s="61"/>
    </row>
    <row r="745" spans="1:10" ht="12.75">
      <c r="A745" s="60"/>
      <c r="B745" s="60"/>
      <c r="C745" s="60"/>
      <c r="D745" s="60"/>
      <c r="E745" s="60"/>
      <c r="F745" s="60"/>
      <c r="G745" s="60"/>
      <c r="H745" s="60"/>
      <c r="I745" s="60"/>
      <c r="J745" s="61"/>
    </row>
    <row r="746" spans="1:10" ht="12.75">
      <c r="A746" s="60"/>
      <c r="B746" s="60"/>
      <c r="C746" s="60"/>
      <c r="D746" s="60"/>
      <c r="E746" s="60"/>
      <c r="F746" s="60"/>
      <c r="G746" s="60"/>
      <c r="H746" s="60"/>
      <c r="I746" s="60"/>
      <c r="J746" s="61"/>
    </row>
    <row r="747" spans="1:10" ht="12.75">
      <c r="A747" s="60"/>
      <c r="B747" s="60"/>
      <c r="C747" s="60"/>
      <c r="D747" s="60"/>
      <c r="E747" s="60"/>
      <c r="F747" s="60"/>
      <c r="G747" s="60"/>
      <c r="H747" s="60"/>
      <c r="I747" s="60"/>
      <c r="J747" s="61"/>
    </row>
    <row r="748" spans="1:10" ht="12.75">
      <c r="A748" s="60"/>
      <c r="B748" s="60"/>
      <c r="C748" s="60"/>
      <c r="D748" s="60"/>
      <c r="E748" s="60"/>
      <c r="F748" s="60"/>
      <c r="G748" s="60"/>
      <c r="H748" s="60"/>
      <c r="I748" s="60"/>
      <c r="J748" s="61"/>
    </row>
    <row r="749" spans="1:10" ht="12.75">
      <c r="A749" s="60"/>
      <c r="B749" s="60"/>
      <c r="C749" s="60"/>
      <c r="D749" s="60"/>
      <c r="E749" s="60"/>
      <c r="F749" s="60"/>
      <c r="G749" s="60"/>
      <c r="H749" s="60"/>
      <c r="I749" s="60"/>
      <c r="J749" s="61"/>
    </row>
    <row r="750" spans="1:10" ht="12.75">
      <c r="A750" s="60"/>
      <c r="B750" s="60"/>
      <c r="C750" s="60"/>
      <c r="D750" s="60"/>
      <c r="E750" s="60"/>
      <c r="F750" s="60"/>
      <c r="G750" s="60"/>
      <c r="H750" s="60"/>
      <c r="I750" s="60"/>
      <c r="J750" s="61"/>
    </row>
    <row r="751" spans="1:10" ht="12.75">
      <c r="A751" s="60"/>
      <c r="B751" s="60"/>
      <c r="C751" s="60"/>
      <c r="D751" s="60"/>
      <c r="E751" s="60"/>
      <c r="F751" s="60"/>
      <c r="G751" s="60"/>
      <c r="H751" s="60"/>
      <c r="I751" s="60"/>
      <c r="J751" s="61"/>
    </row>
    <row r="752" spans="1:10" ht="12.75">
      <c r="A752" s="60"/>
      <c r="B752" s="60"/>
      <c r="C752" s="60"/>
      <c r="D752" s="60"/>
      <c r="E752" s="60"/>
      <c r="F752" s="60"/>
      <c r="G752" s="60"/>
      <c r="H752" s="60"/>
      <c r="I752" s="60"/>
      <c r="J752" s="61"/>
    </row>
    <row r="753" spans="1:10" ht="12.75">
      <c r="A753" s="60"/>
      <c r="B753" s="60"/>
      <c r="C753" s="60"/>
      <c r="D753" s="60"/>
      <c r="E753" s="60"/>
      <c r="F753" s="60"/>
      <c r="G753" s="60"/>
      <c r="H753" s="60"/>
      <c r="I753" s="60"/>
      <c r="J753" s="61"/>
    </row>
    <row r="754" spans="1:10" ht="12.75">
      <c r="A754" s="60"/>
      <c r="B754" s="60"/>
      <c r="C754" s="60"/>
      <c r="D754" s="60"/>
      <c r="E754" s="60"/>
      <c r="F754" s="60"/>
      <c r="G754" s="60"/>
      <c r="H754" s="60"/>
      <c r="I754" s="60"/>
      <c r="J754" s="61"/>
    </row>
    <row r="755" spans="1:10" ht="12.75">
      <c r="A755" s="60"/>
      <c r="B755" s="60"/>
      <c r="C755" s="60"/>
      <c r="D755" s="60"/>
      <c r="E755" s="60"/>
      <c r="F755" s="60"/>
      <c r="G755" s="60"/>
      <c r="H755" s="60"/>
      <c r="I755" s="60"/>
      <c r="J755" s="61"/>
    </row>
    <row r="756" spans="1:10" ht="12.75">
      <c r="A756" s="60"/>
      <c r="B756" s="60"/>
      <c r="C756" s="60"/>
      <c r="D756" s="60"/>
      <c r="E756" s="60"/>
      <c r="F756" s="60"/>
      <c r="G756" s="60"/>
      <c r="H756" s="60"/>
      <c r="I756" s="60"/>
      <c r="J756" s="61"/>
    </row>
    <row r="757" spans="1:10" ht="12.75">
      <c r="A757" s="60"/>
      <c r="B757" s="60"/>
      <c r="C757" s="60"/>
      <c r="D757" s="60"/>
      <c r="E757" s="60"/>
      <c r="F757" s="60"/>
      <c r="G757" s="60"/>
      <c r="H757" s="60"/>
      <c r="I757" s="60"/>
      <c r="J757" s="61"/>
    </row>
    <row r="758" spans="1:10" ht="12.75">
      <c r="A758" s="60"/>
      <c r="B758" s="60"/>
      <c r="C758" s="60"/>
      <c r="D758" s="60"/>
      <c r="E758" s="60"/>
      <c r="F758" s="60"/>
      <c r="G758" s="60"/>
      <c r="H758" s="60"/>
      <c r="I758" s="60"/>
      <c r="J758" s="61"/>
    </row>
    <row r="759" spans="1:10" ht="12.75">
      <c r="A759" s="60"/>
      <c r="B759" s="60"/>
      <c r="C759" s="60"/>
      <c r="D759" s="60"/>
      <c r="E759" s="60"/>
      <c r="F759" s="60"/>
      <c r="G759" s="60"/>
      <c r="H759" s="60"/>
      <c r="I759" s="60"/>
      <c r="J759" s="61"/>
    </row>
    <row r="760" spans="1:10" ht="12.75">
      <c r="A760" s="60"/>
      <c r="B760" s="60"/>
      <c r="C760" s="60"/>
      <c r="D760" s="60"/>
      <c r="E760" s="60"/>
      <c r="F760" s="60"/>
      <c r="G760" s="60"/>
      <c r="H760" s="60"/>
      <c r="I760" s="60"/>
      <c r="J760" s="61"/>
    </row>
    <row r="761" spans="1:10" ht="12.75">
      <c r="A761" s="60"/>
      <c r="B761" s="60"/>
      <c r="C761" s="60"/>
      <c r="D761" s="60"/>
      <c r="E761" s="60"/>
      <c r="F761" s="60"/>
      <c r="G761" s="60"/>
      <c r="H761" s="60"/>
      <c r="I761" s="60"/>
      <c r="J761" s="61"/>
    </row>
    <row r="762" spans="1:10" ht="12.75">
      <c r="A762" s="60"/>
      <c r="B762" s="60"/>
      <c r="C762" s="60"/>
      <c r="D762" s="60"/>
      <c r="E762" s="60"/>
      <c r="F762" s="60"/>
      <c r="G762" s="60"/>
      <c r="H762" s="60"/>
      <c r="I762" s="60"/>
      <c r="J762" s="61"/>
    </row>
    <row r="763" spans="1:10" ht="12.75">
      <c r="A763" s="60"/>
      <c r="B763" s="60"/>
      <c r="C763" s="60"/>
      <c r="D763" s="60"/>
      <c r="E763" s="60"/>
      <c r="F763" s="60"/>
      <c r="G763" s="60"/>
      <c r="H763" s="60"/>
      <c r="I763" s="60"/>
      <c r="J763" s="61"/>
    </row>
    <row r="764" spans="10:78" s="63" customFormat="1" ht="12.75">
      <c r="J764" s="61"/>
      <c r="K764" s="284"/>
      <c r="L764" s="284"/>
      <c r="M764" s="284"/>
      <c r="N764" s="284"/>
      <c r="O764" s="297"/>
      <c r="P764" s="284"/>
      <c r="Q764" s="284"/>
      <c r="R764" s="284"/>
      <c r="S764" s="284"/>
      <c r="T764" s="284"/>
      <c r="U764" s="284"/>
      <c r="V764" s="60"/>
      <c r="W764" s="60"/>
      <c r="X764" s="60"/>
      <c r="Y764" s="60"/>
      <c r="Z764" s="60"/>
      <c r="AA764" s="60"/>
      <c r="AB764" s="60"/>
      <c r="AC764" s="60"/>
      <c r="AD764" s="60"/>
      <c r="AE764" s="60"/>
      <c r="AF764" s="60"/>
      <c r="AG764" s="60"/>
      <c r="AH764" s="60"/>
      <c r="AI764" s="60"/>
      <c r="AJ764" s="60"/>
      <c r="AK764" s="60"/>
      <c r="AL764" s="60"/>
      <c r="AM764" s="60"/>
      <c r="AN764" s="60"/>
      <c r="AO764" s="60"/>
      <c r="AP764" s="60"/>
      <c r="AQ764" s="60"/>
      <c r="AR764" s="60"/>
      <c r="AS764" s="60"/>
      <c r="AT764" s="60"/>
      <c r="AU764" s="60"/>
      <c r="AV764" s="60"/>
      <c r="AW764" s="60"/>
      <c r="AX764" s="60"/>
      <c r="AY764" s="60"/>
      <c r="AZ764" s="60"/>
      <c r="BA764" s="60"/>
      <c r="BB764" s="60"/>
      <c r="BC764" s="60"/>
      <c r="BD764" s="60"/>
      <c r="BE764" s="60"/>
      <c r="BF764" s="60"/>
      <c r="BG764" s="60"/>
      <c r="BH764" s="60"/>
      <c r="BI764" s="60"/>
      <c r="BJ764" s="60"/>
      <c r="BK764" s="60"/>
      <c r="BL764" s="60"/>
      <c r="BM764" s="60"/>
      <c r="BN764" s="60"/>
      <c r="BO764" s="60"/>
      <c r="BP764" s="60"/>
      <c r="BQ764" s="60"/>
      <c r="BR764" s="60"/>
      <c r="BS764" s="60"/>
      <c r="BT764" s="60"/>
      <c r="BU764" s="60"/>
      <c r="BV764" s="60"/>
      <c r="BW764" s="60"/>
      <c r="BX764" s="60"/>
      <c r="BY764" s="60"/>
      <c r="BZ764" s="60"/>
    </row>
  </sheetData>
  <sheetProtection password="C525" sheet="1"/>
  <mergeCells count="38">
    <mergeCell ref="D44:E44"/>
    <mergeCell ref="A45:E45"/>
    <mergeCell ref="A38:E38"/>
    <mergeCell ref="A37:E37"/>
    <mergeCell ref="A17:B17"/>
    <mergeCell ref="A33:B33"/>
    <mergeCell ref="A34:B34"/>
    <mergeCell ref="A32:B32"/>
    <mergeCell ref="A19:B19"/>
    <mergeCell ref="A22:B22"/>
    <mergeCell ref="A16:H16"/>
    <mergeCell ref="A42:E42"/>
    <mergeCell ref="A43:E43"/>
    <mergeCell ref="A28:B28"/>
    <mergeCell ref="A29:B29"/>
    <mergeCell ref="A30:B30"/>
    <mergeCell ref="A12:B12"/>
    <mergeCell ref="A11:B11"/>
    <mergeCell ref="A18:B18"/>
    <mergeCell ref="A21:B21"/>
    <mergeCell ref="A20:B20"/>
    <mergeCell ref="F7:I7"/>
    <mergeCell ref="A13:B13"/>
    <mergeCell ref="A15:B15"/>
    <mergeCell ref="A23:H23"/>
    <mergeCell ref="A7:E7"/>
    <mergeCell ref="A8:B8"/>
    <mergeCell ref="A10:B10"/>
    <mergeCell ref="A36:B36"/>
    <mergeCell ref="A41:I41"/>
    <mergeCell ref="A14:B14"/>
    <mergeCell ref="A44:B44"/>
    <mergeCell ref="A25:B25"/>
    <mergeCell ref="A26:B26"/>
    <mergeCell ref="A31:B31"/>
    <mergeCell ref="A35:B35"/>
    <mergeCell ref="A27:B27"/>
    <mergeCell ref="A24:B24"/>
  </mergeCells>
  <printOptions horizontalCentered="1"/>
  <pageMargins left="0.3937007874015748" right="0.3937007874015748" top="0.5905511811023623" bottom="0.5905511811023623" header="0" footer="0"/>
  <pageSetup fitToHeight="1" fitToWidth="1" horizontalDpi="600" verticalDpi="600" orientation="landscape" scale="72" r:id="rId4"/>
  <headerFooter alignWithMargins="0">
    <oddHeader xml:space="preserve">&amp;L&amp;G&amp;C&amp;A&amp;R&amp;K000000&amp;F    </oddHeader>
  </headerFooter>
  <drawing r:id="rId2"/>
  <legacyDrawing r:id="rId1"/>
  <legacyDrawingHF r:id="rId3"/>
</worksheet>
</file>

<file path=xl/worksheets/sheet3.xml><?xml version="1.0" encoding="utf-8"?>
<worksheet xmlns="http://schemas.openxmlformats.org/spreadsheetml/2006/main" xmlns:r="http://schemas.openxmlformats.org/officeDocument/2006/relationships">
  <sheetPr codeName="Hoja7"/>
  <dimension ref="A1:HZ121"/>
  <sheetViews>
    <sheetView zoomScale="70" zoomScaleNormal="70" zoomScalePageLayoutView="0" workbookViewId="0" topLeftCell="A1">
      <pane xSplit="5" ySplit="5" topLeftCell="L6" activePane="bottomRight" state="frozen"/>
      <selection pane="topLeft" activeCell="A1" sqref="A1"/>
      <selection pane="topRight" activeCell="F1" sqref="F1"/>
      <selection pane="bottomLeft" activeCell="A6" sqref="A6"/>
      <selection pane="bottomRight" activeCell="Q1" sqref="Q1"/>
    </sheetView>
  </sheetViews>
  <sheetFormatPr defaultColWidth="11.421875" defaultRowHeight="12.75"/>
  <cols>
    <col min="1" max="1" width="34.00390625" style="218" customWidth="1"/>
    <col min="2" max="2" width="9.8515625" style="221" customWidth="1"/>
    <col min="3" max="3" width="10.421875" style="221" bestFit="1" customWidth="1"/>
    <col min="4" max="4" width="16.421875" style="218" customWidth="1"/>
    <col min="5" max="5" width="17.28125" style="218" customWidth="1"/>
    <col min="6" max="7" width="13.421875" style="218" customWidth="1"/>
    <col min="8" max="8" width="13.8515625" style="218" customWidth="1"/>
    <col min="9" max="10" width="13.421875" style="218" customWidth="1"/>
    <col min="11" max="11" width="12.421875" style="218" customWidth="1"/>
    <col min="12" max="12" width="14.140625" style="218" customWidth="1"/>
    <col min="13" max="13" width="13.28125" style="218" customWidth="1"/>
    <col min="14" max="14" width="13.7109375" style="218" customWidth="1"/>
    <col min="15" max="16" width="13.8515625" style="218" customWidth="1"/>
    <col min="17" max="17" width="13.421875" style="218" bestFit="1" customWidth="1"/>
    <col min="18" max="18" width="13.421875" style="203" bestFit="1" customWidth="1"/>
    <col min="19" max="19" width="13.00390625" style="203" bestFit="1" customWidth="1"/>
    <col min="20" max="20" width="12.421875" style="203" bestFit="1" customWidth="1"/>
    <col min="21" max="54" width="11.421875" style="203" customWidth="1"/>
    <col min="55" max="16384" width="11.421875" style="218" customWidth="1"/>
  </cols>
  <sheetData>
    <row r="1" spans="1:6" ht="25.5">
      <c r="A1" s="215" t="s">
        <v>190</v>
      </c>
      <c r="B1" s="216"/>
      <c r="C1" s="217">
        <v>1.04</v>
      </c>
      <c r="E1" s="215" t="s">
        <v>191</v>
      </c>
      <c r="F1" s="219">
        <v>63.77</v>
      </c>
    </row>
    <row r="2" spans="1:3" ht="12.75">
      <c r="A2" s="215" t="s">
        <v>192</v>
      </c>
      <c r="B2" s="216"/>
      <c r="C2" s="220">
        <v>0.03</v>
      </c>
    </row>
    <row r="3" spans="1:7" ht="12.75">
      <c r="A3" s="215"/>
      <c r="B3" s="216"/>
      <c r="G3" s="222"/>
    </row>
    <row r="4" spans="1:234" ht="12.75">
      <c r="A4" s="223"/>
      <c r="B4" s="224"/>
      <c r="C4" s="224"/>
      <c r="D4" s="223"/>
      <c r="E4" s="225" t="s">
        <v>193</v>
      </c>
      <c r="F4" s="223"/>
      <c r="G4" s="223"/>
      <c r="H4" s="223"/>
      <c r="I4" s="223"/>
      <c r="J4" s="223"/>
      <c r="K4" s="223"/>
      <c r="L4" s="223"/>
      <c r="M4" s="223"/>
      <c r="N4" s="223"/>
      <c r="O4" s="223"/>
      <c r="P4" s="223"/>
      <c r="Q4" s="223"/>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c r="AW4" s="226"/>
      <c r="AX4" s="226"/>
      <c r="AY4" s="226"/>
      <c r="AZ4" s="226"/>
      <c r="BA4" s="226"/>
      <c r="BB4" s="226"/>
      <c r="BC4" s="223"/>
      <c r="BD4" s="223"/>
      <c r="BE4" s="223"/>
      <c r="BF4" s="223"/>
      <c r="BG4" s="223"/>
      <c r="BH4" s="223"/>
      <c r="BI4" s="223"/>
      <c r="BJ4" s="223"/>
      <c r="BK4" s="223"/>
      <c r="BL4" s="223"/>
      <c r="BM4" s="223"/>
      <c r="BN4" s="223"/>
      <c r="BO4" s="223"/>
      <c r="BP4" s="223"/>
      <c r="BQ4" s="223"/>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3"/>
      <c r="EB4" s="223"/>
      <c r="EC4" s="223"/>
      <c r="ED4" s="223"/>
      <c r="EE4" s="223"/>
      <c r="EF4" s="223"/>
      <c r="EG4" s="223"/>
      <c r="EH4" s="223"/>
      <c r="EI4" s="223"/>
      <c r="EJ4" s="223"/>
      <c r="EK4" s="223"/>
      <c r="EL4" s="223"/>
      <c r="EM4" s="223"/>
      <c r="EN4" s="223"/>
      <c r="EO4" s="223"/>
      <c r="EP4" s="223"/>
      <c r="EQ4" s="223"/>
      <c r="ER4" s="223"/>
      <c r="ES4" s="223"/>
      <c r="ET4" s="223"/>
      <c r="EU4" s="223"/>
      <c r="EV4" s="223"/>
      <c r="EW4" s="223"/>
      <c r="EX4" s="223"/>
      <c r="EY4" s="223"/>
      <c r="EZ4" s="223"/>
      <c r="FA4" s="223"/>
      <c r="FB4" s="223"/>
      <c r="FC4" s="223"/>
      <c r="FD4" s="223"/>
      <c r="FE4" s="223"/>
      <c r="FF4" s="223"/>
      <c r="FG4" s="223"/>
      <c r="FH4" s="223"/>
      <c r="FI4" s="223"/>
      <c r="FJ4" s="223"/>
      <c r="FK4" s="223"/>
      <c r="FL4" s="223"/>
      <c r="FM4" s="223"/>
      <c r="FN4" s="223"/>
      <c r="FO4" s="223"/>
      <c r="FP4" s="223"/>
      <c r="FQ4" s="223"/>
      <c r="FR4" s="223"/>
      <c r="FS4" s="223"/>
      <c r="FT4" s="223"/>
      <c r="FU4" s="223"/>
      <c r="FV4" s="223"/>
      <c r="FW4" s="223"/>
      <c r="FX4" s="223"/>
      <c r="FY4" s="223"/>
      <c r="FZ4" s="223"/>
      <c r="GA4" s="223"/>
      <c r="GB4" s="223"/>
      <c r="GC4" s="223"/>
      <c r="GD4" s="223"/>
      <c r="GE4" s="223"/>
      <c r="GF4" s="223"/>
      <c r="GG4" s="223"/>
      <c r="GH4" s="223"/>
      <c r="GI4" s="223"/>
      <c r="GJ4" s="223"/>
      <c r="GK4" s="223"/>
      <c r="GL4" s="223"/>
      <c r="GM4" s="223"/>
      <c r="GN4" s="223"/>
      <c r="GO4" s="223"/>
      <c r="GP4" s="223"/>
      <c r="GQ4" s="223"/>
      <c r="GR4" s="223"/>
      <c r="GS4" s="223"/>
      <c r="GT4" s="223"/>
      <c r="GU4" s="223"/>
      <c r="GV4" s="223"/>
      <c r="GW4" s="223"/>
      <c r="GX4" s="223"/>
      <c r="GY4" s="223"/>
      <c r="GZ4" s="223"/>
      <c r="HA4" s="223"/>
      <c r="HB4" s="223"/>
      <c r="HC4" s="223"/>
      <c r="HD4" s="223"/>
      <c r="HE4" s="223"/>
      <c r="HF4" s="223"/>
      <c r="HG4" s="223"/>
      <c r="HH4" s="223"/>
      <c r="HI4" s="223"/>
      <c r="HJ4" s="223"/>
      <c r="HK4" s="223"/>
      <c r="HL4" s="223"/>
      <c r="HM4" s="223"/>
      <c r="HN4" s="223"/>
      <c r="HO4" s="223"/>
      <c r="HP4" s="223"/>
      <c r="HQ4" s="223"/>
      <c r="HR4" s="223"/>
      <c r="HS4" s="223"/>
      <c r="HT4" s="223"/>
      <c r="HU4" s="223"/>
      <c r="HV4" s="223"/>
      <c r="HW4" s="223"/>
      <c r="HX4" s="223"/>
      <c r="HY4" s="223"/>
      <c r="HZ4" s="223"/>
    </row>
    <row r="5" spans="1:234" ht="13.5" thickBot="1">
      <c r="A5" s="227"/>
      <c r="B5" s="228"/>
      <c r="C5" s="228"/>
      <c r="D5" s="229" t="s">
        <v>194</v>
      </c>
      <c r="E5" s="230" t="s">
        <v>195</v>
      </c>
      <c r="F5" s="230" t="s">
        <v>196</v>
      </c>
      <c r="G5" s="230" t="s">
        <v>197</v>
      </c>
      <c r="H5" s="230" t="s">
        <v>189</v>
      </c>
      <c r="I5" s="230" t="s">
        <v>198</v>
      </c>
      <c r="J5" s="230" t="s">
        <v>199</v>
      </c>
      <c r="K5" s="230" t="s">
        <v>200</v>
      </c>
      <c r="L5" s="230" t="s">
        <v>201</v>
      </c>
      <c r="M5" s="230" t="s">
        <v>202</v>
      </c>
      <c r="N5" s="230" t="s">
        <v>203</v>
      </c>
      <c r="O5" s="230" t="s">
        <v>204</v>
      </c>
      <c r="P5" s="230" t="s">
        <v>188</v>
      </c>
      <c r="Q5" s="230" t="s">
        <v>205</v>
      </c>
      <c r="R5" s="231" t="s">
        <v>206</v>
      </c>
      <c r="S5" s="231"/>
      <c r="T5" s="231" t="s">
        <v>207</v>
      </c>
      <c r="U5" s="231" t="s">
        <v>208</v>
      </c>
      <c r="V5" s="231" t="s">
        <v>209</v>
      </c>
      <c r="W5" s="231" t="s">
        <v>210</v>
      </c>
      <c r="X5" s="231"/>
      <c r="Y5" s="231"/>
      <c r="Z5" s="231"/>
      <c r="AA5" s="231"/>
      <c r="AB5" s="231"/>
      <c r="AC5" s="231"/>
      <c r="AD5" s="231"/>
      <c r="AE5" s="231"/>
      <c r="AF5" s="231"/>
      <c r="AG5" s="231"/>
      <c r="AH5" s="232"/>
      <c r="AI5" s="232"/>
      <c r="AJ5" s="232"/>
      <c r="AK5" s="232"/>
      <c r="AL5" s="232"/>
      <c r="AM5" s="232"/>
      <c r="AN5" s="232"/>
      <c r="AO5" s="232"/>
      <c r="AP5" s="232"/>
      <c r="AQ5" s="232"/>
      <c r="AR5" s="232"/>
      <c r="AS5" s="232"/>
      <c r="AT5" s="232"/>
      <c r="AU5" s="232"/>
      <c r="AV5" s="232"/>
      <c r="AW5" s="232"/>
      <c r="AX5" s="232"/>
      <c r="AY5" s="232"/>
      <c r="AZ5" s="232"/>
      <c r="BA5" s="232"/>
      <c r="BB5" s="232"/>
      <c r="BC5" s="227"/>
      <c r="BD5" s="227"/>
      <c r="BE5" s="227"/>
      <c r="BF5" s="227"/>
      <c r="BG5" s="227"/>
      <c r="BH5" s="227"/>
      <c r="BI5" s="227"/>
      <c r="BJ5" s="227"/>
      <c r="BK5" s="227"/>
      <c r="BL5" s="227"/>
      <c r="BM5" s="227"/>
      <c r="BN5" s="227"/>
      <c r="BO5" s="227"/>
      <c r="BP5" s="227"/>
      <c r="BQ5" s="227"/>
      <c r="BR5" s="227"/>
      <c r="BS5" s="227"/>
      <c r="BT5" s="227"/>
      <c r="BU5" s="227"/>
      <c r="BV5" s="227"/>
      <c r="BW5" s="227"/>
      <c r="BX5" s="227"/>
      <c r="BY5" s="227"/>
      <c r="BZ5" s="227"/>
      <c r="CA5" s="227"/>
      <c r="CB5" s="227"/>
      <c r="CC5" s="227"/>
      <c r="CD5" s="227"/>
      <c r="CE5" s="227"/>
      <c r="CF5" s="227"/>
      <c r="CG5" s="227"/>
      <c r="CH5" s="227"/>
      <c r="CI5" s="227"/>
      <c r="CJ5" s="227"/>
      <c r="CK5" s="227"/>
      <c r="CL5" s="227"/>
      <c r="CM5" s="227"/>
      <c r="CN5" s="227"/>
      <c r="CO5" s="227"/>
      <c r="CP5" s="227"/>
      <c r="CQ5" s="227"/>
      <c r="CR5" s="227"/>
      <c r="CS5" s="227"/>
      <c r="CT5" s="227"/>
      <c r="CU5" s="227"/>
      <c r="CV5" s="227"/>
      <c r="CW5" s="227"/>
      <c r="CX5" s="227"/>
      <c r="CY5" s="227"/>
      <c r="CZ5" s="227"/>
      <c r="DA5" s="227"/>
      <c r="DB5" s="227"/>
      <c r="DC5" s="227"/>
      <c r="DD5" s="227"/>
      <c r="DE5" s="227"/>
      <c r="DF5" s="227"/>
      <c r="DG5" s="227"/>
      <c r="DH5" s="227"/>
      <c r="DI5" s="227"/>
      <c r="DJ5" s="227"/>
      <c r="DK5" s="227"/>
      <c r="DL5" s="227"/>
      <c r="DM5" s="227"/>
      <c r="DN5" s="227"/>
      <c r="DO5" s="227"/>
      <c r="DP5" s="227"/>
      <c r="DQ5" s="227"/>
      <c r="DR5" s="227"/>
      <c r="DS5" s="227"/>
      <c r="DT5" s="227"/>
      <c r="DU5" s="227"/>
      <c r="DV5" s="227"/>
      <c r="DW5" s="227"/>
      <c r="DX5" s="227"/>
      <c r="DY5" s="227"/>
      <c r="DZ5" s="227"/>
      <c r="EA5" s="227"/>
      <c r="EB5" s="227"/>
      <c r="EC5" s="227"/>
      <c r="ED5" s="227"/>
      <c r="EE5" s="227"/>
      <c r="EF5" s="227"/>
      <c r="EG5" s="227"/>
      <c r="EH5" s="227"/>
      <c r="EI5" s="227"/>
      <c r="EJ5" s="227"/>
      <c r="EK5" s="227"/>
      <c r="EL5" s="227"/>
      <c r="EM5" s="227"/>
      <c r="EN5" s="227"/>
      <c r="EO5" s="227"/>
      <c r="EP5" s="227"/>
      <c r="EQ5" s="227"/>
      <c r="ER5" s="227"/>
      <c r="ES5" s="227"/>
      <c r="ET5" s="227"/>
      <c r="EU5" s="227"/>
      <c r="EV5" s="227"/>
      <c r="EW5" s="227"/>
      <c r="EX5" s="227"/>
      <c r="EY5" s="227"/>
      <c r="EZ5" s="227"/>
      <c r="FA5" s="227"/>
      <c r="FB5" s="227"/>
      <c r="FC5" s="227"/>
      <c r="FD5" s="227"/>
      <c r="FE5" s="227"/>
      <c r="FF5" s="227"/>
      <c r="FG5" s="227"/>
      <c r="FH5" s="227"/>
      <c r="FI5" s="227"/>
      <c r="FJ5" s="227"/>
      <c r="FK5" s="227"/>
      <c r="FL5" s="227"/>
      <c r="FM5" s="227"/>
      <c r="FN5" s="227"/>
      <c r="FO5" s="227"/>
      <c r="FP5" s="227"/>
      <c r="FQ5" s="227"/>
      <c r="FR5" s="227"/>
      <c r="FS5" s="227"/>
      <c r="FT5" s="227"/>
      <c r="FU5" s="227"/>
      <c r="FV5" s="227"/>
      <c r="FW5" s="227"/>
      <c r="FX5" s="227"/>
      <c r="FY5" s="227"/>
      <c r="FZ5" s="227"/>
      <c r="GA5" s="227"/>
      <c r="GB5" s="227"/>
      <c r="GC5" s="227"/>
      <c r="GD5" s="227"/>
      <c r="GE5" s="227"/>
      <c r="GF5" s="227"/>
      <c r="GG5" s="227"/>
      <c r="GH5" s="227"/>
      <c r="GI5" s="227"/>
      <c r="GJ5" s="227"/>
      <c r="GK5" s="227"/>
      <c r="GL5" s="227"/>
      <c r="GM5" s="227"/>
      <c r="GN5" s="227"/>
      <c r="GO5" s="227"/>
      <c r="GP5" s="227"/>
      <c r="GQ5" s="227"/>
      <c r="GR5" s="227"/>
      <c r="GS5" s="227"/>
      <c r="GT5" s="227"/>
      <c r="GU5" s="227"/>
      <c r="GV5" s="227"/>
      <c r="GW5" s="227"/>
      <c r="GX5" s="227"/>
      <c r="GY5" s="227"/>
      <c r="GZ5" s="227"/>
      <c r="HA5" s="227"/>
      <c r="HB5" s="227"/>
      <c r="HC5" s="227"/>
      <c r="HD5" s="227"/>
      <c r="HE5" s="227"/>
      <c r="HF5" s="227"/>
      <c r="HG5" s="227"/>
      <c r="HH5" s="227"/>
      <c r="HI5" s="227"/>
      <c r="HJ5" s="227"/>
      <c r="HK5" s="227"/>
      <c r="HL5" s="227"/>
      <c r="HM5" s="227"/>
      <c r="HN5" s="227"/>
      <c r="HO5" s="227"/>
      <c r="HP5" s="227"/>
      <c r="HQ5" s="227"/>
      <c r="HR5" s="227"/>
      <c r="HS5" s="227"/>
      <c r="HT5" s="227"/>
      <c r="HU5" s="227"/>
      <c r="HV5" s="227"/>
      <c r="HW5" s="227"/>
      <c r="HX5" s="227"/>
      <c r="HY5" s="227"/>
      <c r="HZ5" s="227"/>
    </row>
    <row r="6" spans="1:234" ht="15">
      <c r="A6" s="233" t="s">
        <v>211</v>
      </c>
      <c r="B6" s="234"/>
      <c r="C6" s="234"/>
      <c r="D6" s="235"/>
      <c r="E6" s="236">
        <f>((14500/30)/8)*5*30</f>
        <v>9062.5</v>
      </c>
      <c r="F6" s="235">
        <f>+E6</f>
        <v>9062.5</v>
      </c>
      <c r="G6" s="235">
        <f aca="true" t="shared" si="0" ref="G6:P7">+F6</f>
        <v>9062.5</v>
      </c>
      <c r="H6" s="235">
        <f t="shared" si="0"/>
        <v>9062.5</v>
      </c>
      <c r="I6" s="235">
        <f t="shared" si="0"/>
        <v>9062.5</v>
      </c>
      <c r="J6" s="235">
        <f t="shared" si="0"/>
        <v>9062.5</v>
      </c>
      <c r="K6" s="235">
        <f t="shared" si="0"/>
        <v>9062.5</v>
      </c>
      <c r="L6" s="235">
        <f t="shared" si="0"/>
        <v>9062.5</v>
      </c>
      <c r="M6" s="235">
        <f t="shared" si="0"/>
        <v>9062.5</v>
      </c>
      <c r="N6" s="235">
        <f t="shared" si="0"/>
        <v>9062.5</v>
      </c>
      <c r="O6" s="235">
        <f t="shared" si="0"/>
        <v>9062.5</v>
      </c>
      <c r="P6" s="235">
        <f t="shared" si="0"/>
        <v>9062.5</v>
      </c>
      <c r="Q6" s="235">
        <f>SUM(E6:P6)</f>
        <v>108750</v>
      </c>
      <c r="R6" s="237">
        <f>SUM(Q6+Q14+Q50+Q58+Q66)</f>
        <v>150891.984375</v>
      </c>
      <c r="S6" s="238">
        <f>+R6-Q115</f>
        <v>0</v>
      </c>
      <c r="T6" s="238">
        <f>(+$R$6/1.37)/4</f>
        <v>27535.033645072992</v>
      </c>
      <c r="U6" s="238">
        <f>(+$R$6/1.37)/4</f>
        <v>27535.033645072992</v>
      </c>
      <c r="V6" s="238">
        <f>(+$R$6/1.37)/4</f>
        <v>27535.033645072992</v>
      </c>
      <c r="W6" s="238">
        <f>(+$R$6/1.37)/4</f>
        <v>27535.033645072992</v>
      </c>
      <c r="X6" s="238"/>
      <c r="Y6" s="238"/>
      <c r="Z6" s="238"/>
      <c r="AA6" s="238"/>
      <c r="AB6" s="238"/>
      <c r="AC6" s="238"/>
      <c r="AD6" s="238"/>
      <c r="AE6" s="238"/>
      <c r="AF6" s="239"/>
      <c r="AG6" s="239"/>
      <c r="AH6" s="239"/>
      <c r="AI6" s="239"/>
      <c r="AJ6" s="239"/>
      <c r="AK6" s="239"/>
      <c r="AL6" s="239"/>
      <c r="AM6" s="239"/>
      <c r="AN6" s="239"/>
      <c r="AO6" s="239"/>
      <c r="AP6" s="239"/>
      <c r="AQ6" s="239"/>
      <c r="AR6" s="239"/>
      <c r="AS6" s="239"/>
      <c r="AT6" s="239"/>
      <c r="AU6" s="239"/>
      <c r="AV6" s="239"/>
      <c r="AW6" s="239"/>
      <c r="AX6" s="239"/>
      <c r="AY6" s="239"/>
      <c r="AZ6" s="239"/>
      <c r="BA6" s="239"/>
      <c r="BB6" s="239"/>
      <c r="BC6" s="233"/>
      <c r="BD6" s="233"/>
      <c r="BE6" s="233"/>
      <c r="BF6" s="233"/>
      <c r="BG6" s="233"/>
      <c r="BH6" s="233"/>
      <c r="BI6" s="233"/>
      <c r="BJ6" s="233"/>
      <c r="BK6" s="233"/>
      <c r="BL6" s="233"/>
      <c r="BM6" s="233"/>
      <c r="BN6" s="233"/>
      <c r="BO6" s="233"/>
      <c r="BP6" s="233"/>
      <c r="BQ6" s="233"/>
      <c r="BR6" s="233"/>
      <c r="BS6" s="233"/>
      <c r="BT6" s="233"/>
      <c r="BU6" s="233"/>
      <c r="BV6" s="233"/>
      <c r="BW6" s="233"/>
      <c r="BX6" s="233"/>
      <c r="BY6" s="233"/>
      <c r="BZ6" s="233"/>
      <c r="CA6" s="233"/>
      <c r="CB6" s="233"/>
      <c r="CC6" s="233"/>
      <c r="CD6" s="233"/>
      <c r="CE6" s="233"/>
      <c r="CF6" s="233"/>
      <c r="CG6" s="233"/>
      <c r="CH6" s="233"/>
      <c r="CI6" s="233"/>
      <c r="CJ6" s="233"/>
      <c r="CK6" s="233"/>
      <c r="CL6" s="233"/>
      <c r="CM6" s="233"/>
      <c r="CN6" s="233"/>
      <c r="CO6" s="233"/>
      <c r="CP6" s="233"/>
      <c r="CQ6" s="233"/>
      <c r="CR6" s="233"/>
      <c r="CS6" s="233"/>
      <c r="CT6" s="233"/>
      <c r="CU6" s="233"/>
      <c r="CV6" s="233"/>
      <c r="CW6" s="233"/>
      <c r="CX6" s="233"/>
      <c r="CY6" s="233"/>
      <c r="CZ6" s="233"/>
      <c r="DA6" s="233"/>
      <c r="DB6" s="233"/>
      <c r="DC6" s="233"/>
      <c r="DD6" s="233"/>
      <c r="DE6" s="233"/>
      <c r="DF6" s="233"/>
      <c r="DG6" s="233"/>
      <c r="DH6" s="233"/>
      <c r="DI6" s="233"/>
      <c r="DJ6" s="233"/>
      <c r="DK6" s="233"/>
      <c r="DL6" s="233"/>
      <c r="DM6" s="233"/>
      <c r="DN6" s="233"/>
      <c r="DO6" s="233"/>
      <c r="DP6" s="233"/>
      <c r="DQ6" s="233"/>
      <c r="DR6" s="233"/>
      <c r="DS6" s="233"/>
      <c r="DT6" s="233"/>
      <c r="DU6" s="233"/>
      <c r="DV6" s="233"/>
      <c r="DW6" s="233"/>
      <c r="DX6" s="233"/>
      <c r="DY6" s="233"/>
      <c r="DZ6" s="233"/>
      <c r="EA6" s="233"/>
      <c r="EB6" s="233"/>
      <c r="EC6" s="233"/>
      <c r="ED6" s="233"/>
      <c r="EE6" s="233"/>
      <c r="EF6" s="233"/>
      <c r="EG6" s="233"/>
      <c r="EH6" s="233"/>
      <c r="EI6" s="233"/>
      <c r="EJ6" s="233"/>
      <c r="EK6" s="233"/>
      <c r="EL6" s="233"/>
      <c r="EM6" s="233"/>
      <c r="EN6" s="233"/>
      <c r="EO6" s="233"/>
      <c r="EP6" s="233"/>
      <c r="EQ6" s="233"/>
      <c r="ER6" s="233"/>
      <c r="ES6" s="233"/>
      <c r="ET6" s="233"/>
      <c r="EU6" s="233"/>
      <c r="EV6" s="233"/>
      <c r="EW6" s="233"/>
      <c r="EX6" s="233"/>
      <c r="EY6" s="233"/>
      <c r="EZ6" s="233"/>
      <c r="FA6" s="233"/>
      <c r="FB6" s="233"/>
      <c r="FC6" s="233"/>
      <c r="FD6" s="233"/>
      <c r="FE6" s="233"/>
      <c r="FF6" s="233"/>
      <c r="FG6" s="233"/>
      <c r="FH6" s="233"/>
      <c r="FI6" s="233"/>
      <c r="FJ6" s="233"/>
      <c r="FK6" s="233"/>
      <c r="FL6" s="233"/>
      <c r="FM6" s="233"/>
      <c r="FN6" s="233"/>
      <c r="FO6" s="233"/>
      <c r="FP6" s="233"/>
      <c r="FQ6" s="233"/>
      <c r="FR6" s="233"/>
      <c r="FS6" s="233"/>
      <c r="FT6" s="233"/>
      <c r="FU6" s="233"/>
      <c r="FV6" s="233"/>
      <c r="FW6" s="233"/>
      <c r="FX6" s="233"/>
      <c r="FY6" s="233"/>
      <c r="FZ6" s="233"/>
      <c r="GA6" s="233"/>
      <c r="GB6" s="233"/>
      <c r="GC6" s="233"/>
      <c r="GD6" s="233"/>
      <c r="GE6" s="233"/>
      <c r="GF6" s="233"/>
      <c r="GG6" s="233"/>
      <c r="GH6" s="233"/>
      <c r="GI6" s="233"/>
      <c r="GJ6" s="233"/>
      <c r="GK6" s="233"/>
      <c r="GL6" s="233"/>
      <c r="GM6" s="233"/>
      <c r="GN6" s="233"/>
      <c r="GO6" s="233"/>
      <c r="GP6" s="233"/>
      <c r="GQ6" s="233"/>
      <c r="GR6" s="233"/>
      <c r="GS6" s="233"/>
      <c r="GT6" s="233"/>
      <c r="GU6" s="233"/>
      <c r="GV6" s="233"/>
      <c r="GW6" s="233"/>
      <c r="GX6" s="233"/>
      <c r="GY6" s="233"/>
      <c r="GZ6" s="233"/>
      <c r="HA6" s="233"/>
      <c r="HB6" s="233"/>
      <c r="HC6" s="233"/>
      <c r="HD6" s="233"/>
      <c r="HE6" s="233"/>
      <c r="HF6" s="233"/>
      <c r="HG6" s="233"/>
      <c r="HH6" s="233"/>
      <c r="HI6" s="233"/>
      <c r="HJ6" s="233"/>
      <c r="HK6" s="233"/>
      <c r="HL6" s="233"/>
      <c r="HM6" s="233"/>
      <c r="HN6" s="233"/>
      <c r="HO6" s="233"/>
      <c r="HP6" s="233"/>
      <c r="HQ6" s="233"/>
      <c r="HR6" s="233"/>
      <c r="HS6" s="233"/>
      <c r="HT6" s="233"/>
      <c r="HU6" s="233"/>
      <c r="HV6" s="233"/>
      <c r="HW6" s="233"/>
      <c r="HX6" s="233"/>
      <c r="HY6" s="233"/>
      <c r="HZ6" s="233"/>
    </row>
    <row r="7" spans="1:234" ht="15">
      <c r="A7" s="233" t="s">
        <v>212</v>
      </c>
      <c r="B7" s="234"/>
      <c r="C7" s="234"/>
      <c r="D7" s="235"/>
      <c r="E7" s="236">
        <f>15772.9728</f>
        <v>15772.9728</v>
      </c>
      <c r="F7" s="235">
        <f>+E7</f>
        <v>15772.9728</v>
      </c>
      <c r="G7" s="235">
        <f t="shared" si="0"/>
        <v>15772.9728</v>
      </c>
      <c r="H7" s="235">
        <f t="shared" si="0"/>
        <v>15772.9728</v>
      </c>
      <c r="I7" s="235">
        <f t="shared" si="0"/>
        <v>15772.9728</v>
      </c>
      <c r="J7" s="235">
        <f t="shared" si="0"/>
        <v>15772.9728</v>
      </c>
      <c r="K7" s="235">
        <f t="shared" si="0"/>
        <v>15772.9728</v>
      </c>
      <c r="L7" s="235">
        <f t="shared" si="0"/>
        <v>15772.9728</v>
      </c>
      <c r="M7" s="235">
        <f t="shared" si="0"/>
        <v>15772.9728</v>
      </c>
      <c r="N7" s="235">
        <f t="shared" si="0"/>
        <v>15772.9728</v>
      </c>
      <c r="O7" s="235">
        <f t="shared" si="0"/>
        <v>15772.9728</v>
      </c>
      <c r="P7" s="235">
        <f t="shared" si="0"/>
        <v>15772.9728</v>
      </c>
      <c r="Q7" s="235">
        <f>SUM(E7:P7)</f>
        <v>189275.67359999998</v>
      </c>
      <c r="R7" s="237">
        <f>SUM(Q7+Q15+Q51+Q59+Q67)</f>
        <v>262622.36306591996</v>
      </c>
      <c r="S7" s="238">
        <f>+R7-Q116</f>
        <v>0</v>
      </c>
      <c r="T7" s="238">
        <f>(+$R$7/1.37)/4</f>
        <v>47923.78888064232</v>
      </c>
      <c r="U7" s="238">
        <f>(+$R$7/1.37)/4</f>
        <v>47923.78888064232</v>
      </c>
      <c r="V7" s="238">
        <f>(+$R$7/1.37)/4</f>
        <v>47923.78888064232</v>
      </c>
      <c r="W7" s="238">
        <f>(+$R$7/1.37)/4</f>
        <v>47923.78888064232</v>
      </c>
      <c r="X7" s="238"/>
      <c r="Y7" s="238"/>
      <c r="Z7" s="238"/>
      <c r="AA7" s="238"/>
      <c r="AB7" s="238"/>
      <c r="AC7" s="238"/>
      <c r="AD7" s="238"/>
      <c r="AE7" s="238"/>
      <c r="AF7" s="239"/>
      <c r="AG7" s="239"/>
      <c r="AH7" s="239"/>
      <c r="AI7" s="239"/>
      <c r="AJ7" s="239"/>
      <c r="AK7" s="239"/>
      <c r="AL7" s="239"/>
      <c r="AM7" s="239"/>
      <c r="AN7" s="239"/>
      <c r="AO7" s="239"/>
      <c r="AP7" s="239"/>
      <c r="AQ7" s="239"/>
      <c r="AR7" s="239"/>
      <c r="AS7" s="239"/>
      <c r="AT7" s="239"/>
      <c r="AU7" s="239"/>
      <c r="AV7" s="239"/>
      <c r="AW7" s="239"/>
      <c r="AX7" s="239"/>
      <c r="AY7" s="239"/>
      <c r="AZ7" s="239"/>
      <c r="BA7" s="239"/>
      <c r="BB7" s="239"/>
      <c r="BC7" s="233"/>
      <c r="BD7" s="233"/>
      <c r="BE7" s="233"/>
      <c r="BF7" s="233"/>
      <c r="BG7" s="233"/>
      <c r="BH7" s="233"/>
      <c r="BI7" s="233"/>
      <c r="BJ7" s="233"/>
      <c r="BK7" s="233"/>
      <c r="BL7" s="233"/>
      <c r="BM7" s="233"/>
      <c r="BN7" s="233"/>
      <c r="BO7" s="233"/>
      <c r="BP7" s="233"/>
      <c r="BQ7" s="233"/>
      <c r="BR7" s="233"/>
      <c r="BS7" s="233"/>
      <c r="BT7" s="233"/>
      <c r="BU7" s="233"/>
      <c r="BV7" s="233"/>
      <c r="BW7" s="233"/>
      <c r="BX7" s="233"/>
      <c r="BY7" s="233"/>
      <c r="BZ7" s="233"/>
      <c r="CA7" s="233"/>
      <c r="CB7" s="233"/>
      <c r="CC7" s="233"/>
      <c r="CD7" s="233"/>
      <c r="CE7" s="233"/>
      <c r="CF7" s="233"/>
      <c r="CG7" s="233"/>
      <c r="CH7" s="233"/>
      <c r="CI7" s="233"/>
      <c r="CJ7" s="233"/>
      <c r="CK7" s="233"/>
      <c r="CL7" s="233"/>
      <c r="CM7" s="233"/>
      <c r="CN7" s="233"/>
      <c r="CO7" s="233"/>
      <c r="CP7" s="233"/>
      <c r="CQ7" s="233"/>
      <c r="CR7" s="233"/>
      <c r="CS7" s="233"/>
      <c r="CT7" s="233"/>
      <c r="CU7" s="233"/>
      <c r="CV7" s="233"/>
      <c r="CW7" s="233"/>
      <c r="CX7" s="233"/>
      <c r="CY7" s="233"/>
      <c r="CZ7" s="233"/>
      <c r="DA7" s="233"/>
      <c r="DB7" s="233"/>
      <c r="DC7" s="233"/>
      <c r="DD7" s="233"/>
      <c r="DE7" s="233"/>
      <c r="DF7" s="233"/>
      <c r="DG7" s="233"/>
      <c r="DH7" s="233"/>
      <c r="DI7" s="233"/>
      <c r="DJ7" s="233"/>
      <c r="DK7" s="233"/>
      <c r="DL7" s="233"/>
      <c r="DM7" s="233"/>
      <c r="DN7" s="233"/>
      <c r="DO7" s="233"/>
      <c r="DP7" s="233"/>
      <c r="DQ7" s="233"/>
      <c r="DR7" s="233"/>
      <c r="DS7" s="233"/>
      <c r="DT7" s="233"/>
      <c r="DU7" s="233"/>
      <c r="DV7" s="233"/>
      <c r="DW7" s="233"/>
      <c r="DX7" s="233"/>
      <c r="DY7" s="233"/>
      <c r="DZ7" s="233"/>
      <c r="EA7" s="233"/>
      <c r="EB7" s="233"/>
      <c r="EC7" s="233"/>
      <c r="ED7" s="233"/>
      <c r="EE7" s="233"/>
      <c r="EF7" s="233"/>
      <c r="EG7" s="233"/>
      <c r="EH7" s="233"/>
      <c r="EI7" s="233"/>
      <c r="EJ7" s="233"/>
      <c r="EK7" s="233"/>
      <c r="EL7" s="233"/>
      <c r="EM7" s="233"/>
      <c r="EN7" s="233"/>
      <c r="EO7" s="233"/>
      <c r="EP7" s="233"/>
      <c r="EQ7" s="233"/>
      <c r="ER7" s="233"/>
      <c r="ES7" s="233"/>
      <c r="ET7" s="233"/>
      <c r="EU7" s="233"/>
      <c r="EV7" s="233"/>
      <c r="EW7" s="233"/>
      <c r="EX7" s="233"/>
      <c r="EY7" s="233"/>
      <c r="EZ7" s="233"/>
      <c r="FA7" s="233"/>
      <c r="FB7" s="233"/>
      <c r="FC7" s="233"/>
      <c r="FD7" s="233"/>
      <c r="FE7" s="233"/>
      <c r="FF7" s="233"/>
      <c r="FG7" s="233"/>
      <c r="FH7" s="233"/>
      <c r="FI7" s="233"/>
      <c r="FJ7" s="233"/>
      <c r="FK7" s="233"/>
      <c r="FL7" s="233"/>
      <c r="FM7" s="233"/>
      <c r="FN7" s="233"/>
      <c r="FO7" s="233"/>
      <c r="FP7" s="233"/>
      <c r="FQ7" s="233"/>
      <c r="FR7" s="233"/>
      <c r="FS7" s="233"/>
      <c r="FT7" s="233"/>
      <c r="FU7" s="233"/>
      <c r="FV7" s="233"/>
      <c r="FW7" s="233"/>
      <c r="FX7" s="233"/>
      <c r="FY7" s="233"/>
      <c r="FZ7" s="233"/>
      <c r="GA7" s="233"/>
      <c r="GB7" s="233"/>
      <c r="GC7" s="233"/>
      <c r="GD7" s="233"/>
      <c r="GE7" s="233"/>
      <c r="GF7" s="233"/>
      <c r="GG7" s="233"/>
      <c r="GH7" s="233"/>
      <c r="GI7" s="233"/>
      <c r="GJ7" s="233"/>
      <c r="GK7" s="233"/>
      <c r="GL7" s="233"/>
      <c r="GM7" s="233"/>
      <c r="GN7" s="233"/>
      <c r="GO7" s="233"/>
      <c r="GP7" s="233"/>
      <c r="GQ7" s="233"/>
      <c r="GR7" s="233"/>
      <c r="GS7" s="233"/>
      <c r="GT7" s="233"/>
      <c r="GU7" s="233"/>
      <c r="GV7" s="233"/>
      <c r="GW7" s="233"/>
      <c r="GX7" s="233"/>
      <c r="GY7" s="233"/>
      <c r="GZ7" s="233"/>
      <c r="HA7" s="233"/>
      <c r="HB7" s="233"/>
      <c r="HC7" s="233"/>
      <c r="HD7" s="233"/>
      <c r="HE7" s="233"/>
      <c r="HF7" s="233"/>
      <c r="HG7" s="233"/>
      <c r="HH7" s="233"/>
      <c r="HI7" s="233"/>
      <c r="HJ7" s="233"/>
      <c r="HK7" s="233"/>
      <c r="HL7" s="233"/>
      <c r="HM7" s="233"/>
      <c r="HN7" s="233"/>
      <c r="HO7" s="233"/>
      <c r="HP7" s="233"/>
      <c r="HQ7" s="233"/>
      <c r="HR7" s="233"/>
      <c r="HS7" s="233"/>
      <c r="HT7" s="233"/>
      <c r="HU7" s="233"/>
      <c r="HV7" s="233"/>
      <c r="HW7" s="233"/>
      <c r="HX7" s="233"/>
      <c r="HY7" s="233"/>
      <c r="HZ7" s="233"/>
    </row>
    <row r="8" spans="1:234" ht="15">
      <c r="A8" s="233" t="s">
        <v>235</v>
      </c>
      <c r="B8" s="234"/>
      <c r="C8" s="234"/>
      <c r="D8" s="235"/>
      <c r="E8" s="236">
        <v>16000</v>
      </c>
      <c r="F8" s="235">
        <f>+E8</f>
        <v>16000</v>
      </c>
      <c r="G8" s="235">
        <f aca="true" t="shared" si="1" ref="G8:P8">+F8</f>
        <v>16000</v>
      </c>
      <c r="H8" s="235">
        <f t="shared" si="1"/>
        <v>16000</v>
      </c>
      <c r="I8" s="235">
        <f t="shared" si="1"/>
        <v>16000</v>
      </c>
      <c r="J8" s="235">
        <f t="shared" si="1"/>
        <v>16000</v>
      </c>
      <c r="K8" s="235">
        <f t="shared" si="1"/>
        <v>16000</v>
      </c>
      <c r="L8" s="235">
        <f t="shared" si="1"/>
        <v>16000</v>
      </c>
      <c r="M8" s="235">
        <f t="shared" si="1"/>
        <v>16000</v>
      </c>
      <c r="N8" s="235">
        <f t="shared" si="1"/>
        <v>16000</v>
      </c>
      <c r="O8" s="235">
        <f t="shared" si="1"/>
        <v>16000</v>
      </c>
      <c r="P8" s="235">
        <f t="shared" si="1"/>
        <v>16000</v>
      </c>
      <c r="Q8" s="235">
        <f>SUM(E8:P8)</f>
        <v>192000</v>
      </c>
      <c r="R8" s="237"/>
      <c r="S8" s="238"/>
      <c r="T8" s="238"/>
      <c r="U8" s="238"/>
      <c r="V8" s="238"/>
      <c r="W8" s="238"/>
      <c r="X8" s="238"/>
      <c r="Y8" s="238"/>
      <c r="Z8" s="238"/>
      <c r="AA8" s="238"/>
      <c r="AB8" s="238"/>
      <c r="AC8" s="238"/>
      <c r="AD8" s="238"/>
      <c r="AE8" s="238"/>
      <c r="AF8" s="239"/>
      <c r="AG8" s="239"/>
      <c r="AH8" s="239"/>
      <c r="AI8" s="239"/>
      <c r="AJ8" s="239"/>
      <c r="AK8" s="239"/>
      <c r="AL8" s="239"/>
      <c r="AM8" s="239"/>
      <c r="AN8" s="239"/>
      <c r="AO8" s="239"/>
      <c r="AP8" s="239"/>
      <c r="AQ8" s="239"/>
      <c r="AR8" s="239"/>
      <c r="AS8" s="239"/>
      <c r="AT8" s="239"/>
      <c r="AU8" s="239"/>
      <c r="AV8" s="239"/>
      <c r="AW8" s="239"/>
      <c r="AX8" s="239"/>
      <c r="AY8" s="239"/>
      <c r="AZ8" s="239"/>
      <c r="BA8" s="239"/>
      <c r="BB8" s="239"/>
      <c r="BC8" s="233"/>
      <c r="BD8" s="233"/>
      <c r="BE8" s="233"/>
      <c r="BF8" s="233"/>
      <c r="BG8" s="233"/>
      <c r="BH8" s="233"/>
      <c r="BI8" s="233"/>
      <c r="BJ8" s="233"/>
      <c r="BK8" s="233"/>
      <c r="BL8" s="233"/>
      <c r="BM8" s="233"/>
      <c r="BN8" s="233"/>
      <c r="BO8" s="233"/>
      <c r="BP8" s="233"/>
      <c r="BQ8" s="233"/>
      <c r="BR8" s="233"/>
      <c r="BS8" s="233"/>
      <c r="BT8" s="233"/>
      <c r="BU8" s="233"/>
      <c r="BV8" s="233"/>
      <c r="BW8" s="233"/>
      <c r="BX8" s="233"/>
      <c r="BY8" s="233"/>
      <c r="BZ8" s="233"/>
      <c r="CA8" s="233"/>
      <c r="CB8" s="233"/>
      <c r="CC8" s="233"/>
      <c r="CD8" s="233"/>
      <c r="CE8" s="233"/>
      <c r="CF8" s="233"/>
      <c r="CG8" s="233"/>
      <c r="CH8" s="233"/>
      <c r="CI8" s="233"/>
      <c r="CJ8" s="233"/>
      <c r="CK8" s="233"/>
      <c r="CL8" s="233"/>
      <c r="CM8" s="233"/>
      <c r="CN8" s="233"/>
      <c r="CO8" s="233"/>
      <c r="CP8" s="233"/>
      <c r="CQ8" s="233"/>
      <c r="CR8" s="233"/>
      <c r="CS8" s="233"/>
      <c r="CT8" s="233"/>
      <c r="CU8" s="233"/>
      <c r="CV8" s="233"/>
      <c r="CW8" s="233"/>
      <c r="CX8" s="233"/>
      <c r="CY8" s="233"/>
      <c r="CZ8" s="233"/>
      <c r="DA8" s="233"/>
      <c r="DB8" s="233"/>
      <c r="DC8" s="233"/>
      <c r="DD8" s="233"/>
      <c r="DE8" s="233"/>
      <c r="DF8" s="233"/>
      <c r="DG8" s="233"/>
      <c r="DH8" s="233"/>
      <c r="DI8" s="233"/>
      <c r="DJ8" s="233"/>
      <c r="DK8" s="233"/>
      <c r="DL8" s="233"/>
      <c r="DM8" s="233"/>
      <c r="DN8" s="233"/>
      <c r="DO8" s="233"/>
      <c r="DP8" s="233"/>
      <c r="DQ8" s="233"/>
      <c r="DR8" s="233"/>
      <c r="DS8" s="233"/>
      <c r="DT8" s="233"/>
      <c r="DU8" s="233"/>
      <c r="DV8" s="233"/>
      <c r="DW8" s="233"/>
      <c r="DX8" s="233"/>
      <c r="DY8" s="233"/>
      <c r="DZ8" s="233"/>
      <c r="EA8" s="233"/>
      <c r="EB8" s="233"/>
      <c r="EC8" s="233"/>
      <c r="ED8" s="233"/>
      <c r="EE8" s="233"/>
      <c r="EF8" s="233"/>
      <c r="EG8" s="233"/>
      <c r="EH8" s="233"/>
      <c r="EI8" s="233"/>
      <c r="EJ8" s="233"/>
      <c r="EK8" s="233"/>
      <c r="EL8" s="233"/>
      <c r="EM8" s="233"/>
      <c r="EN8" s="233"/>
      <c r="EO8" s="233"/>
      <c r="EP8" s="233"/>
      <c r="EQ8" s="233"/>
      <c r="ER8" s="233"/>
      <c r="ES8" s="233"/>
      <c r="ET8" s="233"/>
      <c r="EU8" s="233"/>
      <c r="EV8" s="233"/>
      <c r="EW8" s="233"/>
      <c r="EX8" s="233"/>
      <c r="EY8" s="233"/>
      <c r="EZ8" s="233"/>
      <c r="FA8" s="233"/>
      <c r="FB8" s="233"/>
      <c r="FC8" s="233"/>
      <c r="FD8" s="233"/>
      <c r="FE8" s="233"/>
      <c r="FF8" s="233"/>
      <c r="FG8" s="233"/>
      <c r="FH8" s="233"/>
      <c r="FI8" s="233"/>
      <c r="FJ8" s="233"/>
      <c r="FK8" s="233"/>
      <c r="FL8" s="233"/>
      <c r="FM8" s="233"/>
      <c r="FN8" s="233"/>
      <c r="FO8" s="233"/>
      <c r="FP8" s="233"/>
      <c r="FQ8" s="233"/>
      <c r="FR8" s="233"/>
      <c r="FS8" s="233"/>
      <c r="FT8" s="233"/>
      <c r="FU8" s="233"/>
      <c r="FV8" s="233"/>
      <c r="FW8" s="233"/>
      <c r="FX8" s="233"/>
      <c r="FY8" s="233"/>
      <c r="FZ8" s="233"/>
      <c r="GA8" s="233"/>
      <c r="GB8" s="233"/>
      <c r="GC8" s="233"/>
      <c r="GD8" s="233"/>
      <c r="GE8" s="233"/>
      <c r="GF8" s="233"/>
      <c r="GG8" s="233"/>
      <c r="GH8" s="233"/>
      <c r="GI8" s="233"/>
      <c r="GJ8" s="233"/>
      <c r="GK8" s="233"/>
      <c r="GL8" s="233"/>
      <c r="GM8" s="233"/>
      <c r="GN8" s="233"/>
      <c r="GO8" s="233"/>
      <c r="GP8" s="233"/>
      <c r="GQ8" s="233"/>
      <c r="GR8" s="233"/>
      <c r="GS8" s="233"/>
      <c r="GT8" s="233"/>
      <c r="GU8" s="233"/>
      <c r="GV8" s="233"/>
      <c r="GW8" s="233"/>
      <c r="GX8" s="233"/>
      <c r="GY8" s="233"/>
      <c r="GZ8" s="233"/>
      <c r="HA8" s="233"/>
      <c r="HB8" s="233"/>
      <c r="HC8" s="233"/>
      <c r="HD8" s="233"/>
      <c r="HE8" s="233"/>
      <c r="HF8" s="233"/>
      <c r="HG8" s="233"/>
      <c r="HH8" s="233"/>
      <c r="HI8" s="233"/>
      <c r="HJ8" s="233"/>
      <c r="HK8" s="233"/>
      <c r="HL8" s="233"/>
      <c r="HM8" s="233"/>
      <c r="HN8" s="233"/>
      <c r="HO8" s="233"/>
      <c r="HP8" s="233"/>
      <c r="HQ8" s="233"/>
      <c r="HR8" s="233"/>
      <c r="HS8" s="233"/>
      <c r="HT8" s="233"/>
      <c r="HU8" s="233"/>
      <c r="HV8" s="233"/>
      <c r="HW8" s="233"/>
      <c r="HX8" s="233"/>
      <c r="HY8" s="233"/>
      <c r="HZ8" s="233"/>
    </row>
    <row r="9" spans="1:234" ht="12.75">
      <c r="A9" s="240" t="s">
        <v>205</v>
      </c>
      <c r="B9" s="241"/>
      <c r="C9" s="242"/>
      <c r="D9" s="243">
        <f aca="true" t="shared" si="2" ref="D9:S9">SUM(D6:D7)</f>
        <v>0</v>
      </c>
      <c r="E9" s="243">
        <f t="shared" si="2"/>
        <v>24835.4728</v>
      </c>
      <c r="F9" s="243">
        <f t="shared" si="2"/>
        <v>24835.4728</v>
      </c>
      <c r="G9" s="243">
        <f t="shared" si="2"/>
        <v>24835.4728</v>
      </c>
      <c r="H9" s="243">
        <f t="shared" si="2"/>
        <v>24835.4728</v>
      </c>
      <c r="I9" s="243">
        <f t="shared" si="2"/>
        <v>24835.4728</v>
      </c>
      <c r="J9" s="243">
        <f t="shared" si="2"/>
        <v>24835.4728</v>
      </c>
      <c r="K9" s="243">
        <f t="shared" si="2"/>
        <v>24835.4728</v>
      </c>
      <c r="L9" s="243">
        <f t="shared" si="2"/>
        <v>24835.4728</v>
      </c>
      <c r="M9" s="243">
        <f t="shared" si="2"/>
        <v>24835.4728</v>
      </c>
      <c r="N9" s="243">
        <f t="shared" si="2"/>
        <v>24835.4728</v>
      </c>
      <c r="O9" s="243">
        <f t="shared" si="2"/>
        <v>24835.4728</v>
      </c>
      <c r="P9" s="243">
        <f t="shared" si="2"/>
        <v>24835.4728</v>
      </c>
      <c r="Q9" s="243">
        <f t="shared" si="2"/>
        <v>298025.6736</v>
      </c>
      <c r="R9" s="243">
        <f t="shared" si="2"/>
        <v>413514.34744091996</v>
      </c>
      <c r="S9" s="243">
        <f t="shared" si="2"/>
        <v>0</v>
      </c>
      <c r="T9" s="244">
        <f>SUM(T6:T7)*0.35</f>
        <v>26410.587884000357</v>
      </c>
      <c r="U9" s="244">
        <f>SUM(U6:U7)*0.35</f>
        <v>26410.587884000357</v>
      </c>
      <c r="V9" s="244">
        <f>SUM(V6:V7)*0.35</f>
        <v>26410.587884000357</v>
      </c>
      <c r="W9" s="244">
        <f>SUM(W6:W7)*0.35</f>
        <v>26410.587884000357</v>
      </c>
      <c r="X9" s="244"/>
      <c r="Y9" s="244"/>
      <c r="Z9" s="244"/>
      <c r="AA9" s="244"/>
      <c r="AB9" s="244"/>
      <c r="AC9" s="244"/>
      <c r="AD9" s="244"/>
      <c r="AE9" s="244"/>
      <c r="AF9" s="245"/>
      <c r="AG9" s="245"/>
      <c r="AH9" s="245"/>
      <c r="AI9" s="245"/>
      <c r="AJ9" s="245"/>
      <c r="AK9" s="245"/>
      <c r="AL9" s="245"/>
      <c r="AM9" s="245"/>
      <c r="AN9" s="245"/>
      <c r="AO9" s="245"/>
      <c r="AP9" s="245"/>
      <c r="AQ9" s="245"/>
      <c r="AR9" s="245"/>
      <c r="AS9" s="245"/>
      <c r="AT9" s="245"/>
      <c r="AU9" s="245"/>
      <c r="AV9" s="245"/>
      <c r="AW9" s="245"/>
      <c r="AX9" s="245"/>
      <c r="AY9" s="245"/>
      <c r="AZ9" s="245"/>
      <c r="BA9" s="245"/>
      <c r="BB9" s="245"/>
      <c r="BC9" s="246"/>
      <c r="BD9" s="246"/>
      <c r="BE9" s="246"/>
      <c r="BF9" s="246"/>
      <c r="BG9" s="246"/>
      <c r="BH9" s="246"/>
      <c r="BI9" s="246"/>
      <c r="BJ9" s="246"/>
      <c r="BK9" s="246"/>
      <c r="BL9" s="246"/>
      <c r="BM9" s="246"/>
      <c r="BN9" s="246"/>
      <c r="BO9" s="246"/>
      <c r="BP9" s="246"/>
      <c r="BQ9" s="246"/>
      <c r="BR9" s="246"/>
      <c r="BS9" s="246"/>
      <c r="BT9" s="246"/>
      <c r="BU9" s="246"/>
      <c r="BV9" s="246"/>
      <c r="BW9" s="246"/>
      <c r="BX9" s="246"/>
      <c r="BY9" s="246"/>
      <c r="BZ9" s="246"/>
      <c r="CA9" s="246"/>
      <c r="CB9" s="246"/>
      <c r="CC9" s="246"/>
      <c r="CD9" s="246"/>
      <c r="CE9" s="246"/>
      <c r="CF9" s="246"/>
      <c r="CG9" s="246"/>
      <c r="CH9" s="246"/>
      <c r="CI9" s="246"/>
      <c r="CJ9" s="246"/>
      <c r="CK9" s="246"/>
      <c r="CL9" s="246"/>
      <c r="CM9" s="246"/>
      <c r="CN9" s="246"/>
      <c r="CO9" s="246"/>
      <c r="CP9" s="246"/>
      <c r="CQ9" s="246"/>
      <c r="CR9" s="246"/>
      <c r="CS9" s="246"/>
      <c r="CT9" s="246"/>
      <c r="CU9" s="246"/>
      <c r="CV9" s="246"/>
      <c r="CW9" s="246"/>
      <c r="CX9" s="246"/>
      <c r="CY9" s="246"/>
      <c r="CZ9" s="246"/>
      <c r="DA9" s="246"/>
      <c r="DB9" s="246"/>
      <c r="DC9" s="246"/>
      <c r="DD9" s="246"/>
      <c r="DE9" s="246"/>
      <c r="DF9" s="246"/>
      <c r="DG9" s="246"/>
      <c r="DH9" s="246"/>
      <c r="DI9" s="246"/>
      <c r="DJ9" s="246"/>
      <c r="DK9" s="246"/>
      <c r="DL9" s="246"/>
      <c r="DM9" s="246"/>
      <c r="DN9" s="246"/>
      <c r="DO9" s="246"/>
      <c r="DP9" s="246"/>
      <c r="DQ9" s="246"/>
      <c r="DR9" s="246"/>
      <c r="DS9" s="246"/>
      <c r="DT9" s="246"/>
      <c r="DU9" s="246"/>
      <c r="DV9" s="246"/>
      <c r="DW9" s="246"/>
      <c r="DX9" s="246"/>
      <c r="DY9" s="246"/>
      <c r="DZ9" s="246"/>
      <c r="EA9" s="246"/>
      <c r="EB9" s="246"/>
      <c r="EC9" s="246"/>
      <c r="ED9" s="246"/>
      <c r="EE9" s="246"/>
      <c r="EF9" s="246"/>
      <c r="EG9" s="246"/>
      <c r="EH9" s="246"/>
      <c r="EI9" s="246"/>
      <c r="EJ9" s="246"/>
      <c r="EK9" s="246"/>
      <c r="EL9" s="246"/>
      <c r="EM9" s="246"/>
      <c r="EN9" s="246"/>
      <c r="EO9" s="246"/>
      <c r="EP9" s="246"/>
      <c r="EQ9" s="246"/>
      <c r="ER9" s="246"/>
      <c r="ES9" s="246"/>
      <c r="ET9" s="246"/>
      <c r="EU9" s="246"/>
      <c r="EV9" s="246"/>
      <c r="EW9" s="246"/>
      <c r="EX9" s="246"/>
      <c r="EY9" s="246"/>
      <c r="EZ9" s="246"/>
      <c r="FA9" s="246"/>
      <c r="FB9" s="246"/>
      <c r="FC9" s="246"/>
      <c r="FD9" s="246"/>
      <c r="FE9" s="246"/>
      <c r="FF9" s="246"/>
      <c r="FG9" s="246"/>
      <c r="FH9" s="246"/>
      <c r="FI9" s="246"/>
      <c r="FJ9" s="246"/>
      <c r="FK9" s="246"/>
      <c r="FL9" s="246"/>
      <c r="FM9" s="246"/>
      <c r="FN9" s="246"/>
      <c r="FO9" s="246"/>
      <c r="FP9" s="246"/>
      <c r="FQ9" s="246"/>
      <c r="FR9" s="246"/>
      <c r="FS9" s="246"/>
      <c r="FT9" s="246"/>
      <c r="FU9" s="246"/>
      <c r="FV9" s="246"/>
      <c r="FW9" s="246"/>
      <c r="FX9" s="246"/>
      <c r="FY9" s="246"/>
      <c r="FZ9" s="246"/>
      <c r="GA9" s="246"/>
      <c r="GB9" s="246"/>
      <c r="GC9" s="246"/>
      <c r="GD9" s="246"/>
      <c r="GE9" s="246"/>
      <c r="GF9" s="246"/>
      <c r="GG9" s="246"/>
      <c r="GH9" s="246"/>
      <c r="GI9" s="246"/>
      <c r="GJ9" s="246"/>
      <c r="GK9" s="246"/>
      <c r="GL9" s="246"/>
      <c r="GM9" s="246"/>
      <c r="GN9" s="246"/>
      <c r="GO9" s="246"/>
      <c r="GP9" s="246"/>
      <c r="GQ9" s="246"/>
      <c r="GR9" s="246"/>
      <c r="GS9" s="246"/>
      <c r="GT9" s="246"/>
      <c r="GU9" s="246"/>
      <c r="GV9" s="246"/>
      <c r="GW9" s="246"/>
      <c r="GX9" s="246"/>
      <c r="GY9" s="246"/>
      <c r="GZ9" s="246"/>
      <c r="HA9" s="246"/>
      <c r="HB9" s="246"/>
      <c r="HC9" s="246"/>
      <c r="HD9" s="246"/>
      <c r="HE9" s="246"/>
      <c r="HF9" s="246"/>
      <c r="HG9" s="246"/>
      <c r="HH9" s="246"/>
      <c r="HI9" s="246"/>
      <c r="HJ9" s="246"/>
      <c r="HK9" s="246"/>
      <c r="HL9" s="246"/>
      <c r="HM9" s="246"/>
      <c r="HN9" s="246"/>
      <c r="HO9" s="246"/>
      <c r="HP9" s="246"/>
      <c r="HQ9" s="246"/>
      <c r="HR9" s="246"/>
      <c r="HS9" s="246"/>
      <c r="HT9" s="246"/>
      <c r="HU9" s="246"/>
      <c r="HV9" s="246"/>
      <c r="HW9" s="246"/>
      <c r="HX9" s="246"/>
      <c r="HY9" s="246"/>
      <c r="HZ9" s="246"/>
    </row>
    <row r="10" spans="5:23" ht="12.75">
      <c r="E10" s="247"/>
      <c r="Q10" s="248"/>
      <c r="R10" s="248"/>
      <c r="S10" s="248"/>
      <c r="T10" s="244">
        <f>SUM(T6:T7)*0.02</f>
        <v>1509.1764505143062</v>
      </c>
      <c r="U10" s="244">
        <f>SUM(U6:U7)*0.02</f>
        <v>1509.1764505143062</v>
      </c>
      <c r="V10" s="244">
        <f>SUM(V6:V7)*0.02</f>
        <v>1509.1764505143062</v>
      </c>
      <c r="W10" s="244">
        <f>SUM(W6:W7)*0.02</f>
        <v>1509.1764505143062</v>
      </c>
    </row>
    <row r="11" spans="4:23" ht="12.75">
      <c r="D11" s="249"/>
      <c r="E11" s="222"/>
      <c r="Q11" s="247"/>
      <c r="R11" s="250"/>
      <c r="S11" s="250"/>
      <c r="T11" s="248">
        <f>SUM(T6:T10)</f>
        <v>103378.58686022997</v>
      </c>
      <c r="U11" s="248">
        <f>SUM(U6:U10)</f>
        <v>103378.58686022997</v>
      </c>
      <c r="V11" s="248">
        <f>SUM(V6:V10)</f>
        <v>103378.58686022997</v>
      </c>
      <c r="W11" s="248">
        <f>SUM(W6:W10)</f>
        <v>103378.58686022997</v>
      </c>
    </row>
    <row r="12" spans="4:19" ht="12.75">
      <c r="D12" s="249">
        <v>41639</v>
      </c>
      <c r="E12" s="251" t="s">
        <v>213</v>
      </c>
      <c r="Q12" s="247"/>
      <c r="R12" s="250"/>
      <c r="S12" s="250"/>
    </row>
    <row r="13" spans="1:234" ht="26.25" thickBot="1">
      <c r="A13" s="227"/>
      <c r="B13" s="228" t="s">
        <v>214</v>
      </c>
      <c r="C13" s="228" t="s">
        <v>215</v>
      </c>
      <c r="D13" s="229" t="s">
        <v>216</v>
      </c>
      <c r="E13" s="230" t="s">
        <v>195</v>
      </c>
      <c r="F13" s="230" t="s">
        <v>196</v>
      </c>
      <c r="G13" s="230" t="s">
        <v>197</v>
      </c>
      <c r="H13" s="230" t="s">
        <v>189</v>
      </c>
      <c r="I13" s="230" t="s">
        <v>198</v>
      </c>
      <c r="J13" s="230" t="s">
        <v>199</v>
      </c>
      <c r="K13" s="230" t="s">
        <v>200</v>
      </c>
      <c r="L13" s="230" t="s">
        <v>201</v>
      </c>
      <c r="M13" s="230" t="s">
        <v>202</v>
      </c>
      <c r="N13" s="230" t="s">
        <v>203</v>
      </c>
      <c r="O13" s="230" t="s">
        <v>204</v>
      </c>
      <c r="P13" s="230" t="s">
        <v>188</v>
      </c>
      <c r="Q13" s="230" t="s">
        <v>11</v>
      </c>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2"/>
      <c r="AT13" s="232"/>
      <c r="AU13" s="232"/>
      <c r="AV13" s="232"/>
      <c r="AW13" s="232"/>
      <c r="AX13" s="232"/>
      <c r="AY13" s="232"/>
      <c r="AZ13" s="232"/>
      <c r="BA13" s="232"/>
      <c r="BB13" s="232"/>
      <c r="BC13" s="227"/>
      <c r="BD13" s="227"/>
      <c r="BE13" s="227"/>
      <c r="BF13" s="227"/>
      <c r="BG13" s="227"/>
      <c r="BH13" s="227"/>
      <c r="BI13" s="227"/>
      <c r="BJ13" s="227"/>
      <c r="BK13" s="227"/>
      <c r="BL13" s="227"/>
      <c r="BM13" s="227"/>
      <c r="BN13" s="227"/>
      <c r="BO13" s="227"/>
      <c r="BP13" s="227"/>
      <c r="BQ13" s="227"/>
      <c r="BR13" s="227"/>
      <c r="BS13" s="227"/>
      <c r="BT13" s="227"/>
      <c r="BU13" s="227"/>
      <c r="BV13" s="227"/>
      <c r="BW13" s="227"/>
      <c r="BX13" s="227"/>
      <c r="BY13" s="227"/>
      <c r="BZ13" s="227"/>
      <c r="CA13" s="227"/>
      <c r="CB13" s="227"/>
      <c r="CC13" s="227"/>
      <c r="CD13" s="227"/>
      <c r="CE13" s="227"/>
      <c r="CF13" s="227"/>
      <c r="CG13" s="227"/>
      <c r="CH13" s="227"/>
      <c r="CI13" s="227"/>
      <c r="CJ13" s="227"/>
      <c r="CK13" s="227"/>
      <c r="CL13" s="227"/>
      <c r="CM13" s="227"/>
      <c r="CN13" s="227"/>
      <c r="CO13" s="227"/>
      <c r="CP13" s="227"/>
      <c r="CQ13" s="227"/>
      <c r="CR13" s="227"/>
      <c r="CS13" s="227"/>
      <c r="CT13" s="227"/>
      <c r="CU13" s="227"/>
      <c r="CV13" s="227"/>
      <c r="CW13" s="227"/>
      <c r="CX13" s="227"/>
      <c r="CY13" s="227"/>
      <c r="CZ13" s="227"/>
      <c r="DA13" s="227"/>
      <c r="DB13" s="227"/>
      <c r="DC13" s="227"/>
      <c r="DD13" s="227"/>
      <c r="DE13" s="227"/>
      <c r="DF13" s="227"/>
      <c r="DG13" s="227"/>
      <c r="DH13" s="227"/>
      <c r="DI13" s="227"/>
      <c r="DJ13" s="227"/>
      <c r="DK13" s="227"/>
      <c r="DL13" s="227"/>
      <c r="DM13" s="227"/>
      <c r="DN13" s="227"/>
      <c r="DO13" s="227"/>
      <c r="DP13" s="227"/>
      <c r="DQ13" s="227"/>
      <c r="DR13" s="227"/>
      <c r="DS13" s="227"/>
      <c r="DT13" s="227"/>
      <c r="DU13" s="227"/>
      <c r="DV13" s="227"/>
      <c r="DW13" s="227"/>
      <c r="DX13" s="227"/>
      <c r="DY13" s="227"/>
      <c r="DZ13" s="227"/>
      <c r="EA13" s="227"/>
      <c r="EB13" s="227"/>
      <c r="EC13" s="227"/>
      <c r="ED13" s="227"/>
      <c r="EE13" s="227"/>
      <c r="EF13" s="227"/>
      <c r="EG13" s="227"/>
      <c r="EH13" s="227"/>
      <c r="EI13" s="227"/>
      <c r="EJ13" s="227"/>
      <c r="EK13" s="227"/>
      <c r="EL13" s="227"/>
      <c r="EM13" s="227"/>
      <c r="EN13" s="227"/>
      <c r="EO13" s="227"/>
      <c r="EP13" s="227"/>
      <c r="EQ13" s="227"/>
      <c r="ER13" s="227"/>
      <c r="ES13" s="227"/>
      <c r="ET13" s="227"/>
      <c r="EU13" s="227"/>
      <c r="EV13" s="227"/>
      <c r="EW13" s="227"/>
      <c r="EX13" s="227"/>
      <c r="EY13" s="227"/>
      <c r="EZ13" s="227"/>
      <c r="FA13" s="227"/>
      <c r="FB13" s="227"/>
      <c r="FC13" s="227"/>
      <c r="FD13" s="227"/>
      <c r="FE13" s="227"/>
      <c r="FF13" s="227"/>
      <c r="FG13" s="227"/>
      <c r="FH13" s="227"/>
      <c r="FI13" s="227"/>
      <c r="FJ13" s="227"/>
      <c r="FK13" s="227"/>
      <c r="FL13" s="227"/>
      <c r="FM13" s="227"/>
      <c r="FN13" s="227"/>
      <c r="FO13" s="227"/>
      <c r="FP13" s="227"/>
      <c r="FQ13" s="227"/>
      <c r="FR13" s="227"/>
      <c r="FS13" s="227"/>
      <c r="FT13" s="227"/>
      <c r="FU13" s="227"/>
      <c r="FV13" s="227"/>
      <c r="FW13" s="227"/>
      <c r="FX13" s="227"/>
      <c r="FY13" s="227"/>
      <c r="FZ13" s="227"/>
      <c r="GA13" s="227"/>
      <c r="GB13" s="227"/>
      <c r="GC13" s="227"/>
      <c r="GD13" s="227"/>
      <c r="GE13" s="227"/>
      <c r="GF13" s="227"/>
      <c r="GG13" s="227"/>
      <c r="GH13" s="227"/>
      <c r="GI13" s="227"/>
      <c r="GJ13" s="227"/>
      <c r="GK13" s="227"/>
      <c r="GL13" s="227"/>
      <c r="GM13" s="227"/>
      <c r="GN13" s="227"/>
      <c r="GO13" s="227"/>
      <c r="GP13" s="227"/>
      <c r="GQ13" s="227"/>
      <c r="GR13" s="227"/>
      <c r="GS13" s="227"/>
      <c r="GT13" s="227"/>
      <c r="GU13" s="227"/>
      <c r="GV13" s="227"/>
      <c r="GW13" s="227"/>
      <c r="GX13" s="227"/>
      <c r="GY13" s="227"/>
      <c r="GZ13" s="227"/>
      <c r="HA13" s="227"/>
      <c r="HB13" s="227"/>
      <c r="HC13" s="227"/>
      <c r="HD13" s="227"/>
      <c r="HE13" s="227"/>
      <c r="HF13" s="227"/>
      <c r="HG13" s="227"/>
      <c r="HH13" s="227"/>
      <c r="HI13" s="227"/>
      <c r="HJ13" s="227"/>
      <c r="HK13" s="227"/>
      <c r="HL13" s="227"/>
      <c r="HM13" s="227"/>
      <c r="HN13" s="227"/>
      <c r="HO13" s="227"/>
      <c r="HP13" s="227"/>
      <c r="HQ13" s="227"/>
      <c r="HR13" s="227"/>
      <c r="HS13" s="227"/>
      <c r="HT13" s="227"/>
      <c r="HU13" s="227"/>
      <c r="HV13" s="227"/>
      <c r="HW13" s="227"/>
      <c r="HX13" s="227"/>
      <c r="HY13" s="227"/>
      <c r="HZ13" s="227"/>
    </row>
    <row r="14" spans="1:234" ht="15">
      <c r="A14" s="233" t="str">
        <f>+A6</f>
        <v>Asistente contable de 5 horas al día</v>
      </c>
      <c r="B14" s="234">
        <v>6</v>
      </c>
      <c r="C14" s="252">
        <f>+($D$12-D14)/365</f>
        <v>-1.3315068493150686</v>
      </c>
      <c r="D14" s="253">
        <v>42125</v>
      </c>
      <c r="E14" s="235"/>
      <c r="F14" s="235"/>
      <c r="G14" s="235"/>
      <c r="H14" s="235"/>
      <c r="I14" s="235">
        <f>+I6/30*$B$15*0.25</f>
        <v>453.125</v>
      </c>
      <c r="J14" s="235"/>
      <c r="K14" s="235"/>
      <c r="L14" s="235"/>
      <c r="M14" s="235"/>
      <c r="N14" s="235"/>
      <c r="O14" s="235"/>
      <c r="P14" s="235">
        <f>+P6</f>
        <v>9062.5</v>
      </c>
      <c r="Q14" s="235">
        <f>SUM(E14:P14)</f>
        <v>9515.625</v>
      </c>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39"/>
      <c r="AQ14" s="239"/>
      <c r="AR14" s="239"/>
      <c r="AS14" s="239"/>
      <c r="AT14" s="239"/>
      <c r="AU14" s="239"/>
      <c r="AV14" s="239"/>
      <c r="AW14" s="239"/>
      <c r="AX14" s="239"/>
      <c r="AY14" s="239"/>
      <c r="AZ14" s="239"/>
      <c r="BA14" s="239"/>
      <c r="BB14" s="239"/>
      <c r="BC14" s="233"/>
      <c r="BD14" s="233"/>
      <c r="BE14" s="233"/>
      <c r="BF14" s="233"/>
      <c r="BG14" s="233"/>
      <c r="BH14" s="233"/>
      <c r="BI14" s="233"/>
      <c r="BJ14" s="233"/>
      <c r="BK14" s="233"/>
      <c r="BL14" s="233"/>
      <c r="BM14" s="233"/>
      <c r="BN14" s="233"/>
      <c r="BO14" s="233"/>
      <c r="BP14" s="233"/>
      <c r="BQ14" s="233"/>
      <c r="BR14" s="233"/>
      <c r="BS14" s="233"/>
      <c r="BT14" s="233"/>
      <c r="BU14" s="233"/>
      <c r="BV14" s="233"/>
      <c r="BW14" s="233"/>
      <c r="BX14" s="233"/>
      <c r="BY14" s="233"/>
      <c r="BZ14" s="233"/>
      <c r="CA14" s="233"/>
      <c r="CB14" s="233"/>
      <c r="CC14" s="233"/>
      <c r="CD14" s="233"/>
      <c r="CE14" s="233"/>
      <c r="CF14" s="233"/>
      <c r="CG14" s="233"/>
      <c r="CH14" s="233"/>
      <c r="CI14" s="233"/>
      <c r="CJ14" s="233"/>
      <c r="CK14" s="233"/>
      <c r="CL14" s="233"/>
      <c r="CM14" s="233"/>
      <c r="CN14" s="233"/>
      <c r="CO14" s="233"/>
      <c r="CP14" s="233"/>
      <c r="CQ14" s="233"/>
      <c r="CR14" s="233"/>
      <c r="CS14" s="233"/>
      <c r="CT14" s="233"/>
      <c r="CU14" s="233"/>
      <c r="CV14" s="233"/>
      <c r="CW14" s="233"/>
      <c r="CX14" s="233"/>
      <c r="CY14" s="233"/>
      <c r="CZ14" s="233"/>
      <c r="DA14" s="233"/>
      <c r="DB14" s="233"/>
      <c r="DC14" s="233"/>
      <c r="DD14" s="233"/>
      <c r="DE14" s="233"/>
      <c r="DF14" s="233"/>
      <c r="DG14" s="233"/>
      <c r="DH14" s="233"/>
      <c r="DI14" s="233"/>
      <c r="DJ14" s="233"/>
      <c r="DK14" s="233"/>
      <c r="DL14" s="233"/>
      <c r="DM14" s="233"/>
      <c r="DN14" s="233"/>
      <c r="DO14" s="233"/>
      <c r="DP14" s="233"/>
      <c r="DQ14" s="233"/>
      <c r="DR14" s="233"/>
      <c r="DS14" s="233"/>
      <c r="DT14" s="233"/>
      <c r="DU14" s="233"/>
      <c r="DV14" s="233"/>
      <c r="DW14" s="233"/>
      <c r="DX14" s="233"/>
      <c r="DY14" s="233"/>
      <c r="DZ14" s="233"/>
      <c r="EA14" s="233"/>
      <c r="EB14" s="233"/>
      <c r="EC14" s="233"/>
      <c r="ED14" s="233"/>
      <c r="EE14" s="233"/>
      <c r="EF14" s="233"/>
      <c r="EG14" s="233"/>
      <c r="EH14" s="233"/>
      <c r="EI14" s="233"/>
      <c r="EJ14" s="233"/>
      <c r="EK14" s="233"/>
      <c r="EL14" s="233"/>
      <c r="EM14" s="233"/>
      <c r="EN14" s="233"/>
      <c r="EO14" s="233"/>
      <c r="EP14" s="233"/>
      <c r="EQ14" s="233"/>
      <c r="ER14" s="233"/>
      <c r="ES14" s="233"/>
      <c r="ET14" s="233"/>
      <c r="EU14" s="233"/>
      <c r="EV14" s="233"/>
      <c r="EW14" s="233"/>
      <c r="EX14" s="233"/>
      <c r="EY14" s="233"/>
      <c r="EZ14" s="233"/>
      <c r="FA14" s="233"/>
      <c r="FB14" s="233"/>
      <c r="FC14" s="233"/>
      <c r="FD14" s="233"/>
      <c r="FE14" s="233"/>
      <c r="FF14" s="233"/>
      <c r="FG14" s="233"/>
      <c r="FH14" s="233"/>
      <c r="FI14" s="233"/>
      <c r="FJ14" s="233"/>
      <c r="FK14" s="233"/>
      <c r="FL14" s="233"/>
      <c r="FM14" s="233"/>
      <c r="FN14" s="233"/>
      <c r="FO14" s="233"/>
      <c r="FP14" s="233"/>
      <c r="FQ14" s="233"/>
      <c r="FR14" s="233"/>
      <c r="FS14" s="233"/>
      <c r="FT14" s="233"/>
      <c r="FU14" s="233"/>
      <c r="FV14" s="233"/>
      <c r="FW14" s="233"/>
      <c r="FX14" s="233"/>
      <c r="FY14" s="233"/>
      <c r="FZ14" s="233"/>
      <c r="GA14" s="233"/>
      <c r="GB14" s="233"/>
      <c r="GC14" s="233"/>
      <c r="GD14" s="233"/>
      <c r="GE14" s="233"/>
      <c r="GF14" s="233"/>
      <c r="GG14" s="233"/>
      <c r="GH14" s="233"/>
      <c r="GI14" s="233"/>
      <c r="GJ14" s="233"/>
      <c r="GK14" s="233"/>
      <c r="GL14" s="233"/>
      <c r="GM14" s="233"/>
      <c r="GN14" s="233"/>
      <c r="GO14" s="233"/>
      <c r="GP14" s="233"/>
      <c r="GQ14" s="233"/>
      <c r="GR14" s="233"/>
      <c r="GS14" s="233"/>
      <c r="GT14" s="233"/>
      <c r="GU14" s="233"/>
      <c r="GV14" s="233"/>
      <c r="GW14" s="233"/>
      <c r="GX14" s="233"/>
      <c r="GY14" s="233"/>
      <c r="GZ14" s="233"/>
      <c r="HA14" s="233"/>
      <c r="HB14" s="233"/>
      <c r="HC14" s="233"/>
      <c r="HD14" s="233"/>
      <c r="HE14" s="233"/>
      <c r="HF14" s="233"/>
      <c r="HG14" s="233"/>
      <c r="HH14" s="233"/>
      <c r="HI14" s="233"/>
      <c r="HJ14" s="233"/>
      <c r="HK14" s="233"/>
      <c r="HL14" s="233"/>
      <c r="HM14" s="233"/>
      <c r="HN14" s="233"/>
      <c r="HO14" s="233"/>
      <c r="HP14" s="233"/>
      <c r="HQ14" s="233"/>
      <c r="HR14" s="233"/>
      <c r="HS14" s="233"/>
      <c r="HT14" s="233"/>
      <c r="HU14" s="233"/>
      <c r="HV14" s="233"/>
      <c r="HW14" s="233"/>
      <c r="HX14" s="233"/>
      <c r="HY14" s="233"/>
      <c r="HZ14" s="233"/>
    </row>
    <row r="15" spans="1:234" ht="15">
      <c r="A15" s="233" t="str">
        <f>+A7</f>
        <v>Asistente técnico tiempo completo</v>
      </c>
      <c r="B15" s="234">
        <v>6</v>
      </c>
      <c r="C15" s="252">
        <f>+($D$12-D15)/365</f>
        <v>-1.3315068493150686</v>
      </c>
      <c r="D15" s="253">
        <v>42125</v>
      </c>
      <c r="E15" s="235"/>
      <c r="F15" s="235"/>
      <c r="G15" s="235"/>
      <c r="H15" s="235"/>
      <c r="I15" s="235">
        <f>+I7/30*$B$15*0.25</f>
        <v>788.64864</v>
      </c>
      <c r="J15" s="235"/>
      <c r="K15" s="235"/>
      <c r="L15" s="235"/>
      <c r="M15" s="235"/>
      <c r="N15" s="235"/>
      <c r="O15" s="235"/>
      <c r="P15" s="235">
        <f>+P7</f>
        <v>15772.9728</v>
      </c>
      <c r="Q15" s="235">
        <f>SUM(E15:P15)</f>
        <v>16561.62144</v>
      </c>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39"/>
      <c r="AY15" s="239"/>
      <c r="AZ15" s="239"/>
      <c r="BA15" s="239"/>
      <c r="BB15" s="239"/>
      <c r="BC15" s="233"/>
      <c r="BD15" s="233"/>
      <c r="BE15" s="233"/>
      <c r="BF15" s="233"/>
      <c r="BG15" s="233"/>
      <c r="BH15" s="233"/>
      <c r="BI15" s="233"/>
      <c r="BJ15" s="233"/>
      <c r="BK15" s="233"/>
      <c r="BL15" s="233"/>
      <c r="BM15" s="233"/>
      <c r="BN15" s="233"/>
      <c r="BO15" s="233"/>
      <c r="BP15" s="233"/>
      <c r="BQ15" s="233"/>
      <c r="BR15" s="233"/>
      <c r="BS15" s="233"/>
      <c r="BT15" s="233"/>
      <c r="BU15" s="233"/>
      <c r="BV15" s="233"/>
      <c r="BW15" s="233"/>
      <c r="BX15" s="233"/>
      <c r="BY15" s="233"/>
      <c r="BZ15" s="233"/>
      <c r="CA15" s="233"/>
      <c r="CB15" s="233"/>
      <c r="CC15" s="233"/>
      <c r="CD15" s="233"/>
      <c r="CE15" s="233"/>
      <c r="CF15" s="233"/>
      <c r="CG15" s="233"/>
      <c r="CH15" s="233"/>
      <c r="CI15" s="233"/>
      <c r="CJ15" s="233"/>
      <c r="CK15" s="233"/>
      <c r="CL15" s="233"/>
      <c r="CM15" s="233"/>
      <c r="CN15" s="233"/>
      <c r="CO15" s="233"/>
      <c r="CP15" s="233"/>
      <c r="CQ15" s="233"/>
      <c r="CR15" s="233"/>
      <c r="CS15" s="233"/>
      <c r="CT15" s="233"/>
      <c r="CU15" s="233"/>
      <c r="CV15" s="233"/>
      <c r="CW15" s="233"/>
      <c r="CX15" s="233"/>
      <c r="CY15" s="233"/>
      <c r="CZ15" s="233"/>
      <c r="DA15" s="233"/>
      <c r="DB15" s="233"/>
      <c r="DC15" s="233"/>
      <c r="DD15" s="233"/>
      <c r="DE15" s="233"/>
      <c r="DF15" s="233"/>
      <c r="DG15" s="233"/>
      <c r="DH15" s="233"/>
      <c r="DI15" s="233"/>
      <c r="DJ15" s="233"/>
      <c r="DK15" s="233"/>
      <c r="DL15" s="233"/>
      <c r="DM15" s="233"/>
      <c r="DN15" s="233"/>
      <c r="DO15" s="233"/>
      <c r="DP15" s="233"/>
      <c r="DQ15" s="233"/>
      <c r="DR15" s="233"/>
      <c r="DS15" s="233"/>
      <c r="DT15" s="233"/>
      <c r="DU15" s="233"/>
      <c r="DV15" s="233"/>
      <c r="DW15" s="233"/>
      <c r="DX15" s="233"/>
      <c r="DY15" s="233"/>
      <c r="DZ15" s="233"/>
      <c r="EA15" s="233"/>
      <c r="EB15" s="233"/>
      <c r="EC15" s="233"/>
      <c r="ED15" s="233"/>
      <c r="EE15" s="233"/>
      <c r="EF15" s="233"/>
      <c r="EG15" s="233"/>
      <c r="EH15" s="233"/>
      <c r="EI15" s="233"/>
      <c r="EJ15" s="233"/>
      <c r="EK15" s="233"/>
      <c r="EL15" s="233"/>
      <c r="EM15" s="233"/>
      <c r="EN15" s="233"/>
      <c r="EO15" s="233"/>
      <c r="EP15" s="233"/>
      <c r="EQ15" s="233"/>
      <c r="ER15" s="233"/>
      <c r="ES15" s="233"/>
      <c r="ET15" s="233"/>
      <c r="EU15" s="233"/>
      <c r="EV15" s="233"/>
      <c r="EW15" s="233"/>
      <c r="EX15" s="233"/>
      <c r="EY15" s="233"/>
      <c r="EZ15" s="233"/>
      <c r="FA15" s="233"/>
      <c r="FB15" s="233"/>
      <c r="FC15" s="233"/>
      <c r="FD15" s="233"/>
      <c r="FE15" s="233"/>
      <c r="FF15" s="233"/>
      <c r="FG15" s="233"/>
      <c r="FH15" s="233"/>
      <c r="FI15" s="233"/>
      <c r="FJ15" s="233"/>
      <c r="FK15" s="233"/>
      <c r="FL15" s="233"/>
      <c r="FM15" s="233"/>
      <c r="FN15" s="233"/>
      <c r="FO15" s="233"/>
      <c r="FP15" s="233"/>
      <c r="FQ15" s="233"/>
      <c r="FR15" s="233"/>
      <c r="FS15" s="233"/>
      <c r="FT15" s="233"/>
      <c r="FU15" s="233"/>
      <c r="FV15" s="233"/>
      <c r="FW15" s="233"/>
      <c r="FX15" s="233"/>
      <c r="FY15" s="233"/>
      <c r="FZ15" s="233"/>
      <c r="GA15" s="233"/>
      <c r="GB15" s="233"/>
      <c r="GC15" s="233"/>
      <c r="GD15" s="233"/>
      <c r="GE15" s="233"/>
      <c r="GF15" s="233"/>
      <c r="GG15" s="233"/>
      <c r="GH15" s="233"/>
      <c r="GI15" s="233"/>
      <c r="GJ15" s="233"/>
      <c r="GK15" s="233"/>
      <c r="GL15" s="233"/>
      <c r="GM15" s="233"/>
      <c r="GN15" s="233"/>
      <c r="GO15" s="233"/>
      <c r="GP15" s="233"/>
      <c r="GQ15" s="233"/>
      <c r="GR15" s="233"/>
      <c r="GS15" s="233"/>
      <c r="GT15" s="233"/>
      <c r="GU15" s="233"/>
      <c r="GV15" s="233"/>
      <c r="GW15" s="233"/>
      <c r="GX15" s="233"/>
      <c r="GY15" s="233"/>
      <c r="GZ15" s="233"/>
      <c r="HA15" s="233"/>
      <c r="HB15" s="233"/>
      <c r="HC15" s="233"/>
      <c r="HD15" s="233"/>
      <c r="HE15" s="233"/>
      <c r="HF15" s="233"/>
      <c r="HG15" s="233"/>
      <c r="HH15" s="233"/>
      <c r="HI15" s="233"/>
      <c r="HJ15" s="233"/>
      <c r="HK15" s="233"/>
      <c r="HL15" s="233"/>
      <c r="HM15" s="233"/>
      <c r="HN15" s="233"/>
      <c r="HO15" s="233"/>
      <c r="HP15" s="233"/>
      <c r="HQ15" s="233"/>
      <c r="HR15" s="233"/>
      <c r="HS15" s="233"/>
      <c r="HT15" s="233"/>
      <c r="HU15" s="233"/>
      <c r="HV15" s="233"/>
      <c r="HW15" s="233"/>
      <c r="HX15" s="233"/>
      <c r="HY15" s="233"/>
      <c r="HZ15" s="233"/>
    </row>
    <row r="16" spans="1:234" ht="15">
      <c r="A16" s="233" t="s">
        <v>235</v>
      </c>
      <c r="B16" s="234">
        <v>6</v>
      </c>
      <c r="C16" s="252">
        <f>+($D$12-D16)/365</f>
        <v>-1.3315068493150686</v>
      </c>
      <c r="D16" s="253">
        <v>42125</v>
      </c>
      <c r="E16" s="235"/>
      <c r="F16" s="235"/>
      <c r="G16" s="235"/>
      <c r="H16" s="235"/>
      <c r="I16" s="235">
        <f>+I8/30*$B$15*0.25</f>
        <v>800</v>
      </c>
      <c r="J16" s="235"/>
      <c r="K16" s="235"/>
      <c r="L16" s="235"/>
      <c r="M16" s="235"/>
      <c r="N16" s="235"/>
      <c r="O16" s="235"/>
      <c r="P16" s="235">
        <f>+P8</f>
        <v>16000</v>
      </c>
      <c r="Q16" s="235">
        <f>SUM(E16:P16)</f>
        <v>16800</v>
      </c>
      <c r="R16" s="239"/>
      <c r="S16" s="239"/>
      <c r="T16" s="239"/>
      <c r="U16" s="239"/>
      <c r="V16" s="239"/>
      <c r="W16" s="239"/>
      <c r="X16" s="239"/>
      <c r="Y16" s="239"/>
      <c r="Z16" s="239"/>
      <c r="AA16" s="239"/>
      <c r="AB16" s="239"/>
      <c r="AC16" s="239"/>
      <c r="AD16" s="239"/>
      <c r="AE16" s="239"/>
      <c r="AF16" s="239"/>
      <c r="AG16" s="239"/>
      <c r="AH16" s="239"/>
      <c r="AI16" s="239"/>
      <c r="AJ16" s="239"/>
      <c r="AK16" s="239"/>
      <c r="AL16" s="239"/>
      <c r="AM16" s="239"/>
      <c r="AN16" s="239"/>
      <c r="AO16" s="239"/>
      <c r="AP16" s="239"/>
      <c r="AQ16" s="239"/>
      <c r="AR16" s="239"/>
      <c r="AS16" s="239"/>
      <c r="AT16" s="239"/>
      <c r="AU16" s="239"/>
      <c r="AV16" s="239"/>
      <c r="AW16" s="239"/>
      <c r="AX16" s="239"/>
      <c r="AY16" s="239"/>
      <c r="AZ16" s="239"/>
      <c r="BA16" s="239"/>
      <c r="BB16" s="239"/>
      <c r="BC16" s="233"/>
      <c r="BD16" s="233"/>
      <c r="BE16" s="233"/>
      <c r="BF16" s="233"/>
      <c r="BG16" s="233"/>
      <c r="BH16" s="233"/>
      <c r="BI16" s="233"/>
      <c r="BJ16" s="233"/>
      <c r="BK16" s="233"/>
      <c r="BL16" s="233"/>
      <c r="BM16" s="233"/>
      <c r="BN16" s="233"/>
      <c r="BO16" s="233"/>
      <c r="BP16" s="233"/>
      <c r="BQ16" s="233"/>
      <c r="BR16" s="233"/>
      <c r="BS16" s="233"/>
      <c r="BT16" s="233"/>
      <c r="BU16" s="233"/>
      <c r="BV16" s="233"/>
      <c r="BW16" s="233"/>
      <c r="BX16" s="233"/>
      <c r="BY16" s="233"/>
      <c r="BZ16" s="233"/>
      <c r="CA16" s="233"/>
      <c r="CB16" s="233"/>
      <c r="CC16" s="233"/>
      <c r="CD16" s="233"/>
      <c r="CE16" s="233"/>
      <c r="CF16" s="233"/>
      <c r="CG16" s="233"/>
      <c r="CH16" s="233"/>
      <c r="CI16" s="233"/>
      <c r="CJ16" s="233"/>
      <c r="CK16" s="233"/>
      <c r="CL16" s="233"/>
      <c r="CM16" s="233"/>
      <c r="CN16" s="233"/>
      <c r="CO16" s="233"/>
      <c r="CP16" s="233"/>
      <c r="CQ16" s="233"/>
      <c r="CR16" s="233"/>
      <c r="CS16" s="233"/>
      <c r="CT16" s="233"/>
      <c r="CU16" s="233"/>
      <c r="CV16" s="233"/>
      <c r="CW16" s="233"/>
      <c r="CX16" s="233"/>
      <c r="CY16" s="233"/>
      <c r="CZ16" s="233"/>
      <c r="DA16" s="233"/>
      <c r="DB16" s="233"/>
      <c r="DC16" s="233"/>
      <c r="DD16" s="233"/>
      <c r="DE16" s="233"/>
      <c r="DF16" s="233"/>
      <c r="DG16" s="233"/>
      <c r="DH16" s="233"/>
      <c r="DI16" s="233"/>
      <c r="DJ16" s="233"/>
      <c r="DK16" s="233"/>
      <c r="DL16" s="233"/>
      <c r="DM16" s="233"/>
      <c r="DN16" s="233"/>
      <c r="DO16" s="233"/>
      <c r="DP16" s="233"/>
      <c r="DQ16" s="233"/>
      <c r="DR16" s="233"/>
      <c r="DS16" s="233"/>
      <c r="DT16" s="233"/>
      <c r="DU16" s="233"/>
      <c r="DV16" s="233"/>
      <c r="DW16" s="233"/>
      <c r="DX16" s="233"/>
      <c r="DY16" s="233"/>
      <c r="DZ16" s="233"/>
      <c r="EA16" s="233"/>
      <c r="EB16" s="233"/>
      <c r="EC16" s="233"/>
      <c r="ED16" s="233"/>
      <c r="EE16" s="233"/>
      <c r="EF16" s="233"/>
      <c r="EG16" s="233"/>
      <c r="EH16" s="233"/>
      <c r="EI16" s="233"/>
      <c r="EJ16" s="233"/>
      <c r="EK16" s="233"/>
      <c r="EL16" s="233"/>
      <c r="EM16" s="233"/>
      <c r="EN16" s="233"/>
      <c r="EO16" s="233"/>
      <c r="EP16" s="233"/>
      <c r="EQ16" s="233"/>
      <c r="ER16" s="233"/>
      <c r="ES16" s="233"/>
      <c r="ET16" s="233"/>
      <c r="EU16" s="233"/>
      <c r="EV16" s="233"/>
      <c r="EW16" s="233"/>
      <c r="EX16" s="233"/>
      <c r="EY16" s="233"/>
      <c r="EZ16" s="233"/>
      <c r="FA16" s="233"/>
      <c r="FB16" s="233"/>
      <c r="FC16" s="233"/>
      <c r="FD16" s="233"/>
      <c r="FE16" s="233"/>
      <c r="FF16" s="233"/>
      <c r="FG16" s="233"/>
      <c r="FH16" s="233"/>
      <c r="FI16" s="233"/>
      <c r="FJ16" s="233"/>
      <c r="FK16" s="233"/>
      <c r="FL16" s="233"/>
      <c r="FM16" s="233"/>
      <c r="FN16" s="233"/>
      <c r="FO16" s="233"/>
      <c r="FP16" s="233"/>
      <c r="FQ16" s="233"/>
      <c r="FR16" s="233"/>
      <c r="FS16" s="233"/>
      <c r="FT16" s="233"/>
      <c r="FU16" s="233"/>
      <c r="FV16" s="233"/>
      <c r="FW16" s="233"/>
      <c r="FX16" s="233"/>
      <c r="FY16" s="233"/>
      <c r="FZ16" s="233"/>
      <c r="GA16" s="233"/>
      <c r="GB16" s="233"/>
      <c r="GC16" s="233"/>
      <c r="GD16" s="233"/>
      <c r="GE16" s="233"/>
      <c r="GF16" s="233"/>
      <c r="GG16" s="233"/>
      <c r="GH16" s="233"/>
      <c r="GI16" s="233"/>
      <c r="GJ16" s="233"/>
      <c r="GK16" s="233"/>
      <c r="GL16" s="233"/>
      <c r="GM16" s="233"/>
      <c r="GN16" s="233"/>
      <c r="GO16" s="233"/>
      <c r="GP16" s="233"/>
      <c r="GQ16" s="233"/>
      <c r="GR16" s="233"/>
      <c r="GS16" s="233"/>
      <c r="GT16" s="233"/>
      <c r="GU16" s="233"/>
      <c r="GV16" s="233"/>
      <c r="GW16" s="233"/>
      <c r="GX16" s="233"/>
      <c r="GY16" s="233"/>
      <c r="GZ16" s="233"/>
      <c r="HA16" s="233"/>
      <c r="HB16" s="233"/>
      <c r="HC16" s="233"/>
      <c r="HD16" s="233"/>
      <c r="HE16" s="233"/>
      <c r="HF16" s="233"/>
      <c r="HG16" s="233"/>
      <c r="HH16" s="233"/>
      <c r="HI16" s="233"/>
      <c r="HJ16" s="233"/>
      <c r="HK16" s="233"/>
      <c r="HL16" s="233"/>
      <c r="HM16" s="233"/>
      <c r="HN16" s="233"/>
      <c r="HO16" s="233"/>
      <c r="HP16" s="233"/>
      <c r="HQ16" s="233"/>
      <c r="HR16" s="233"/>
      <c r="HS16" s="233"/>
      <c r="HT16" s="233"/>
      <c r="HU16" s="233"/>
      <c r="HV16" s="233"/>
      <c r="HW16" s="233"/>
      <c r="HX16" s="233"/>
      <c r="HY16" s="233"/>
      <c r="HZ16" s="233"/>
    </row>
    <row r="17" spans="1:234" ht="12.75">
      <c r="A17" s="254" t="s">
        <v>11</v>
      </c>
      <c r="B17" s="241"/>
      <c r="C17" s="242"/>
      <c r="D17" s="255"/>
      <c r="E17" s="256">
        <f aca="true" t="shared" si="3" ref="E17:Q17">SUM(E14:E15)</f>
        <v>0</v>
      </c>
      <c r="F17" s="256">
        <f t="shared" si="3"/>
        <v>0</v>
      </c>
      <c r="G17" s="256">
        <f t="shared" si="3"/>
        <v>0</v>
      </c>
      <c r="H17" s="256">
        <f t="shared" si="3"/>
        <v>0</v>
      </c>
      <c r="I17" s="256">
        <f t="shared" si="3"/>
        <v>1241.77364</v>
      </c>
      <c r="J17" s="256">
        <f t="shared" si="3"/>
        <v>0</v>
      </c>
      <c r="K17" s="256">
        <f t="shared" si="3"/>
        <v>0</v>
      </c>
      <c r="L17" s="256">
        <f t="shared" si="3"/>
        <v>0</v>
      </c>
      <c r="M17" s="256">
        <f t="shared" si="3"/>
        <v>0</v>
      </c>
      <c r="N17" s="256">
        <f t="shared" si="3"/>
        <v>0</v>
      </c>
      <c r="O17" s="256">
        <f t="shared" si="3"/>
        <v>0</v>
      </c>
      <c r="P17" s="256">
        <f t="shared" si="3"/>
        <v>24835.4728</v>
      </c>
      <c r="Q17" s="256">
        <f t="shared" si="3"/>
        <v>26077.24644</v>
      </c>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7"/>
      <c r="AV17" s="257"/>
      <c r="AW17" s="257"/>
      <c r="AX17" s="257"/>
      <c r="AY17" s="257"/>
      <c r="AZ17" s="257"/>
      <c r="BA17" s="257"/>
      <c r="BB17" s="257"/>
      <c r="BC17" s="258"/>
      <c r="BD17" s="258"/>
      <c r="BE17" s="258"/>
      <c r="BF17" s="258"/>
      <c r="BG17" s="258"/>
      <c r="BH17" s="258"/>
      <c r="BI17" s="258"/>
      <c r="BJ17" s="258"/>
      <c r="BK17" s="258"/>
      <c r="BL17" s="258"/>
      <c r="BM17" s="258"/>
      <c r="BN17" s="258"/>
      <c r="BO17" s="258"/>
      <c r="BP17" s="258"/>
      <c r="BQ17" s="258"/>
      <c r="BR17" s="258"/>
      <c r="BS17" s="258"/>
      <c r="BT17" s="258"/>
      <c r="BU17" s="258"/>
      <c r="BV17" s="258"/>
      <c r="BW17" s="258"/>
      <c r="BX17" s="258"/>
      <c r="BY17" s="258"/>
      <c r="BZ17" s="258"/>
      <c r="CA17" s="258"/>
      <c r="CB17" s="258"/>
      <c r="CC17" s="258"/>
      <c r="CD17" s="258"/>
      <c r="CE17" s="258"/>
      <c r="CF17" s="258"/>
      <c r="CG17" s="258"/>
      <c r="CH17" s="258"/>
      <c r="CI17" s="258"/>
      <c r="CJ17" s="258"/>
      <c r="CK17" s="258"/>
      <c r="CL17" s="258"/>
      <c r="CM17" s="258"/>
      <c r="CN17" s="258"/>
      <c r="CO17" s="258"/>
      <c r="CP17" s="258"/>
      <c r="CQ17" s="258"/>
      <c r="CR17" s="258"/>
      <c r="CS17" s="258"/>
      <c r="CT17" s="258"/>
      <c r="CU17" s="258"/>
      <c r="CV17" s="258"/>
      <c r="CW17" s="258"/>
      <c r="CX17" s="258"/>
      <c r="CY17" s="258"/>
      <c r="CZ17" s="258"/>
      <c r="DA17" s="258"/>
      <c r="DB17" s="258"/>
      <c r="DC17" s="258"/>
      <c r="DD17" s="258"/>
      <c r="DE17" s="258"/>
      <c r="DF17" s="258"/>
      <c r="DG17" s="258"/>
      <c r="DH17" s="258"/>
      <c r="DI17" s="258"/>
      <c r="DJ17" s="258"/>
      <c r="DK17" s="258"/>
      <c r="DL17" s="258"/>
      <c r="DM17" s="258"/>
      <c r="DN17" s="258"/>
      <c r="DO17" s="258"/>
      <c r="DP17" s="258"/>
      <c r="DQ17" s="258"/>
      <c r="DR17" s="258"/>
      <c r="DS17" s="258"/>
      <c r="DT17" s="258"/>
      <c r="DU17" s="258"/>
      <c r="DV17" s="258"/>
      <c r="DW17" s="258"/>
      <c r="DX17" s="258"/>
      <c r="DY17" s="258"/>
      <c r="DZ17" s="258"/>
      <c r="EA17" s="258"/>
      <c r="EB17" s="258"/>
      <c r="EC17" s="258"/>
      <c r="ED17" s="258"/>
      <c r="EE17" s="258"/>
      <c r="EF17" s="258"/>
      <c r="EG17" s="258"/>
      <c r="EH17" s="258"/>
      <c r="EI17" s="258"/>
      <c r="EJ17" s="258"/>
      <c r="EK17" s="258"/>
      <c r="EL17" s="258"/>
      <c r="EM17" s="258"/>
      <c r="EN17" s="258"/>
      <c r="EO17" s="258"/>
      <c r="EP17" s="258"/>
      <c r="EQ17" s="258"/>
      <c r="ER17" s="258"/>
      <c r="ES17" s="258"/>
      <c r="ET17" s="258"/>
      <c r="EU17" s="258"/>
      <c r="EV17" s="258"/>
      <c r="EW17" s="258"/>
      <c r="EX17" s="258"/>
      <c r="EY17" s="258"/>
      <c r="EZ17" s="258"/>
      <c r="FA17" s="258"/>
      <c r="FB17" s="258"/>
      <c r="FC17" s="258"/>
      <c r="FD17" s="258"/>
      <c r="FE17" s="258"/>
      <c r="FF17" s="258"/>
      <c r="FG17" s="258"/>
      <c r="FH17" s="258"/>
      <c r="FI17" s="258"/>
      <c r="FJ17" s="258"/>
      <c r="FK17" s="258"/>
      <c r="FL17" s="258"/>
      <c r="FM17" s="258"/>
      <c r="FN17" s="258"/>
      <c r="FO17" s="258"/>
      <c r="FP17" s="258"/>
      <c r="FQ17" s="258"/>
      <c r="FR17" s="258"/>
      <c r="FS17" s="258"/>
      <c r="FT17" s="258"/>
      <c r="FU17" s="258"/>
      <c r="FV17" s="258"/>
      <c r="FW17" s="258"/>
      <c r="FX17" s="258"/>
      <c r="FY17" s="258"/>
      <c r="FZ17" s="258"/>
      <c r="GA17" s="258"/>
      <c r="GB17" s="258"/>
      <c r="GC17" s="258"/>
      <c r="GD17" s="258"/>
      <c r="GE17" s="258"/>
      <c r="GF17" s="258"/>
      <c r="GG17" s="258"/>
      <c r="GH17" s="258"/>
      <c r="GI17" s="258"/>
      <c r="GJ17" s="258"/>
      <c r="GK17" s="258"/>
      <c r="GL17" s="258"/>
      <c r="GM17" s="258"/>
      <c r="GN17" s="258"/>
      <c r="GO17" s="258"/>
      <c r="GP17" s="258"/>
      <c r="GQ17" s="258"/>
      <c r="GR17" s="258"/>
      <c r="GS17" s="258"/>
      <c r="GT17" s="258"/>
      <c r="GU17" s="258"/>
      <c r="GV17" s="258"/>
      <c r="GW17" s="258"/>
      <c r="GX17" s="258"/>
      <c r="GY17" s="258"/>
      <c r="GZ17" s="258"/>
      <c r="HA17" s="258"/>
      <c r="HB17" s="258"/>
      <c r="HC17" s="258"/>
      <c r="HD17" s="258"/>
      <c r="HE17" s="258"/>
      <c r="HF17" s="258"/>
      <c r="HG17" s="258"/>
      <c r="HH17" s="258"/>
      <c r="HI17" s="258"/>
      <c r="HJ17" s="258"/>
      <c r="HK17" s="258"/>
      <c r="HL17" s="258"/>
      <c r="HM17" s="258"/>
      <c r="HN17" s="258"/>
      <c r="HO17" s="258"/>
      <c r="HP17" s="258"/>
      <c r="HQ17" s="258"/>
      <c r="HR17" s="258"/>
      <c r="HS17" s="258"/>
      <c r="HT17" s="258"/>
      <c r="HU17" s="258"/>
      <c r="HV17" s="258"/>
      <c r="HW17" s="258"/>
      <c r="HX17" s="258"/>
      <c r="HY17" s="258"/>
      <c r="HZ17" s="258"/>
    </row>
    <row r="19" ht="12.75" hidden="1"/>
    <row r="20" ht="12.75" hidden="1">
      <c r="E20" s="251" t="s">
        <v>217</v>
      </c>
    </row>
    <row r="21" spans="1:234" ht="26.25" hidden="1" thickBot="1">
      <c r="A21" s="227"/>
      <c r="B21" s="228"/>
      <c r="C21" s="228"/>
      <c r="D21" s="229" t="s">
        <v>216</v>
      </c>
      <c r="E21" s="230" t="s">
        <v>195</v>
      </c>
      <c r="F21" s="230" t="s">
        <v>196</v>
      </c>
      <c r="G21" s="230" t="s">
        <v>197</v>
      </c>
      <c r="H21" s="230" t="s">
        <v>189</v>
      </c>
      <c r="I21" s="230" t="s">
        <v>198</v>
      </c>
      <c r="J21" s="230" t="s">
        <v>199</v>
      </c>
      <c r="K21" s="230" t="s">
        <v>200</v>
      </c>
      <c r="L21" s="230" t="s">
        <v>201</v>
      </c>
      <c r="M21" s="230" t="s">
        <v>202</v>
      </c>
      <c r="N21" s="230" t="s">
        <v>203</v>
      </c>
      <c r="O21" s="230" t="s">
        <v>204</v>
      </c>
      <c r="P21" s="230" t="s">
        <v>188</v>
      </c>
      <c r="Q21" s="230" t="s">
        <v>11</v>
      </c>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2"/>
      <c r="AY21" s="232"/>
      <c r="AZ21" s="232"/>
      <c r="BA21" s="232"/>
      <c r="BB21" s="232"/>
      <c r="BC21" s="227"/>
      <c r="BD21" s="227"/>
      <c r="BE21" s="227"/>
      <c r="BF21" s="227"/>
      <c r="BG21" s="227"/>
      <c r="BH21" s="227"/>
      <c r="BI21" s="227"/>
      <c r="BJ21" s="227"/>
      <c r="BK21" s="227"/>
      <c r="BL21" s="227"/>
      <c r="BM21" s="227"/>
      <c r="BN21" s="227"/>
      <c r="BO21" s="227"/>
      <c r="BP21" s="227"/>
      <c r="BQ21" s="227"/>
      <c r="BR21" s="227"/>
      <c r="BS21" s="227"/>
      <c r="BT21" s="227"/>
      <c r="BU21" s="227"/>
      <c r="BV21" s="227"/>
      <c r="BW21" s="227"/>
      <c r="BX21" s="227"/>
      <c r="BY21" s="227"/>
      <c r="BZ21" s="227"/>
      <c r="CA21" s="227"/>
      <c r="CB21" s="227"/>
      <c r="CC21" s="227"/>
      <c r="CD21" s="227"/>
      <c r="CE21" s="227"/>
      <c r="CF21" s="227"/>
      <c r="CG21" s="227"/>
      <c r="CH21" s="227"/>
      <c r="CI21" s="227"/>
      <c r="CJ21" s="227"/>
      <c r="CK21" s="227"/>
      <c r="CL21" s="227"/>
      <c r="CM21" s="227"/>
      <c r="CN21" s="227"/>
      <c r="CO21" s="227"/>
      <c r="CP21" s="227"/>
      <c r="CQ21" s="227"/>
      <c r="CR21" s="227"/>
      <c r="CS21" s="227"/>
      <c r="CT21" s="227"/>
      <c r="CU21" s="227"/>
      <c r="CV21" s="227"/>
      <c r="CW21" s="227"/>
      <c r="CX21" s="227"/>
      <c r="CY21" s="227"/>
      <c r="CZ21" s="227"/>
      <c r="DA21" s="227"/>
      <c r="DB21" s="227"/>
      <c r="DC21" s="227"/>
      <c r="DD21" s="227"/>
      <c r="DE21" s="227"/>
      <c r="DF21" s="227"/>
      <c r="DG21" s="227"/>
      <c r="DH21" s="227"/>
      <c r="DI21" s="227"/>
      <c r="DJ21" s="227"/>
      <c r="DK21" s="227"/>
      <c r="DL21" s="227"/>
      <c r="DM21" s="227"/>
      <c r="DN21" s="227"/>
      <c r="DO21" s="227"/>
      <c r="DP21" s="227"/>
      <c r="DQ21" s="227"/>
      <c r="DR21" s="227"/>
      <c r="DS21" s="227"/>
      <c r="DT21" s="227"/>
      <c r="DU21" s="227"/>
      <c r="DV21" s="227"/>
      <c r="DW21" s="227"/>
      <c r="DX21" s="227"/>
      <c r="DY21" s="227"/>
      <c r="DZ21" s="227"/>
      <c r="EA21" s="227"/>
      <c r="EB21" s="227"/>
      <c r="EC21" s="227"/>
      <c r="ED21" s="227"/>
      <c r="EE21" s="227"/>
      <c r="EF21" s="227"/>
      <c r="EG21" s="227"/>
      <c r="EH21" s="227"/>
      <c r="EI21" s="227"/>
      <c r="EJ21" s="227"/>
      <c r="EK21" s="227"/>
      <c r="EL21" s="227"/>
      <c r="EM21" s="227"/>
      <c r="EN21" s="227"/>
      <c r="EO21" s="227"/>
      <c r="EP21" s="227"/>
      <c r="EQ21" s="227"/>
      <c r="ER21" s="227"/>
      <c r="ES21" s="227"/>
      <c r="ET21" s="227"/>
      <c r="EU21" s="227"/>
      <c r="EV21" s="227"/>
      <c r="EW21" s="227"/>
      <c r="EX21" s="227"/>
      <c r="EY21" s="227"/>
      <c r="EZ21" s="227"/>
      <c r="FA21" s="227"/>
      <c r="FB21" s="227"/>
      <c r="FC21" s="227"/>
      <c r="FD21" s="227"/>
      <c r="FE21" s="227"/>
      <c r="FF21" s="227"/>
      <c r="FG21" s="227"/>
      <c r="FH21" s="227"/>
      <c r="FI21" s="227"/>
      <c r="FJ21" s="227"/>
      <c r="FK21" s="227"/>
      <c r="FL21" s="227"/>
      <c r="FM21" s="227"/>
      <c r="FN21" s="227"/>
      <c r="FO21" s="227"/>
      <c r="FP21" s="227"/>
      <c r="FQ21" s="227"/>
      <c r="FR21" s="227"/>
      <c r="FS21" s="227"/>
      <c r="FT21" s="227"/>
      <c r="FU21" s="227"/>
      <c r="FV21" s="227"/>
      <c r="FW21" s="227"/>
      <c r="FX21" s="227"/>
      <c r="FY21" s="227"/>
      <c r="FZ21" s="227"/>
      <c r="GA21" s="227"/>
      <c r="GB21" s="227"/>
      <c r="GC21" s="227"/>
      <c r="GD21" s="227"/>
      <c r="GE21" s="227"/>
      <c r="GF21" s="227"/>
      <c r="GG21" s="227"/>
      <c r="GH21" s="227"/>
      <c r="GI21" s="227"/>
      <c r="GJ21" s="227"/>
      <c r="GK21" s="227"/>
      <c r="GL21" s="227"/>
      <c r="GM21" s="227"/>
      <c r="GN21" s="227"/>
      <c r="GO21" s="227"/>
      <c r="GP21" s="227"/>
      <c r="GQ21" s="227"/>
      <c r="GR21" s="227"/>
      <c r="GS21" s="227"/>
      <c r="GT21" s="227"/>
      <c r="GU21" s="227"/>
      <c r="GV21" s="227"/>
      <c r="GW21" s="227"/>
      <c r="GX21" s="227"/>
      <c r="GY21" s="227"/>
      <c r="GZ21" s="227"/>
      <c r="HA21" s="227"/>
      <c r="HB21" s="227"/>
      <c r="HC21" s="227"/>
      <c r="HD21" s="227"/>
      <c r="HE21" s="227"/>
      <c r="HF21" s="227"/>
      <c r="HG21" s="227"/>
      <c r="HH21" s="227"/>
      <c r="HI21" s="227"/>
      <c r="HJ21" s="227"/>
      <c r="HK21" s="227"/>
      <c r="HL21" s="227"/>
      <c r="HM21" s="227"/>
      <c r="HN21" s="227"/>
      <c r="HO21" s="227"/>
      <c r="HP21" s="227"/>
      <c r="HQ21" s="227"/>
      <c r="HR21" s="227"/>
      <c r="HS21" s="227"/>
      <c r="HT21" s="227"/>
      <c r="HU21" s="227"/>
      <c r="HV21" s="227"/>
      <c r="HW21" s="227"/>
      <c r="HX21" s="227"/>
      <c r="HY21" s="227"/>
      <c r="HZ21" s="227"/>
    </row>
    <row r="22" spans="1:17" ht="15" hidden="1">
      <c r="A22" s="218" t="e">
        <f>+#REF!</f>
        <v>#REF!</v>
      </c>
      <c r="D22" s="259" t="e">
        <f>+#REF!</f>
        <v>#REF!</v>
      </c>
      <c r="E22" s="219"/>
      <c r="F22" s="219"/>
      <c r="G22" s="219"/>
      <c r="H22" s="219"/>
      <c r="I22" s="219"/>
      <c r="J22" s="219"/>
      <c r="K22" s="219"/>
      <c r="L22" s="219"/>
      <c r="M22" s="219"/>
      <c r="N22" s="219"/>
      <c r="O22" s="219"/>
      <c r="P22" s="222"/>
      <c r="Q22" s="219">
        <f aca="true" t="shared" si="4" ref="Q22:Q30">SUM(E22:P22)</f>
        <v>0</v>
      </c>
    </row>
    <row r="23" spans="1:17" ht="15" hidden="1">
      <c r="A23" s="218" t="e">
        <f>+#REF!</f>
        <v>#REF!</v>
      </c>
      <c r="D23" s="259" t="e">
        <f>+#REF!</f>
        <v>#REF!</v>
      </c>
      <c r="E23" s="219"/>
      <c r="F23" s="219"/>
      <c r="G23" s="219"/>
      <c r="H23" s="219"/>
      <c r="I23" s="219"/>
      <c r="J23" s="219"/>
      <c r="K23" s="219"/>
      <c r="L23" s="219"/>
      <c r="M23" s="219"/>
      <c r="N23" s="219"/>
      <c r="O23" s="219"/>
      <c r="P23" s="222"/>
      <c r="Q23" s="219">
        <f t="shared" si="4"/>
        <v>0</v>
      </c>
    </row>
    <row r="24" spans="1:17" ht="15" hidden="1">
      <c r="A24" s="218" t="e">
        <f>+#REF!</f>
        <v>#REF!</v>
      </c>
      <c r="D24" s="259" t="e">
        <f>+#REF!</f>
        <v>#REF!</v>
      </c>
      <c r="E24" s="219"/>
      <c r="F24" s="219"/>
      <c r="G24" s="219"/>
      <c r="H24" s="219"/>
      <c r="I24" s="219"/>
      <c r="J24" s="219"/>
      <c r="K24" s="219"/>
      <c r="L24" s="219"/>
      <c r="M24" s="219"/>
      <c r="N24" s="219"/>
      <c r="O24" s="219"/>
      <c r="P24" s="222"/>
      <c r="Q24" s="219">
        <f t="shared" si="4"/>
        <v>0</v>
      </c>
    </row>
    <row r="25" spans="1:17" ht="15" hidden="1">
      <c r="A25" s="218" t="e">
        <f>+#REF!</f>
        <v>#REF!</v>
      </c>
      <c r="D25" s="259" t="e">
        <f>+#REF!</f>
        <v>#REF!</v>
      </c>
      <c r="E25" s="219"/>
      <c r="F25" s="219"/>
      <c r="G25" s="219"/>
      <c r="H25" s="219"/>
      <c r="I25" s="219"/>
      <c r="J25" s="219"/>
      <c r="K25" s="219"/>
      <c r="L25" s="219"/>
      <c r="M25" s="219"/>
      <c r="N25" s="219"/>
      <c r="O25" s="219"/>
      <c r="P25" s="222"/>
      <c r="Q25" s="219">
        <f t="shared" si="4"/>
        <v>0</v>
      </c>
    </row>
    <row r="26" spans="1:17" ht="15" hidden="1">
      <c r="A26" s="218" t="e">
        <f>+#REF!</f>
        <v>#REF!</v>
      </c>
      <c r="D26" s="259" t="e">
        <f>+#REF!</f>
        <v>#REF!</v>
      </c>
      <c r="E26" s="219"/>
      <c r="F26" s="219"/>
      <c r="G26" s="219"/>
      <c r="H26" s="219"/>
      <c r="I26" s="219"/>
      <c r="J26" s="219"/>
      <c r="K26" s="219"/>
      <c r="L26" s="219"/>
      <c r="M26" s="219"/>
      <c r="N26" s="219"/>
      <c r="O26" s="219"/>
      <c r="P26" s="222"/>
      <c r="Q26" s="219">
        <f t="shared" si="4"/>
        <v>0</v>
      </c>
    </row>
    <row r="27" spans="1:17" ht="15" hidden="1">
      <c r="A27" s="218" t="e">
        <f>+#REF!</f>
        <v>#REF!</v>
      </c>
      <c r="D27" s="259" t="e">
        <f>+#REF!</f>
        <v>#REF!</v>
      </c>
      <c r="E27" s="219"/>
      <c r="F27" s="219"/>
      <c r="G27" s="219"/>
      <c r="H27" s="219"/>
      <c r="I27" s="219"/>
      <c r="J27" s="219"/>
      <c r="K27" s="219"/>
      <c r="L27" s="219"/>
      <c r="M27" s="219"/>
      <c r="N27" s="219"/>
      <c r="O27" s="219"/>
      <c r="P27" s="222"/>
      <c r="Q27" s="219">
        <f t="shared" si="4"/>
        <v>0</v>
      </c>
    </row>
    <row r="28" spans="1:17" ht="15" hidden="1">
      <c r="A28" s="218" t="e">
        <f>+#REF!</f>
        <v>#REF!</v>
      </c>
      <c r="D28" s="259" t="e">
        <f>+#REF!</f>
        <v>#REF!</v>
      </c>
      <c r="E28" s="219"/>
      <c r="F28" s="219"/>
      <c r="G28" s="219"/>
      <c r="H28" s="219"/>
      <c r="I28" s="219"/>
      <c r="J28" s="219"/>
      <c r="K28" s="219"/>
      <c r="L28" s="219"/>
      <c r="M28" s="219"/>
      <c r="N28" s="219"/>
      <c r="O28" s="219"/>
      <c r="P28" s="222"/>
      <c r="Q28" s="219">
        <f t="shared" si="4"/>
        <v>0</v>
      </c>
    </row>
    <row r="29" spans="1:17" ht="15" hidden="1">
      <c r="A29" s="218" t="str">
        <f>+A14</f>
        <v>Asistente contable de 5 horas al día</v>
      </c>
      <c r="D29" s="259">
        <f>+D14</f>
        <v>42125</v>
      </c>
      <c r="E29" s="219"/>
      <c r="F29" s="219"/>
      <c r="G29" s="219"/>
      <c r="H29" s="219"/>
      <c r="I29" s="219"/>
      <c r="J29" s="219"/>
      <c r="K29" s="219"/>
      <c r="L29" s="219"/>
      <c r="M29" s="219"/>
      <c r="N29" s="219"/>
      <c r="O29" s="219"/>
      <c r="P29" s="222"/>
      <c r="Q29" s="219">
        <f t="shared" si="4"/>
        <v>0</v>
      </c>
    </row>
    <row r="30" spans="1:17" ht="15" hidden="1">
      <c r="A30" s="218" t="str">
        <f>+A15</f>
        <v>Asistente técnico tiempo completo</v>
      </c>
      <c r="D30" s="259">
        <f>+D15</f>
        <v>42125</v>
      </c>
      <c r="E30" s="219"/>
      <c r="F30" s="219"/>
      <c r="G30" s="219"/>
      <c r="H30" s="219"/>
      <c r="I30" s="219"/>
      <c r="J30" s="219"/>
      <c r="K30" s="219"/>
      <c r="L30" s="219"/>
      <c r="M30" s="219"/>
      <c r="N30" s="219"/>
      <c r="O30" s="219"/>
      <c r="P30" s="222"/>
      <c r="Q30" s="219">
        <f t="shared" si="4"/>
        <v>0</v>
      </c>
    </row>
    <row r="31" spans="1:17" ht="12.75" hidden="1">
      <c r="A31" s="240" t="s">
        <v>11</v>
      </c>
      <c r="B31" s="241"/>
      <c r="C31" s="242"/>
      <c r="D31" s="260"/>
      <c r="E31" s="243">
        <f aca="true" t="shared" si="5" ref="E31:Q31">SUM(E22:E30)</f>
        <v>0</v>
      </c>
      <c r="F31" s="243">
        <f t="shared" si="5"/>
        <v>0</v>
      </c>
      <c r="G31" s="243">
        <f t="shared" si="5"/>
        <v>0</v>
      </c>
      <c r="H31" s="243">
        <f t="shared" si="5"/>
        <v>0</v>
      </c>
      <c r="I31" s="243">
        <f t="shared" si="5"/>
        <v>0</v>
      </c>
      <c r="J31" s="243">
        <f t="shared" si="5"/>
        <v>0</v>
      </c>
      <c r="K31" s="243">
        <f t="shared" si="5"/>
        <v>0</v>
      </c>
      <c r="L31" s="243">
        <f t="shared" si="5"/>
        <v>0</v>
      </c>
      <c r="M31" s="243">
        <f t="shared" si="5"/>
        <v>0</v>
      </c>
      <c r="N31" s="243">
        <f t="shared" si="5"/>
        <v>0</v>
      </c>
      <c r="O31" s="243">
        <f t="shared" si="5"/>
        <v>0</v>
      </c>
      <c r="P31" s="243">
        <f t="shared" si="5"/>
        <v>0</v>
      </c>
      <c r="Q31" s="243">
        <f t="shared" si="5"/>
        <v>0</v>
      </c>
    </row>
    <row r="32" ht="12.75" hidden="1"/>
    <row r="33" ht="12.75" hidden="1"/>
    <row r="34" spans="1:5" ht="12.75" hidden="1">
      <c r="A34" s="246" t="s">
        <v>218</v>
      </c>
      <c r="B34" s="216"/>
      <c r="C34" s="261">
        <f>+F1*30.4*10*0.13</f>
        <v>2520.1904</v>
      </c>
      <c r="E34" s="262" t="s">
        <v>219</v>
      </c>
    </row>
    <row r="35" spans="1:234" ht="13.5" hidden="1" thickBot="1">
      <c r="A35" s="227"/>
      <c r="B35" s="228"/>
      <c r="C35" s="228"/>
      <c r="D35" s="229"/>
      <c r="E35" s="230" t="s">
        <v>195</v>
      </c>
      <c r="F35" s="230" t="s">
        <v>196</v>
      </c>
      <c r="G35" s="230" t="s">
        <v>197</v>
      </c>
      <c r="H35" s="230" t="s">
        <v>189</v>
      </c>
      <c r="I35" s="230" t="s">
        <v>198</v>
      </c>
      <c r="J35" s="230" t="s">
        <v>199</v>
      </c>
      <c r="K35" s="230" t="s">
        <v>200</v>
      </c>
      <c r="L35" s="230" t="s">
        <v>201</v>
      </c>
      <c r="M35" s="230" t="s">
        <v>202</v>
      </c>
      <c r="N35" s="230" t="s">
        <v>203</v>
      </c>
      <c r="O35" s="230" t="s">
        <v>204</v>
      </c>
      <c r="P35" s="230" t="s">
        <v>188</v>
      </c>
      <c r="Q35" s="230" t="s">
        <v>205</v>
      </c>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2"/>
      <c r="AY35" s="232"/>
      <c r="AZ35" s="232"/>
      <c r="BA35" s="232"/>
      <c r="BB35" s="232"/>
      <c r="BC35" s="227"/>
      <c r="BD35" s="227"/>
      <c r="BE35" s="227"/>
      <c r="BF35" s="227"/>
      <c r="BG35" s="227"/>
      <c r="BH35" s="227"/>
      <c r="BI35" s="227"/>
      <c r="BJ35" s="227"/>
      <c r="BK35" s="227"/>
      <c r="BL35" s="227"/>
      <c r="BM35" s="227"/>
      <c r="BN35" s="227"/>
      <c r="BO35" s="227"/>
      <c r="BP35" s="227"/>
      <c r="BQ35" s="227"/>
      <c r="BR35" s="227"/>
      <c r="BS35" s="227"/>
      <c r="BT35" s="227"/>
      <c r="BU35" s="227"/>
      <c r="BV35" s="227"/>
      <c r="BW35" s="227"/>
      <c r="BX35" s="227"/>
      <c r="BY35" s="227"/>
      <c r="BZ35" s="227"/>
      <c r="CA35" s="227"/>
      <c r="CB35" s="227"/>
      <c r="CC35" s="227"/>
      <c r="CD35" s="227"/>
      <c r="CE35" s="227"/>
      <c r="CF35" s="227"/>
      <c r="CG35" s="227"/>
      <c r="CH35" s="227"/>
      <c r="CI35" s="227"/>
      <c r="CJ35" s="227"/>
      <c r="CK35" s="227"/>
      <c r="CL35" s="227"/>
      <c r="CM35" s="227"/>
      <c r="CN35" s="227"/>
      <c r="CO35" s="227"/>
      <c r="CP35" s="227"/>
      <c r="CQ35" s="227"/>
      <c r="CR35" s="227"/>
      <c r="CS35" s="227"/>
      <c r="CT35" s="227"/>
      <c r="CU35" s="227"/>
      <c r="CV35" s="227"/>
      <c r="CW35" s="227"/>
      <c r="CX35" s="227"/>
      <c r="CY35" s="227"/>
      <c r="CZ35" s="227"/>
      <c r="DA35" s="227"/>
      <c r="DB35" s="227"/>
      <c r="DC35" s="227"/>
      <c r="DD35" s="227"/>
      <c r="DE35" s="227"/>
      <c r="DF35" s="227"/>
      <c r="DG35" s="227"/>
      <c r="DH35" s="227"/>
      <c r="DI35" s="227"/>
      <c r="DJ35" s="227"/>
      <c r="DK35" s="227"/>
      <c r="DL35" s="227"/>
      <c r="DM35" s="227"/>
      <c r="DN35" s="227"/>
      <c r="DO35" s="227"/>
      <c r="DP35" s="227"/>
      <c r="DQ35" s="227"/>
      <c r="DR35" s="227"/>
      <c r="DS35" s="227"/>
      <c r="DT35" s="227"/>
      <c r="DU35" s="227"/>
      <c r="DV35" s="227"/>
      <c r="DW35" s="227"/>
      <c r="DX35" s="227"/>
      <c r="DY35" s="227"/>
      <c r="DZ35" s="227"/>
      <c r="EA35" s="227"/>
      <c r="EB35" s="227"/>
      <c r="EC35" s="227"/>
      <c r="ED35" s="227"/>
      <c r="EE35" s="227"/>
      <c r="EF35" s="227"/>
      <c r="EG35" s="227"/>
      <c r="EH35" s="227"/>
      <c r="EI35" s="227"/>
      <c r="EJ35" s="227"/>
      <c r="EK35" s="227"/>
      <c r="EL35" s="227"/>
      <c r="EM35" s="227"/>
      <c r="EN35" s="227"/>
      <c r="EO35" s="227"/>
      <c r="EP35" s="227"/>
      <c r="EQ35" s="227"/>
      <c r="ER35" s="227"/>
      <c r="ES35" s="227"/>
      <c r="ET35" s="227"/>
      <c r="EU35" s="227"/>
      <c r="EV35" s="227"/>
      <c r="EW35" s="227"/>
      <c r="EX35" s="227"/>
      <c r="EY35" s="227"/>
      <c r="EZ35" s="227"/>
      <c r="FA35" s="227"/>
      <c r="FB35" s="227"/>
      <c r="FC35" s="227"/>
      <c r="FD35" s="227"/>
      <c r="FE35" s="227"/>
      <c r="FF35" s="227"/>
      <c r="FG35" s="227"/>
      <c r="FH35" s="227"/>
      <c r="FI35" s="227"/>
      <c r="FJ35" s="227"/>
      <c r="FK35" s="227"/>
      <c r="FL35" s="227"/>
      <c r="FM35" s="227"/>
      <c r="FN35" s="227"/>
      <c r="FO35" s="227"/>
      <c r="FP35" s="227"/>
      <c r="FQ35" s="227"/>
      <c r="FR35" s="227"/>
      <c r="FS35" s="227"/>
      <c r="FT35" s="227"/>
      <c r="FU35" s="227"/>
      <c r="FV35" s="227"/>
      <c r="FW35" s="227"/>
      <c r="FX35" s="227"/>
      <c r="FY35" s="227"/>
      <c r="FZ35" s="227"/>
      <c r="GA35" s="227"/>
      <c r="GB35" s="227"/>
      <c r="GC35" s="227"/>
      <c r="GD35" s="227"/>
      <c r="GE35" s="227"/>
      <c r="GF35" s="227"/>
      <c r="GG35" s="227"/>
      <c r="GH35" s="227"/>
      <c r="GI35" s="227"/>
      <c r="GJ35" s="227"/>
      <c r="GK35" s="227"/>
      <c r="GL35" s="227"/>
      <c r="GM35" s="227"/>
      <c r="GN35" s="227"/>
      <c r="GO35" s="227"/>
      <c r="GP35" s="227"/>
      <c r="GQ35" s="227"/>
      <c r="GR35" s="227"/>
      <c r="GS35" s="227"/>
      <c r="GT35" s="227"/>
      <c r="GU35" s="227"/>
      <c r="GV35" s="227"/>
      <c r="GW35" s="227"/>
      <c r="GX35" s="227"/>
      <c r="GY35" s="227"/>
      <c r="GZ35" s="227"/>
      <c r="HA35" s="227"/>
      <c r="HB35" s="227"/>
      <c r="HC35" s="227"/>
      <c r="HD35" s="227"/>
      <c r="HE35" s="227"/>
      <c r="HF35" s="227"/>
      <c r="HG35" s="227"/>
      <c r="HH35" s="227"/>
      <c r="HI35" s="227"/>
      <c r="HJ35" s="227"/>
      <c r="HK35" s="227"/>
      <c r="HL35" s="227"/>
      <c r="HM35" s="227"/>
      <c r="HN35" s="227"/>
      <c r="HO35" s="227"/>
      <c r="HP35" s="227"/>
      <c r="HQ35" s="227"/>
      <c r="HR35" s="227"/>
      <c r="HS35" s="227"/>
      <c r="HT35" s="227"/>
      <c r="HU35" s="227"/>
      <c r="HV35" s="227"/>
      <c r="HW35" s="227"/>
      <c r="HX35" s="227"/>
      <c r="HY35" s="227"/>
      <c r="HZ35" s="227"/>
    </row>
    <row r="36" spans="1:18" ht="15" hidden="1">
      <c r="A36" s="218" t="e">
        <f aca="true" t="shared" si="6" ref="A36:A44">+A22</f>
        <v>#REF!</v>
      </c>
      <c r="E36" s="219"/>
      <c r="F36" s="219"/>
      <c r="G36" s="219"/>
      <c r="H36" s="219"/>
      <c r="I36" s="219"/>
      <c r="J36" s="219"/>
      <c r="K36" s="219"/>
      <c r="L36" s="219"/>
      <c r="M36" s="219"/>
      <c r="N36" s="219"/>
      <c r="O36" s="219"/>
      <c r="P36" s="219"/>
      <c r="Q36" s="219">
        <f aca="true" t="shared" si="7" ref="Q36:Q44">SUM(E36:P36)</f>
        <v>0</v>
      </c>
      <c r="R36" s="263"/>
    </row>
    <row r="37" spans="1:18" ht="15" hidden="1">
      <c r="A37" s="218" t="e">
        <f t="shared" si="6"/>
        <v>#REF!</v>
      </c>
      <c r="E37" s="219"/>
      <c r="F37" s="219"/>
      <c r="G37" s="219"/>
      <c r="H37" s="219"/>
      <c r="I37" s="219"/>
      <c r="J37" s="219"/>
      <c r="K37" s="219"/>
      <c r="L37" s="219"/>
      <c r="M37" s="219"/>
      <c r="N37" s="219"/>
      <c r="O37" s="219"/>
      <c r="P37" s="219"/>
      <c r="Q37" s="219">
        <f t="shared" si="7"/>
        <v>0</v>
      </c>
      <c r="R37" s="263"/>
    </row>
    <row r="38" spans="1:18" ht="15" hidden="1">
      <c r="A38" s="218" t="e">
        <f t="shared" si="6"/>
        <v>#REF!</v>
      </c>
      <c r="E38" s="219"/>
      <c r="F38" s="219"/>
      <c r="G38" s="219"/>
      <c r="H38" s="219"/>
      <c r="I38" s="219"/>
      <c r="J38" s="219"/>
      <c r="K38" s="219"/>
      <c r="L38" s="219"/>
      <c r="M38" s="219"/>
      <c r="N38" s="219"/>
      <c r="O38" s="219"/>
      <c r="P38" s="219"/>
      <c r="Q38" s="219">
        <f t="shared" si="7"/>
        <v>0</v>
      </c>
      <c r="R38" s="263"/>
    </row>
    <row r="39" spans="1:18" ht="15" hidden="1">
      <c r="A39" s="218" t="e">
        <f t="shared" si="6"/>
        <v>#REF!</v>
      </c>
      <c r="E39" s="219"/>
      <c r="F39" s="219"/>
      <c r="G39" s="219"/>
      <c r="H39" s="219"/>
      <c r="I39" s="219"/>
      <c r="J39" s="219"/>
      <c r="K39" s="219"/>
      <c r="L39" s="219"/>
      <c r="M39" s="219"/>
      <c r="N39" s="219"/>
      <c r="O39" s="219"/>
      <c r="P39" s="219"/>
      <c r="Q39" s="219">
        <f t="shared" si="7"/>
        <v>0</v>
      </c>
      <c r="R39" s="263"/>
    </row>
    <row r="40" spans="1:18" ht="15" hidden="1">
      <c r="A40" s="218" t="e">
        <f t="shared" si="6"/>
        <v>#REF!</v>
      </c>
      <c r="E40" s="219"/>
      <c r="F40" s="219"/>
      <c r="G40" s="219"/>
      <c r="H40" s="219"/>
      <c r="I40" s="219"/>
      <c r="J40" s="219"/>
      <c r="K40" s="219"/>
      <c r="L40" s="219"/>
      <c r="M40" s="219"/>
      <c r="N40" s="219"/>
      <c r="O40" s="219"/>
      <c r="P40" s="219"/>
      <c r="Q40" s="219">
        <f t="shared" si="7"/>
        <v>0</v>
      </c>
      <c r="R40" s="263"/>
    </row>
    <row r="41" spans="1:18" ht="15" hidden="1">
      <c r="A41" s="218" t="e">
        <f t="shared" si="6"/>
        <v>#REF!</v>
      </c>
      <c r="E41" s="219"/>
      <c r="F41" s="219"/>
      <c r="G41" s="219"/>
      <c r="H41" s="219"/>
      <c r="I41" s="219"/>
      <c r="J41" s="219"/>
      <c r="K41" s="219"/>
      <c r="L41" s="219"/>
      <c r="M41" s="219"/>
      <c r="N41" s="219"/>
      <c r="O41" s="219"/>
      <c r="P41" s="219"/>
      <c r="Q41" s="219">
        <f t="shared" si="7"/>
        <v>0</v>
      </c>
      <c r="R41" s="263"/>
    </row>
    <row r="42" spans="1:18" ht="15" hidden="1">
      <c r="A42" s="218" t="e">
        <f t="shared" si="6"/>
        <v>#REF!</v>
      </c>
      <c r="E42" s="219"/>
      <c r="F42" s="219"/>
      <c r="G42" s="219"/>
      <c r="H42" s="219"/>
      <c r="I42" s="219"/>
      <c r="J42" s="219"/>
      <c r="K42" s="219"/>
      <c r="L42" s="219"/>
      <c r="M42" s="219"/>
      <c r="N42" s="219"/>
      <c r="O42" s="219"/>
      <c r="P42" s="219"/>
      <c r="Q42" s="219">
        <f t="shared" si="7"/>
        <v>0</v>
      </c>
      <c r="R42" s="263"/>
    </row>
    <row r="43" spans="1:18" ht="15" hidden="1">
      <c r="A43" s="218" t="str">
        <f t="shared" si="6"/>
        <v>Asistente contable de 5 horas al día</v>
      </c>
      <c r="E43" s="219"/>
      <c r="F43" s="219"/>
      <c r="G43" s="219"/>
      <c r="H43" s="219"/>
      <c r="I43" s="219"/>
      <c r="J43" s="219"/>
      <c r="K43" s="219"/>
      <c r="L43" s="219"/>
      <c r="M43" s="219"/>
      <c r="N43" s="219"/>
      <c r="O43" s="219"/>
      <c r="P43" s="219"/>
      <c r="Q43" s="219">
        <f t="shared" si="7"/>
        <v>0</v>
      </c>
      <c r="R43" s="263"/>
    </row>
    <row r="44" spans="1:18" ht="15" hidden="1">
      <c r="A44" s="218" t="str">
        <f t="shared" si="6"/>
        <v>Asistente técnico tiempo completo</v>
      </c>
      <c r="E44" s="219"/>
      <c r="F44" s="219"/>
      <c r="G44" s="219"/>
      <c r="H44" s="219"/>
      <c r="I44" s="219"/>
      <c r="J44" s="219"/>
      <c r="K44" s="219"/>
      <c r="L44" s="219"/>
      <c r="M44" s="219"/>
      <c r="N44" s="219"/>
      <c r="O44" s="219"/>
      <c r="P44" s="219"/>
      <c r="Q44" s="219">
        <f t="shared" si="7"/>
        <v>0</v>
      </c>
      <c r="R44" s="263"/>
    </row>
    <row r="45" spans="1:17" ht="12.75" hidden="1">
      <c r="A45" s="240" t="s">
        <v>11</v>
      </c>
      <c r="B45" s="241"/>
      <c r="C45" s="242"/>
      <c r="D45" s="260"/>
      <c r="E45" s="243">
        <f aca="true" t="shared" si="8" ref="E45:Q45">SUM(E36:E44)</f>
        <v>0</v>
      </c>
      <c r="F45" s="243">
        <f t="shared" si="8"/>
        <v>0</v>
      </c>
      <c r="G45" s="243">
        <f t="shared" si="8"/>
        <v>0</v>
      </c>
      <c r="H45" s="243">
        <f t="shared" si="8"/>
        <v>0</v>
      </c>
      <c r="I45" s="243">
        <f t="shared" si="8"/>
        <v>0</v>
      </c>
      <c r="J45" s="243">
        <f t="shared" si="8"/>
        <v>0</v>
      </c>
      <c r="K45" s="243">
        <f t="shared" si="8"/>
        <v>0</v>
      </c>
      <c r="L45" s="243">
        <f t="shared" si="8"/>
        <v>0</v>
      </c>
      <c r="M45" s="243">
        <f t="shared" si="8"/>
        <v>0</v>
      </c>
      <c r="N45" s="243">
        <f t="shared" si="8"/>
        <v>0</v>
      </c>
      <c r="O45" s="243">
        <f t="shared" si="8"/>
        <v>0</v>
      </c>
      <c r="P45" s="243">
        <f t="shared" si="8"/>
        <v>0</v>
      </c>
      <c r="Q45" s="243">
        <f t="shared" si="8"/>
        <v>0</v>
      </c>
    </row>
    <row r="46" ht="12.75" hidden="1"/>
    <row r="48" spans="1:5" ht="12.75">
      <c r="A48" s="218" t="s">
        <v>220</v>
      </c>
      <c r="C48" s="220">
        <v>0.02</v>
      </c>
      <c r="D48" s="220">
        <v>0.15</v>
      </c>
      <c r="E48" s="262" t="s">
        <v>221</v>
      </c>
    </row>
    <row r="49" spans="1:234" ht="13.5" thickBot="1">
      <c r="A49" s="227"/>
      <c r="B49" s="228"/>
      <c r="C49" s="228"/>
      <c r="D49" s="229"/>
      <c r="E49" s="230" t="s">
        <v>195</v>
      </c>
      <c r="F49" s="230" t="s">
        <v>196</v>
      </c>
      <c r="G49" s="230" t="s">
        <v>197</v>
      </c>
      <c r="H49" s="230" t="s">
        <v>189</v>
      </c>
      <c r="I49" s="230" t="s">
        <v>198</v>
      </c>
      <c r="J49" s="230" t="s">
        <v>199</v>
      </c>
      <c r="K49" s="230" t="s">
        <v>200</v>
      </c>
      <c r="L49" s="230" t="s">
        <v>201</v>
      </c>
      <c r="M49" s="230" t="s">
        <v>202</v>
      </c>
      <c r="N49" s="230" t="s">
        <v>203</v>
      </c>
      <c r="O49" s="230" t="s">
        <v>204</v>
      </c>
      <c r="P49" s="230" t="s">
        <v>188</v>
      </c>
      <c r="Q49" s="230" t="s">
        <v>205</v>
      </c>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2"/>
      <c r="AY49" s="232"/>
      <c r="AZ49" s="232"/>
      <c r="BA49" s="232"/>
      <c r="BB49" s="232"/>
      <c r="BC49" s="227"/>
      <c r="BD49" s="227"/>
      <c r="BE49" s="227"/>
      <c r="BF49" s="227"/>
      <c r="BG49" s="227"/>
      <c r="BH49" s="227"/>
      <c r="BI49" s="227"/>
      <c r="BJ49" s="227"/>
      <c r="BK49" s="227"/>
      <c r="BL49" s="227"/>
      <c r="BM49" s="227"/>
      <c r="BN49" s="227"/>
      <c r="BO49" s="227"/>
      <c r="BP49" s="227"/>
      <c r="BQ49" s="227"/>
      <c r="BR49" s="227"/>
      <c r="BS49" s="227"/>
      <c r="BT49" s="227"/>
      <c r="BU49" s="227"/>
      <c r="BV49" s="227"/>
      <c r="BW49" s="227"/>
      <c r="BX49" s="227"/>
      <c r="BY49" s="227"/>
      <c r="BZ49" s="227"/>
      <c r="CA49" s="227"/>
      <c r="CB49" s="227"/>
      <c r="CC49" s="227"/>
      <c r="CD49" s="227"/>
      <c r="CE49" s="227"/>
      <c r="CF49" s="227"/>
      <c r="CG49" s="227"/>
      <c r="CH49" s="227"/>
      <c r="CI49" s="227"/>
      <c r="CJ49" s="227"/>
      <c r="CK49" s="227"/>
      <c r="CL49" s="227"/>
      <c r="CM49" s="227"/>
      <c r="CN49" s="227"/>
      <c r="CO49" s="227"/>
      <c r="CP49" s="227"/>
      <c r="CQ49" s="227"/>
      <c r="CR49" s="227"/>
      <c r="CS49" s="227"/>
      <c r="CT49" s="227"/>
      <c r="CU49" s="227"/>
      <c r="CV49" s="227"/>
      <c r="CW49" s="227"/>
      <c r="CX49" s="227"/>
      <c r="CY49" s="227"/>
      <c r="CZ49" s="227"/>
      <c r="DA49" s="227"/>
      <c r="DB49" s="227"/>
      <c r="DC49" s="227"/>
      <c r="DD49" s="227"/>
      <c r="DE49" s="227"/>
      <c r="DF49" s="227"/>
      <c r="DG49" s="227"/>
      <c r="DH49" s="227"/>
      <c r="DI49" s="227"/>
      <c r="DJ49" s="227"/>
      <c r="DK49" s="227"/>
      <c r="DL49" s="227"/>
      <c r="DM49" s="227"/>
      <c r="DN49" s="227"/>
      <c r="DO49" s="227"/>
      <c r="DP49" s="227"/>
      <c r="DQ49" s="227"/>
      <c r="DR49" s="227"/>
      <c r="DS49" s="227"/>
      <c r="DT49" s="227"/>
      <c r="DU49" s="227"/>
      <c r="DV49" s="227"/>
      <c r="DW49" s="227"/>
      <c r="DX49" s="227"/>
      <c r="DY49" s="227"/>
      <c r="DZ49" s="227"/>
      <c r="EA49" s="227"/>
      <c r="EB49" s="227"/>
      <c r="EC49" s="227"/>
      <c r="ED49" s="227"/>
      <c r="EE49" s="227"/>
      <c r="EF49" s="227"/>
      <c r="EG49" s="227"/>
      <c r="EH49" s="227"/>
      <c r="EI49" s="227"/>
      <c r="EJ49" s="227"/>
      <c r="EK49" s="227"/>
      <c r="EL49" s="227"/>
      <c r="EM49" s="227"/>
      <c r="EN49" s="227"/>
      <c r="EO49" s="227"/>
      <c r="EP49" s="227"/>
      <c r="EQ49" s="227"/>
      <c r="ER49" s="227"/>
      <c r="ES49" s="227"/>
      <c r="ET49" s="227"/>
      <c r="EU49" s="227"/>
      <c r="EV49" s="227"/>
      <c r="EW49" s="227"/>
      <c r="EX49" s="227"/>
      <c r="EY49" s="227"/>
      <c r="EZ49" s="227"/>
      <c r="FA49" s="227"/>
      <c r="FB49" s="227"/>
      <c r="FC49" s="227"/>
      <c r="FD49" s="227"/>
      <c r="FE49" s="227"/>
      <c r="FF49" s="227"/>
      <c r="FG49" s="227"/>
      <c r="FH49" s="227"/>
      <c r="FI49" s="227"/>
      <c r="FJ49" s="227"/>
      <c r="FK49" s="227"/>
      <c r="FL49" s="227"/>
      <c r="FM49" s="227"/>
      <c r="FN49" s="227"/>
      <c r="FO49" s="227"/>
      <c r="FP49" s="227"/>
      <c r="FQ49" s="227"/>
      <c r="FR49" s="227"/>
      <c r="FS49" s="227"/>
      <c r="FT49" s="227"/>
      <c r="FU49" s="227"/>
      <c r="FV49" s="227"/>
      <c r="FW49" s="227"/>
      <c r="FX49" s="227"/>
      <c r="FY49" s="227"/>
      <c r="FZ49" s="227"/>
      <c r="GA49" s="227"/>
      <c r="GB49" s="227"/>
      <c r="GC49" s="227"/>
      <c r="GD49" s="227"/>
      <c r="GE49" s="227"/>
      <c r="GF49" s="227"/>
      <c r="GG49" s="227"/>
      <c r="GH49" s="227"/>
      <c r="GI49" s="227"/>
      <c r="GJ49" s="227"/>
      <c r="GK49" s="227"/>
      <c r="GL49" s="227"/>
      <c r="GM49" s="227"/>
      <c r="GN49" s="227"/>
      <c r="GO49" s="227"/>
      <c r="GP49" s="227"/>
      <c r="GQ49" s="227"/>
      <c r="GR49" s="227"/>
      <c r="GS49" s="227"/>
      <c r="GT49" s="227"/>
      <c r="GU49" s="227"/>
      <c r="GV49" s="227"/>
      <c r="GW49" s="227"/>
      <c r="GX49" s="227"/>
      <c r="GY49" s="227"/>
      <c r="GZ49" s="227"/>
      <c r="HA49" s="227"/>
      <c r="HB49" s="227"/>
      <c r="HC49" s="227"/>
      <c r="HD49" s="227"/>
      <c r="HE49" s="227"/>
      <c r="HF49" s="227"/>
      <c r="HG49" s="227"/>
      <c r="HH49" s="227"/>
      <c r="HI49" s="227"/>
      <c r="HJ49" s="227"/>
      <c r="HK49" s="227"/>
      <c r="HL49" s="227"/>
      <c r="HM49" s="227"/>
      <c r="HN49" s="227"/>
      <c r="HO49" s="227"/>
      <c r="HP49" s="227"/>
      <c r="HQ49" s="227"/>
      <c r="HR49" s="227"/>
      <c r="HS49" s="227"/>
      <c r="HT49" s="227"/>
      <c r="HU49" s="227"/>
      <c r="HV49" s="227"/>
      <c r="HW49" s="227"/>
      <c r="HX49" s="227"/>
      <c r="HY49" s="227"/>
      <c r="HZ49" s="227"/>
    </row>
    <row r="50" spans="1:234" ht="15">
      <c r="A50" s="233" t="str">
        <f>+A43</f>
        <v>Asistente contable de 5 horas al día</v>
      </c>
      <c r="B50" s="234"/>
      <c r="C50" s="234"/>
      <c r="D50" s="233"/>
      <c r="E50" s="264">
        <f aca="true" t="shared" si="9" ref="E50:P50">+(E43+E29+E14+E6)*$C$48</f>
        <v>181.25</v>
      </c>
      <c r="F50" s="264">
        <f t="shared" si="9"/>
        <v>181.25</v>
      </c>
      <c r="G50" s="264">
        <f t="shared" si="9"/>
        <v>181.25</v>
      </c>
      <c r="H50" s="264">
        <f t="shared" si="9"/>
        <v>181.25</v>
      </c>
      <c r="I50" s="264">
        <f t="shared" si="9"/>
        <v>190.3125</v>
      </c>
      <c r="J50" s="264">
        <f t="shared" si="9"/>
        <v>181.25</v>
      </c>
      <c r="K50" s="264">
        <f t="shared" si="9"/>
        <v>181.25</v>
      </c>
      <c r="L50" s="264">
        <f t="shared" si="9"/>
        <v>181.25</v>
      </c>
      <c r="M50" s="264">
        <f t="shared" si="9"/>
        <v>181.25</v>
      </c>
      <c r="N50" s="264">
        <f t="shared" si="9"/>
        <v>181.25</v>
      </c>
      <c r="O50" s="264">
        <f t="shared" si="9"/>
        <v>181.25</v>
      </c>
      <c r="P50" s="264">
        <f t="shared" si="9"/>
        <v>362.5</v>
      </c>
      <c r="Q50" s="235">
        <f>SUM(E50:P50)</f>
        <v>2365.3125</v>
      </c>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39"/>
      <c r="AY50" s="239"/>
      <c r="AZ50" s="239"/>
      <c r="BA50" s="239"/>
      <c r="BB50" s="239"/>
      <c r="BC50" s="233"/>
      <c r="BD50" s="233"/>
      <c r="BE50" s="233"/>
      <c r="BF50" s="233"/>
      <c r="BG50" s="233"/>
      <c r="BH50" s="233"/>
      <c r="BI50" s="233"/>
      <c r="BJ50" s="233"/>
      <c r="BK50" s="233"/>
      <c r="BL50" s="233"/>
      <c r="BM50" s="233"/>
      <c r="BN50" s="233"/>
      <c r="BO50" s="233"/>
      <c r="BP50" s="233"/>
      <c r="BQ50" s="233"/>
      <c r="BR50" s="233"/>
      <c r="BS50" s="233"/>
      <c r="BT50" s="233"/>
      <c r="BU50" s="233"/>
      <c r="BV50" s="233"/>
      <c r="BW50" s="233"/>
      <c r="BX50" s="233"/>
      <c r="BY50" s="233"/>
      <c r="BZ50" s="233"/>
      <c r="CA50" s="233"/>
      <c r="CB50" s="233"/>
      <c r="CC50" s="233"/>
      <c r="CD50" s="233"/>
      <c r="CE50" s="233"/>
      <c r="CF50" s="233"/>
      <c r="CG50" s="233"/>
      <c r="CH50" s="233"/>
      <c r="CI50" s="233"/>
      <c r="CJ50" s="233"/>
      <c r="CK50" s="233"/>
      <c r="CL50" s="233"/>
      <c r="CM50" s="233"/>
      <c r="CN50" s="233"/>
      <c r="CO50" s="233"/>
      <c r="CP50" s="233"/>
      <c r="CQ50" s="233"/>
      <c r="CR50" s="233"/>
      <c r="CS50" s="233"/>
      <c r="CT50" s="233"/>
      <c r="CU50" s="233"/>
      <c r="CV50" s="233"/>
      <c r="CW50" s="233"/>
      <c r="CX50" s="233"/>
      <c r="CY50" s="233"/>
      <c r="CZ50" s="233"/>
      <c r="DA50" s="233"/>
      <c r="DB50" s="233"/>
      <c r="DC50" s="233"/>
      <c r="DD50" s="233"/>
      <c r="DE50" s="233"/>
      <c r="DF50" s="233"/>
      <c r="DG50" s="233"/>
      <c r="DH50" s="233"/>
      <c r="DI50" s="233"/>
      <c r="DJ50" s="233"/>
      <c r="DK50" s="233"/>
      <c r="DL50" s="233"/>
      <c r="DM50" s="233"/>
      <c r="DN50" s="233"/>
      <c r="DO50" s="233"/>
      <c r="DP50" s="233"/>
      <c r="DQ50" s="233"/>
      <c r="DR50" s="233"/>
      <c r="DS50" s="233"/>
      <c r="DT50" s="233"/>
      <c r="DU50" s="233"/>
      <c r="DV50" s="233"/>
      <c r="DW50" s="233"/>
      <c r="DX50" s="233"/>
      <c r="DY50" s="233"/>
      <c r="DZ50" s="233"/>
      <c r="EA50" s="233"/>
      <c r="EB50" s="233"/>
      <c r="EC50" s="233"/>
      <c r="ED50" s="233"/>
      <c r="EE50" s="233"/>
      <c r="EF50" s="233"/>
      <c r="EG50" s="233"/>
      <c r="EH50" s="233"/>
      <c r="EI50" s="233"/>
      <c r="EJ50" s="233"/>
      <c r="EK50" s="233"/>
      <c r="EL50" s="233"/>
      <c r="EM50" s="233"/>
      <c r="EN50" s="233"/>
      <c r="EO50" s="233"/>
      <c r="EP50" s="233"/>
      <c r="EQ50" s="233"/>
      <c r="ER50" s="233"/>
      <c r="ES50" s="233"/>
      <c r="ET50" s="233"/>
      <c r="EU50" s="233"/>
      <c r="EV50" s="233"/>
      <c r="EW50" s="233"/>
      <c r="EX50" s="233"/>
      <c r="EY50" s="233"/>
      <c r="EZ50" s="233"/>
      <c r="FA50" s="233"/>
      <c r="FB50" s="233"/>
      <c r="FC50" s="233"/>
      <c r="FD50" s="233"/>
      <c r="FE50" s="233"/>
      <c r="FF50" s="233"/>
      <c r="FG50" s="233"/>
      <c r="FH50" s="233"/>
      <c r="FI50" s="233"/>
      <c r="FJ50" s="233"/>
      <c r="FK50" s="233"/>
      <c r="FL50" s="233"/>
      <c r="FM50" s="233"/>
      <c r="FN50" s="233"/>
      <c r="FO50" s="233"/>
      <c r="FP50" s="233"/>
      <c r="FQ50" s="233"/>
      <c r="FR50" s="233"/>
      <c r="FS50" s="233"/>
      <c r="FT50" s="233"/>
      <c r="FU50" s="233"/>
      <c r="FV50" s="233"/>
      <c r="FW50" s="233"/>
      <c r="FX50" s="233"/>
      <c r="FY50" s="233"/>
      <c r="FZ50" s="233"/>
      <c r="GA50" s="233"/>
      <c r="GB50" s="233"/>
      <c r="GC50" s="233"/>
      <c r="GD50" s="233"/>
      <c r="GE50" s="233"/>
      <c r="GF50" s="233"/>
      <c r="GG50" s="233"/>
      <c r="GH50" s="233"/>
      <c r="GI50" s="233"/>
      <c r="GJ50" s="233"/>
      <c r="GK50" s="233"/>
      <c r="GL50" s="233"/>
      <c r="GM50" s="233"/>
      <c r="GN50" s="233"/>
      <c r="GO50" s="233"/>
      <c r="GP50" s="233"/>
      <c r="GQ50" s="233"/>
      <c r="GR50" s="233"/>
      <c r="GS50" s="233"/>
      <c r="GT50" s="233"/>
      <c r="GU50" s="233"/>
      <c r="GV50" s="233"/>
      <c r="GW50" s="233"/>
      <c r="GX50" s="233"/>
      <c r="GY50" s="233"/>
      <c r="GZ50" s="233"/>
      <c r="HA50" s="233"/>
      <c r="HB50" s="233"/>
      <c r="HC50" s="233"/>
      <c r="HD50" s="233"/>
      <c r="HE50" s="233"/>
      <c r="HF50" s="233"/>
      <c r="HG50" s="233"/>
      <c r="HH50" s="233"/>
      <c r="HI50" s="233"/>
      <c r="HJ50" s="233"/>
      <c r="HK50" s="233"/>
      <c r="HL50" s="233"/>
      <c r="HM50" s="233"/>
      <c r="HN50" s="233"/>
      <c r="HO50" s="233"/>
      <c r="HP50" s="233"/>
      <c r="HQ50" s="233"/>
      <c r="HR50" s="233"/>
      <c r="HS50" s="233"/>
      <c r="HT50" s="233"/>
      <c r="HU50" s="233"/>
      <c r="HV50" s="233"/>
      <c r="HW50" s="233"/>
      <c r="HX50" s="233"/>
      <c r="HY50" s="233"/>
      <c r="HZ50" s="233"/>
    </row>
    <row r="51" spans="1:234" ht="15">
      <c r="A51" s="233" t="str">
        <f>+A44</f>
        <v>Asistente técnico tiempo completo</v>
      </c>
      <c r="B51" s="234"/>
      <c r="C51" s="234"/>
      <c r="D51" s="233"/>
      <c r="E51" s="264">
        <f aca="true" t="shared" si="10" ref="E51:P51">+(E44+E30+E15+E7)*$C$48</f>
        <v>315.459456</v>
      </c>
      <c r="F51" s="264">
        <f t="shared" si="10"/>
        <v>315.459456</v>
      </c>
      <c r="G51" s="264">
        <f t="shared" si="10"/>
        <v>315.459456</v>
      </c>
      <c r="H51" s="264">
        <f t="shared" si="10"/>
        <v>315.459456</v>
      </c>
      <c r="I51" s="264">
        <f t="shared" si="10"/>
        <v>331.2324288</v>
      </c>
      <c r="J51" s="264">
        <f t="shared" si="10"/>
        <v>315.459456</v>
      </c>
      <c r="K51" s="264">
        <f t="shared" si="10"/>
        <v>315.459456</v>
      </c>
      <c r="L51" s="264">
        <f t="shared" si="10"/>
        <v>315.459456</v>
      </c>
      <c r="M51" s="264">
        <f t="shared" si="10"/>
        <v>315.459456</v>
      </c>
      <c r="N51" s="264">
        <f t="shared" si="10"/>
        <v>315.459456</v>
      </c>
      <c r="O51" s="264">
        <f t="shared" si="10"/>
        <v>315.459456</v>
      </c>
      <c r="P51" s="264">
        <f t="shared" si="10"/>
        <v>630.918912</v>
      </c>
      <c r="Q51" s="235">
        <f>SUM(E51:P51)</f>
        <v>4116.7459008</v>
      </c>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39"/>
      <c r="AY51" s="239"/>
      <c r="AZ51" s="239"/>
      <c r="BA51" s="239"/>
      <c r="BB51" s="239"/>
      <c r="BC51" s="233"/>
      <c r="BD51" s="233"/>
      <c r="BE51" s="233"/>
      <c r="BF51" s="233"/>
      <c r="BG51" s="233"/>
      <c r="BH51" s="233"/>
      <c r="BI51" s="233"/>
      <c r="BJ51" s="233"/>
      <c r="BK51" s="233"/>
      <c r="BL51" s="233"/>
      <c r="BM51" s="233"/>
      <c r="BN51" s="233"/>
      <c r="BO51" s="233"/>
      <c r="BP51" s="233"/>
      <c r="BQ51" s="233"/>
      <c r="BR51" s="233"/>
      <c r="BS51" s="233"/>
      <c r="BT51" s="233"/>
      <c r="BU51" s="233"/>
      <c r="BV51" s="233"/>
      <c r="BW51" s="233"/>
      <c r="BX51" s="233"/>
      <c r="BY51" s="233"/>
      <c r="BZ51" s="233"/>
      <c r="CA51" s="233"/>
      <c r="CB51" s="233"/>
      <c r="CC51" s="233"/>
      <c r="CD51" s="233"/>
      <c r="CE51" s="233"/>
      <c r="CF51" s="233"/>
      <c r="CG51" s="233"/>
      <c r="CH51" s="233"/>
      <c r="CI51" s="233"/>
      <c r="CJ51" s="233"/>
      <c r="CK51" s="233"/>
      <c r="CL51" s="233"/>
      <c r="CM51" s="233"/>
      <c r="CN51" s="233"/>
      <c r="CO51" s="233"/>
      <c r="CP51" s="233"/>
      <c r="CQ51" s="233"/>
      <c r="CR51" s="233"/>
      <c r="CS51" s="233"/>
      <c r="CT51" s="233"/>
      <c r="CU51" s="233"/>
      <c r="CV51" s="233"/>
      <c r="CW51" s="233"/>
      <c r="CX51" s="233"/>
      <c r="CY51" s="233"/>
      <c r="CZ51" s="233"/>
      <c r="DA51" s="233"/>
      <c r="DB51" s="233"/>
      <c r="DC51" s="233"/>
      <c r="DD51" s="233"/>
      <c r="DE51" s="233"/>
      <c r="DF51" s="233"/>
      <c r="DG51" s="233"/>
      <c r="DH51" s="233"/>
      <c r="DI51" s="233"/>
      <c r="DJ51" s="233"/>
      <c r="DK51" s="233"/>
      <c r="DL51" s="233"/>
      <c r="DM51" s="233"/>
      <c r="DN51" s="233"/>
      <c r="DO51" s="233"/>
      <c r="DP51" s="233"/>
      <c r="DQ51" s="233"/>
      <c r="DR51" s="233"/>
      <c r="DS51" s="233"/>
      <c r="DT51" s="233"/>
      <c r="DU51" s="233"/>
      <c r="DV51" s="233"/>
      <c r="DW51" s="233"/>
      <c r="DX51" s="233"/>
      <c r="DY51" s="233"/>
      <c r="DZ51" s="233"/>
      <c r="EA51" s="233"/>
      <c r="EB51" s="233"/>
      <c r="EC51" s="233"/>
      <c r="ED51" s="233"/>
      <c r="EE51" s="233"/>
      <c r="EF51" s="233"/>
      <c r="EG51" s="233"/>
      <c r="EH51" s="233"/>
      <c r="EI51" s="233"/>
      <c r="EJ51" s="233"/>
      <c r="EK51" s="233"/>
      <c r="EL51" s="233"/>
      <c r="EM51" s="233"/>
      <c r="EN51" s="233"/>
      <c r="EO51" s="233"/>
      <c r="EP51" s="233"/>
      <c r="EQ51" s="233"/>
      <c r="ER51" s="233"/>
      <c r="ES51" s="233"/>
      <c r="ET51" s="233"/>
      <c r="EU51" s="233"/>
      <c r="EV51" s="233"/>
      <c r="EW51" s="233"/>
      <c r="EX51" s="233"/>
      <c r="EY51" s="233"/>
      <c r="EZ51" s="233"/>
      <c r="FA51" s="233"/>
      <c r="FB51" s="233"/>
      <c r="FC51" s="233"/>
      <c r="FD51" s="233"/>
      <c r="FE51" s="233"/>
      <c r="FF51" s="233"/>
      <c r="FG51" s="233"/>
      <c r="FH51" s="233"/>
      <c r="FI51" s="233"/>
      <c r="FJ51" s="233"/>
      <c r="FK51" s="233"/>
      <c r="FL51" s="233"/>
      <c r="FM51" s="233"/>
      <c r="FN51" s="233"/>
      <c r="FO51" s="233"/>
      <c r="FP51" s="233"/>
      <c r="FQ51" s="233"/>
      <c r="FR51" s="233"/>
      <c r="FS51" s="233"/>
      <c r="FT51" s="233"/>
      <c r="FU51" s="233"/>
      <c r="FV51" s="233"/>
      <c r="FW51" s="233"/>
      <c r="FX51" s="233"/>
      <c r="FY51" s="233"/>
      <c r="FZ51" s="233"/>
      <c r="GA51" s="233"/>
      <c r="GB51" s="233"/>
      <c r="GC51" s="233"/>
      <c r="GD51" s="233"/>
      <c r="GE51" s="233"/>
      <c r="GF51" s="233"/>
      <c r="GG51" s="233"/>
      <c r="GH51" s="233"/>
      <c r="GI51" s="233"/>
      <c r="GJ51" s="233"/>
      <c r="GK51" s="233"/>
      <c r="GL51" s="233"/>
      <c r="GM51" s="233"/>
      <c r="GN51" s="233"/>
      <c r="GO51" s="233"/>
      <c r="GP51" s="233"/>
      <c r="GQ51" s="233"/>
      <c r="GR51" s="233"/>
      <c r="GS51" s="233"/>
      <c r="GT51" s="233"/>
      <c r="GU51" s="233"/>
      <c r="GV51" s="233"/>
      <c r="GW51" s="233"/>
      <c r="GX51" s="233"/>
      <c r="GY51" s="233"/>
      <c r="GZ51" s="233"/>
      <c r="HA51" s="233"/>
      <c r="HB51" s="233"/>
      <c r="HC51" s="233"/>
      <c r="HD51" s="233"/>
      <c r="HE51" s="233"/>
      <c r="HF51" s="233"/>
      <c r="HG51" s="233"/>
      <c r="HH51" s="233"/>
      <c r="HI51" s="233"/>
      <c r="HJ51" s="233"/>
      <c r="HK51" s="233"/>
      <c r="HL51" s="233"/>
      <c r="HM51" s="233"/>
      <c r="HN51" s="233"/>
      <c r="HO51" s="233"/>
      <c r="HP51" s="233"/>
      <c r="HQ51" s="233"/>
      <c r="HR51" s="233"/>
      <c r="HS51" s="233"/>
      <c r="HT51" s="233"/>
      <c r="HU51" s="233"/>
      <c r="HV51" s="233"/>
      <c r="HW51" s="233"/>
      <c r="HX51" s="233"/>
      <c r="HY51" s="233"/>
      <c r="HZ51" s="233"/>
    </row>
    <row r="52" spans="1:234" ht="15">
      <c r="A52" s="233" t="s">
        <v>235</v>
      </c>
      <c r="B52" s="234"/>
      <c r="C52" s="234"/>
      <c r="D52" s="233"/>
      <c r="E52" s="264">
        <f aca="true" t="shared" si="11" ref="E52:P52">+(E45+E31+E16+E8)*$C$48</f>
        <v>320</v>
      </c>
      <c r="F52" s="264">
        <f t="shared" si="11"/>
        <v>320</v>
      </c>
      <c r="G52" s="264">
        <f t="shared" si="11"/>
        <v>320</v>
      </c>
      <c r="H52" s="264">
        <f t="shared" si="11"/>
        <v>320</v>
      </c>
      <c r="I52" s="264">
        <f t="shared" si="11"/>
        <v>336</v>
      </c>
      <c r="J52" s="264">
        <f t="shared" si="11"/>
        <v>320</v>
      </c>
      <c r="K52" s="264">
        <f t="shared" si="11"/>
        <v>320</v>
      </c>
      <c r="L52" s="264">
        <f t="shared" si="11"/>
        <v>320</v>
      </c>
      <c r="M52" s="264">
        <f t="shared" si="11"/>
        <v>320</v>
      </c>
      <c r="N52" s="264">
        <f t="shared" si="11"/>
        <v>320</v>
      </c>
      <c r="O52" s="264">
        <f t="shared" si="11"/>
        <v>320</v>
      </c>
      <c r="P52" s="264">
        <f t="shared" si="11"/>
        <v>640</v>
      </c>
      <c r="Q52" s="235">
        <f>SUM(E52:P52)</f>
        <v>4176</v>
      </c>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39"/>
      <c r="AY52" s="239"/>
      <c r="AZ52" s="239"/>
      <c r="BA52" s="239"/>
      <c r="BB52" s="239"/>
      <c r="BC52" s="233"/>
      <c r="BD52" s="233"/>
      <c r="BE52" s="233"/>
      <c r="BF52" s="233"/>
      <c r="BG52" s="233"/>
      <c r="BH52" s="233"/>
      <c r="BI52" s="233"/>
      <c r="BJ52" s="233"/>
      <c r="BK52" s="233"/>
      <c r="BL52" s="233"/>
      <c r="BM52" s="233"/>
      <c r="BN52" s="233"/>
      <c r="BO52" s="233"/>
      <c r="BP52" s="233"/>
      <c r="BQ52" s="233"/>
      <c r="BR52" s="233"/>
      <c r="BS52" s="233"/>
      <c r="BT52" s="233"/>
      <c r="BU52" s="233"/>
      <c r="BV52" s="233"/>
      <c r="BW52" s="233"/>
      <c r="BX52" s="233"/>
      <c r="BY52" s="233"/>
      <c r="BZ52" s="233"/>
      <c r="CA52" s="233"/>
      <c r="CB52" s="233"/>
      <c r="CC52" s="233"/>
      <c r="CD52" s="233"/>
      <c r="CE52" s="233"/>
      <c r="CF52" s="233"/>
      <c r="CG52" s="233"/>
      <c r="CH52" s="233"/>
      <c r="CI52" s="233"/>
      <c r="CJ52" s="233"/>
      <c r="CK52" s="233"/>
      <c r="CL52" s="233"/>
      <c r="CM52" s="233"/>
      <c r="CN52" s="233"/>
      <c r="CO52" s="233"/>
      <c r="CP52" s="233"/>
      <c r="CQ52" s="233"/>
      <c r="CR52" s="233"/>
      <c r="CS52" s="233"/>
      <c r="CT52" s="233"/>
      <c r="CU52" s="233"/>
      <c r="CV52" s="233"/>
      <c r="CW52" s="233"/>
      <c r="CX52" s="233"/>
      <c r="CY52" s="233"/>
      <c r="CZ52" s="233"/>
      <c r="DA52" s="233"/>
      <c r="DB52" s="233"/>
      <c r="DC52" s="233"/>
      <c r="DD52" s="233"/>
      <c r="DE52" s="233"/>
      <c r="DF52" s="233"/>
      <c r="DG52" s="233"/>
      <c r="DH52" s="233"/>
      <c r="DI52" s="233"/>
      <c r="DJ52" s="233"/>
      <c r="DK52" s="233"/>
      <c r="DL52" s="233"/>
      <c r="DM52" s="233"/>
      <c r="DN52" s="233"/>
      <c r="DO52" s="233"/>
      <c r="DP52" s="233"/>
      <c r="DQ52" s="233"/>
      <c r="DR52" s="233"/>
      <c r="DS52" s="233"/>
      <c r="DT52" s="233"/>
      <c r="DU52" s="233"/>
      <c r="DV52" s="233"/>
      <c r="DW52" s="233"/>
      <c r="DX52" s="233"/>
      <c r="DY52" s="233"/>
      <c r="DZ52" s="233"/>
      <c r="EA52" s="233"/>
      <c r="EB52" s="233"/>
      <c r="EC52" s="233"/>
      <c r="ED52" s="233"/>
      <c r="EE52" s="233"/>
      <c r="EF52" s="233"/>
      <c r="EG52" s="233"/>
      <c r="EH52" s="233"/>
      <c r="EI52" s="233"/>
      <c r="EJ52" s="233"/>
      <c r="EK52" s="233"/>
      <c r="EL52" s="233"/>
      <c r="EM52" s="233"/>
      <c r="EN52" s="233"/>
      <c r="EO52" s="233"/>
      <c r="EP52" s="233"/>
      <c r="EQ52" s="233"/>
      <c r="ER52" s="233"/>
      <c r="ES52" s="233"/>
      <c r="ET52" s="233"/>
      <c r="EU52" s="233"/>
      <c r="EV52" s="233"/>
      <c r="EW52" s="233"/>
      <c r="EX52" s="233"/>
      <c r="EY52" s="233"/>
      <c r="EZ52" s="233"/>
      <c r="FA52" s="233"/>
      <c r="FB52" s="233"/>
      <c r="FC52" s="233"/>
      <c r="FD52" s="233"/>
      <c r="FE52" s="233"/>
      <c r="FF52" s="233"/>
      <c r="FG52" s="233"/>
      <c r="FH52" s="233"/>
      <c r="FI52" s="233"/>
      <c r="FJ52" s="233"/>
      <c r="FK52" s="233"/>
      <c r="FL52" s="233"/>
      <c r="FM52" s="233"/>
      <c r="FN52" s="233"/>
      <c r="FO52" s="233"/>
      <c r="FP52" s="233"/>
      <c r="FQ52" s="233"/>
      <c r="FR52" s="233"/>
      <c r="FS52" s="233"/>
      <c r="FT52" s="233"/>
      <c r="FU52" s="233"/>
      <c r="FV52" s="233"/>
      <c r="FW52" s="233"/>
      <c r="FX52" s="233"/>
      <c r="FY52" s="233"/>
      <c r="FZ52" s="233"/>
      <c r="GA52" s="233"/>
      <c r="GB52" s="233"/>
      <c r="GC52" s="233"/>
      <c r="GD52" s="233"/>
      <c r="GE52" s="233"/>
      <c r="GF52" s="233"/>
      <c r="GG52" s="233"/>
      <c r="GH52" s="233"/>
      <c r="GI52" s="233"/>
      <c r="GJ52" s="233"/>
      <c r="GK52" s="233"/>
      <c r="GL52" s="233"/>
      <c r="GM52" s="233"/>
      <c r="GN52" s="233"/>
      <c r="GO52" s="233"/>
      <c r="GP52" s="233"/>
      <c r="GQ52" s="233"/>
      <c r="GR52" s="233"/>
      <c r="GS52" s="233"/>
      <c r="GT52" s="233"/>
      <c r="GU52" s="233"/>
      <c r="GV52" s="233"/>
      <c r="GW52" s="233"/>
      <c r="GX52" s="233"/>
      <c r="GY52" s="233"/>
      <c r="GZ52" s="233"/>
      <c r="HA52" s="233"/>
      <c r="HB52" s="233"/>
      <c r="HC52" s="233"/>
      <c r="HD52" s="233"/>
      <c r="HE52" s="233"/>
      <c r="HF52" s="233"/>
      <c r="HG52" s="233"/>
      <c r="HH52" s="233"/>
      <c r="HI52" s="233"/>
      <c r="HJ52" s="233"/>
      <c r="HK52" s="233"/>
      <c r="HL52" s="233"/>
      <c r="HM52" s="233"/>
      <c r="HN52" s="233"/>
      <c r="HO52" s="233"/>
      <c r="HP52" s="233"/>
      <c r="HQ52" s="233"/>
      <c r="HR52" s="233"/>
      <c r="HS52" s="233"/>
      <c r="HT52" s="233"/>
      <c r="HU52" s="233"/>
      <c r="HV52" s="233"/>
      <c r="HW52" s="233"/>
      <c r="HX52" s="233"/>
      <c r="HY52" s="233"/>
      <c r="HZ52" s="233"/>
    </row>
    <row r="53" spans="1:17" ht="12.75">
      <c r="A53" s="240" t="s">
        <v>205</v>
      </c>
      <c r="B53" s="241"/>
      <c r="C53" s="242"/>
      <c r="D53" s="260"/>
      <c r="E53" s="243">
        <f aca="true" t="shared" si="12" ref="E53:Q53">SUM(E50:E51)</f>
        <v>496.709456</v>
      </c>
      <c r="F53" s="243">
        <f t="shared" si="12"/>
        <v>496.709456</v>
      </c>
      <c r="G53" s="243">
        <f t="shared" si="12"/>
        <v>496.709456</v>
      </c>
      <c r="H53" s="243">
        <f t="shared" si="12"/>
        <v>496.709456</v>
      </c>
      <c r="I53" s="243">
        <f t="shared" si="12"/>
        <v>521.5449288</v>
      </c>
      <c r="J53" s="243">
        <f t="shared" si="12"/>
        <v>496.709456</v>
      </c>
      <c r="K53" s="243">
        <f t="shared" si="12"/>
        <v>496.709456</v>
      </c>
      <c r="L53" s="243">
        <f t="shared" si="12"/>
        <v>496.709456</v>
      </c>
      <c r="M53" s="243">
        <f t="shared" si="12"/>
        <v>496.709456</v>
      </c>
      <c r="N53" s="243">
        <f t="shared" si="12"/>
        <v>496.709456</v>
      </c>
      <c r="O53" s="243">
        <f t="shared" si="12"/>
        <v>496.709456</v>
      </c>
      <c r="P53" s="243">
        <f t="shared" si="12"/>
        <v>993.418912</v>
      </c>
      <c r="Q53" s="243">
        <f t="shared" si="12"/>
        <v>6482.0584008</v>
      </c>
    </row>
    <row r="56" spans="1:5" ht="12.75">
      <c r="A56" s="218" t="s">
        <v>220</v>
      </c>
      <c r="C56" s="220">
        <v>0.15</v>
      </c>
      <c r="D56" s="220"/>
      <c r="E56" s="262" t="s">
        <v>222</v>
      </c>
    </row>
    <row r="57" spans="1:234" ht="13.5" thickBot="1">
      <c r="A57" s="227"/>
      <c r="B57" s="228"/>
      <c r="C57" s="228"/>
      <c r="D57" s="229"/>
      <c r="E57" s="230" t="s">
        <v>195</v>
      </c>
      <c r="F57" s="230" t="s">
        <v>196</v>
      </c>
      <c r="G57" s="230" t="s">
        <v>197</v>
      </c>
      <c r="H57" s="230" t="s">
        <v>189</v>
      </c>
      <c r="I57" s="230" t="s">
        <v>198</v>
      </c>
      <c r="J57" s="230" t="s">
        <v>199</v>
      </c>
      <c r="K57" s="230" t="s">
        <v>200</v>
      </c>
      <c r="L57" s="230" t="s">
        <v>201</v>
      </c>
      <c r="M57" s="230" t="s">
        <v>202</v>
      </c>
      <c r="N57" s="230" t="s">
        <v>203</v>
      </c>
      <c r="O57" s="230" t="s">
        <v>204</v>
      </c>
      <c r="P57" s="230" t="s">
        <v>188</v>
      </c>
      <c r="Q57" s="230" t="s">
        <v>205</v>
      </c>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2"/>
      <c r="AY57" s="232"/>
      <c r="AZ57" s="232"/>
      <c r="BA57" s="232"/>
      <c r="BB57" s="232"/>
      <c r="BC57" s="227"/>
      <c r="BD57" s="227"/>
      <c r="BE57" s="227"/>
      <c r="BF57" s="227"/>
      <c r="BG57" s="227"/>
      <c r="BH57" s="227"/>
      <c r="BI57" s="227"/>
      <c r="BJ57" s="227"/>
      <c r="BK57" s="227"/>
      <c r="BL57" s="227"/>
      <c r="BM57" s="227"/>
      <c r="BN57" s="227"/>
      <c r="BO57" s="227"/>
      <c r="BP57" s="227"/>
      <c r="BQ57" s="227"/>
      <c r="BR57" s="227"/>
      <c r="BS57" s="227"/>
      <c r="BT57" s="227"/>
      <c r="BU57" s="227"/>
      <c r="BV57" s="227"/>
      <c r="BW57" s="227"/>
      <c r="BX57" s="227"/>
      <c r="BY57" s="227"/>
      <c r="BZ57" s="227"/>
      <c r="CA57" s="227"/>
      <c r="CB57" s="227"/>
      <c r="CC57" s="227"/>
      <c r="CD57" s="227"/>
      <c r="CE57" s="227"/>
      <c r="CF57" s="227"/>
      <c r="CG57" s="227"/>
      <c r="CH57" s="227"/>
      <c r="CI57" s="227"/>
      <c r="CJ57" s="227"/>
      <c r="CK57" s="227"/>
      <c r="CL57" s="227"/>
      <c r="CM57" s="227"/>
      <c r="CN57" s="227"/>
      <c r="CO57" s="227"/>
      <c r="CP57" s="227"/>
      <c r="CQ57" s="227"/>
      <c r="CR57" s="227"/>
      <c r="CS57" s="227"/>
      <c r="CT57" s="227"/>
      <c r="CU57" s="227"/>
      <c r="CV57" s="227"/>
      <c r="CW57" s="227"/>
      <c r="CX57" s="227"/>
      <c r="CY57" s="227"/>
      <c r="CZ57" s="227"/>
      <c r="DA57" s="227"/>
      <c r="DB57" s="227"/>
      <c r="DC57" s="227"/>
      <c r="DD57" s="227"/>
      <c r="DE57" s="227"/>
      <c r="DF57" s="227"/>
      <c r="DG57" s="227"/>
      <c r="DH57" s="227"/>
      <c r="DI57" s="227"/>
      <c r="DJ57" s="227"/>
      <c r="DK57" s="227"/>
      <c r="DL57" s="227"/>
      <c r="DM57" s="227"/>
      <c r="DN57" s="227"/>
      <c r="DO57" s="227"/>
      <c r="DP57" s="227"/>
      <c r="DQ57" s="227"/>
      <c r="DR57" s="227"/>
      <c r="DS57" s="227"/>
      <c r="DT57" s="227"/>
      <c r="DU57" s="227"/>
      <c r="DV57" s="227"/>
      <c r="DW57" s="227"/>
      <c r="DX57" s="227"/>
      <c r="DY57" s="227"/>
      <c r="DZ57" s="227"/>
      <c r="EA57" s="227"/>
      <c r="EB57" s="227"/>
      <c r="EC57" s="227"/>
      <c r="ED57" s="227"/>
      <c r="EE57" s="227"/>
      <c r="EF57" s="227"/>
      <c r="EG57" s="227"/>
      <c r="EH57" s="227"/>
      <c r="EI57" s="227"/>
      <c r="EJ57" s="227"/>
      <c r="EK57" s="227"/>
      <c r="EL57" s="227"/>
      <c r="EM57" s="227"/>
      <c r="EN57" s="227"/>
      <c r="EO57" s="227"/>
      <c r="EP57" s="227"/>
      <c r="EQ57" s="227"/>
      <c r="ER57" s="227"/>
      <c r="ES57" s="227"/>
      <c r="ET57" s="227"/>
      <c r="EU57" s="227"/>
      <c r="EV57" s="227"/>
      <c r="EW57" s="227"/>
      <c r="EX57" s="227"/>
      <c r="EY57" s="227"/>
      <c r="EZ57" s="227"/>
      <c r="FA57" s="227"/>
      <c r="FB57" s="227"/>
      <c r="FC57" s="227"/>
      <c r="FD57" s="227"/>
      <c r="FE57" s="227"/>
      <c r="FF57" s="227"/>
      <c r="FG57" s="227"/>
      <c r="FH57" s="227"/>
      <c r="FI57" s="227"/>
      <c r="FJ57" s="227"/>
      <c r="FK57" s="227"/>
      <c r="FL57" s="227"/>
      <c r="FM57" s="227"/>
      <c r="FN57" s="227"/>
      <c r="FO57" s="227"/>
      <c r="FP57" s="227"/>
      <c r="FQ57" s="227"/>
      <c r="FR57" s="227"/>
      <c r="FS57" s="227"/>
      <c r="FT57" s="227"/>
      <c r="FU57" s="227"/>
      <c r="FV57" s="227"/>
      <c r="FW57" s="227"/>
      <c r="FX57" s="227"/>
      <c r="FY57" s="227"/>
      <c r="FZ57" s="227"/>
      <c r="GA57" s="227"/>
      <c r="GB57" s="227"/>
      <c r="GC57" s="227"/>
      <c r="GD57" s="227"/>
      <c r="GE57" s="227"/>
      <c r="GF57" s="227"/>
      <c r="GG57" s="227"/>
      <c r="GH57" s="227"/>
      <c r="GI57" s="227"/>
      <c r="GJ57" s="227"/>
      <c r="GK57" s="227"/>
      <c r="GL57" s="227"/>
      <c r="GM57" s="227"/>
      <c r="GN57" s="227"/>
      <c r="GO57" s="227"/>
      <c r="GP57" s="227"/>
      <c r="GQ57" s="227"/>
      <c r="GR57" s="227"/>
      <c r="GS57" s="227"/>
      <c r="GT57" s="227"/>
      <c r="GU57" s="227"/>
      <c r="GV57" s="227"/>
      <c r="GW57" s="227"/>
      <c r="GX57" s="227"/>
      <c r="GY57" s="227"/>
      <c r="GZ57" s="227"/>
      <c r="HA57" s="227"/>
      <c r="HB57" s="227"/>
      <c r="HC57" s="227"/>
      <c r="HD57" s="227"/>
      <c r="HE57" s="227"/>
      <c r="HF57" s="227"/>
      <c r="HG57" s="227"/>
      <c r="HH57" s="227"/>
      <c r="HI57" s="227"/>
      <c r="HJ57" s="227"/>
      <c r="HK57" s="227"/>
      <c r="HL57" s="227"/>
      <c r="HM57" s="227"/>
      <c r="HN57" s="227"/>
      <c r="HO57" s="227"/>
      <c r="HP57" s="227"/>
      <c r="HQ57" s="227"/>
      <c r="HR57" s="227"/>
      <c r="HS57" s="227"/>
      <c r="HT57" s="227"/>
      <c r="HU57" s="227"/>
      <c r="HV57" s="227"/>
      <c r="HW57" s="227"/>
      <c r="HX57" s="227"/>
      <c r="HY57" s="227"/>
      <c r="HZ57" s="227"/>
    </row>
    <row r="58" spans="1:234" ht="15">
      <c r="A58" s="233" t="str">
        <f>+A50</f>
        <v>Asistente contable de 5 horas al día</v>
      </c>
      <c r="B58" s="234"/>
      <c r="C58" s="234"/>
      <c r="D58" s="233"/>
      <c r="E58" s="264">
        <f aca="true" t="shared" si="13" ref="E58:P58">E50*$C$56</f>
        <v>27.1875</v>
      </c>
      <c r="F58" s="264">
        <f t="shared" si="13"/>
        <v>27.1875</v>
      </c>
      <c r="G58" s="264">
        <f t="shared" si="13"/>
        <v>27.1875</v>
      </c>
      <c r="H58" s="264">
        <f t="shared" si="13"/>
        <v>27.1875</v>
      </c>
      <c r="I58" s="264">
        <f t="shared" si="13"/>
        <v>28.546875</v>
      </c>
      <c r="J58" s="264">
        <f t="shared" si="13"/>
        <v>27.1875</v>
      </c>
      <c r="K58" s="264">
        <f t="shared" si="13"/>
        <v>27.1875</v>
      </c>
      <c r="L58" s="264">
        <f t="shared" si="13"/>
        <v>27.1875</v>
      </c>
      <c r="M58" s="264">
        <f t="shared" si="13"/>
        <v>27.1875</v>
      </c>
      <c r="N58" s="264">
        <f t="shared" si="13"/>
        <v>27.1875</v>
      </c>
      <c r="O58" s="264">
        <f t="shared" si="13"/>
        <v>27.1875</v>
      </c>
      <c r="P58" s="264">
        <f t="shared" si="13"/>
        <v>54.375</v>
      </c>
      <c r="Q58" s="235">
        <f>SUM(E58:P58)</f>
        <v>354.796875</v>
      </c>
      <c r="R58" s="239"/>
      <c r="S58" s="239"/>
      <c r="T58" s="239"/>
      <c r="U58" s="239"/>
      <c r="V58" s="239"/>
      <c r="W58" s="239"/>
      <c r="X58" s="239"/>
      <c r="Y58" s="239"/>
      <c r="Z58" s="239"/>
      <c r="AA58" s="239"/>
      <c r="AB58" s="239"/>
      <c r="AC58" s="239"/>
      <c r="AD58" s="239"/>
      <c r="AE58" s="239"/>
      <c r="AF58" s="239"/>
      <c r="AG58" s="239"/>
      <c r="AH58" s="239"/>
      <c r="AI58" s="239"/>
      <c r="AJ58" s="239"/>
      <c r="AK58" s="239"/>
      <c r="AL58" s="239"/>
      <c r="AM58" s="239"/>
      <c r="AN58" s="239"/>
      <c r="AO58" s="239"/>
      <c r="AP58" s="239"/>
      <c r="AQ58" s="239"/>
      <c r="AR58" s="239"/>
      <c r="AS58" s="239"/>
      <c r="AT58" s="239"/>
      <c r="AU58" s="239"/>
      <c r="AV58" s="239"/>
      <c r="AW58" s="239"/>
      <c r="AX58" s="239"/>
      <c r="AY58" s="239"/>
      <c r="AZ58" s="239"/>
      <c r="BA58" s="239"/>
      <c r="BB58" s="239"/>
      <c r="BC58" s="233"/>
      <c r="BD58" s="233"/>
      <c r="BE58" s="233"/>
      <c r="BF58" s="233"/>
      <c r="BG58" s="233"/>
      <c r="BH58" s="233"/>
      <c r="BI58" s="233"/>
      <c r="BJ58" s="233"/>
      <c r="BK58" s="233"/>
      <c r="BL58" s="233"/>
      <c r="BM58" s="233"/>
      <c r="BN58" s="233"/>
      <c r="BO58" s="233"/>
      <c r="BP58" s="233"/>
      <c r="BQ58" s="233"/>
      <c r="BR58" s="233"/>
      <c r="BS58" s="233"/>
      <c r="BT58" s="233"/>
      <c r="BU58" s="233"/>
      <c r="BV58" s="233"/>
      <c r="BW58" s="233"/>
      <c r="BX58" s="233"/>
      <c r="BY58" s="233"/>
      <c r="BZ58" s="233"/>
      <c r="CA58" s="233"/>
      <c r="CB58" s="233"/>
      <c r="CC58" s="233"/>
      <c r="CD58" s="233"/>
      <c r="CE58" s="233"/>
      <c r="CF58" s="233"/>
      <c r="CG58" s="233"/>
      <c r="CH58" s="233"/>
      <c r="CI58" s="233"/>
      <c r="CJ58" s="233"/>
      <c r="CK58" s="233"/>
      <c r="CL58" s="233"/>
      <c r="CM58" s="233"/>
      <c r="CN58" s="233"/>
      <c r="CO58" s="233"/>
      <c r="CP58" s="233"/>
      <c r="CQ58" s="233"/>
      <c r="CR58" s="233"/>
      <c r="CS58" s="233"/>
      <c r="CT58" s="233"/>
      <c r="CU58" s="233"/>
      <c r="CV58" s="233"/>
      <c r="CW58" s="233"/>
      <c r="CX58" s="233"/>
      <c r="CY58" s="233"/>
      <c r="CZ58" s="233"/>
      <c r="DA58" s="233"/>
      <c r="DB58" s="233"/>
      <c r="DC58" s="233"/>
      <c r="DD58" s="233"/>
      <c r="DE58" s="233"/>
      <c r="DF58" s="233"/>
      <c r="DG58" s="233"/>
      <c r="DH58" s="233"/>
      <c r="DI58" s="233"/>
      <c r="DJ58" s="233"/>
      <c r="DK58" s="233"/>
      <c r="DL58" s="233"/>
      <c r="DM58" s="233"/>
      <c r="DN58" s="233"/>
      <c r="DO58" s="233"/>
      <c r="DP58" s="233"/>
      <c r="DQ58" s="233"/>
      <c r="DR58" s="233"/>
      <c r="DS58" s="233"/>
      <c r="DT58" s="233"/>
      <c r="DU58" s="233"/>
      <c r="DV58" s="233"/>
      <c r="DW58" s="233"/>
      <c r="DX58" s="233"/>
      <c r="DY58" s="233"/>
      <c r="DZ58" s="233"/>
      <c r="EA58" s="233"/>
      <c r="EB58" s="233"/>
      <c r="EC58" s="233"/>
      <c r="ED58" s="233"/>
      <c r="EE58" s="233"/>
      <c r="EF58" s="233"/>
      <c r="EG58" s="233"/>
      <c r="EH58" s="233"/>
      <c r="EI58" s="233"/>
      <c r="EJ58" s="233"/>
      <c r="EK58" s="233"/>
      <c r="EL58" s="233"/>
      <c r="EM58" s="233"/>
      <c r="EN58" s="233"/>
      <c r="EO58" s="233"/>
      <c r="EP58" s="233"/>
      <c r="EQ58" s="233"/>
      <c r="ER58" s="233"/>
      <c r="ES58" s="233"/>
      <c r="ET58" s="233"/>
      <c r="EU58" s="233"/>
      <c r="EV58" s="233"/>
      <c r="EW58" s="233"/>
      <c r="EX58" s="233"/>
      <c r="EY58" s="233"/>
      <c r="EZ58" s="233"/>
      <c r="FA58" s="233"/>
      <c r="FB58" s="233"/>
      <c r="FC58" s="233"/>
      <c r="FD58" s="233"/>
      <c r="FE58" s="233"/>
      <c r="FF58" s="233"/>
      <c r="FG58" s="233"/>
      <c r="FH58" s="233"/>
      <c r="FI58" s="233"/>
      <c r="FJ58" s="233"/>
      <c r="FK58" s="233"/>
      <c r="FL58" s="233"/>
      <c r="FM58" s="233"/>
      <c r="FN58" s="233"/>
      <c r="FO58" s="233"/>
      <c r="FP58" s="233"/>
      <c r="FQ58" s="233"/>
      <c r="FR58" s="233"/>
      <c r="FS58" s="233"/>
      <c r="FT58" s="233"/>
      <c r="FU58" s="233"/>
      <c r="FV58" s="233"/>
      <c r="FW58" s="233"/>
      <c r="FX58" s="233"/>
      <c r="FY58" s="233"/>
      <c r="FZ58" s="233"/>
      <c r="GA58" s="233"/>
      <c r="GB58" s="233"/>
      <c r="GC58" s="233"/>
      <c r="GD58" s="233"/>
      <c r="GE58" s="233"/>
      <c r="GF58" s="233"/>
      <c r="GG58" s="233"/>
      <c r="GH58" s="233"/>
      <c r="GI58" s="233"/>
      <c r="GJ58" s="233"/>
      <c r="GK58" s="233"/>
      <c r="GL58" s="233"/>
      <c r="GM58" s="233"/>
      <c r="GN58" s="233"/>
      <c r="GO58" s="233"/>
      <c r="GP58" s="233"/>
      <c r="GQ58" s="233"/>
      <c r="GR58" s="233"/>
      <c r="GS58" s="233"/>
      <c r="GT58" s="233"/>
      <c r="GU58" s="233"/>
      <c r="GV58" s="233"/>
      <c r="GW58" s="233"/>
      <c r="GX58" s="233"/>
      <c r="GY58" s="233"/>
      <c r="GZ58" s="233"/>
      <c r="HA58" s="233"/>
      <c r="HB58" s="233"/>
      <c r="HC58" s="233"/>
      <c r="HD58" s="233"/>
      <c r="HE58" s="233"/>
      <c r="HF58" s="233"/>
      <c r="HG58" s="233"/>
      <c r="HH58" s="233"/>
      <c r="HI58" s="233"/>
      <c r="HJ58" s="233"/>
      <c r="HK58" s="233"/>
      <c r="HL58" s="233"/>
      <c r="HM58" s="233"/>
      <c r="HN58" s="233"/>
      <c r="HO58" s="233"/>
      <c r="HP58" s="233"/>
      <c r="HQ58" s="233"/>
      <c r="HR58" s="233"/>
      <c r="HS58" s="233"/>
      <c r="HT58" s="233"/>
      <c r="HU58" s="233"/>
      <c r="HV58" s="233"/>
      <c r="HW58" s="233"/>
      <c r="HX58" s="233"/>
      <c r="HY58" s="233"/>
      <c r="HZ58" s="233"/>
    </row>
    <row r="59" spans="1:234" ht="15">
      <c r="A59" s="233" t="str">
        <f>+A51</f>
        <v>Asistente técnico tiempo completo</v>
      </c>
      <c r="B59" s="234"/>
      <c r="C59" s="234"/>
      <c r="D59" s="233"/>
      <c r="E59" s="264">
        <f aca="true" t="shared" si="14" ref="E59:P59">E51*$C$56</f>
        <v>47.318918399999994</v>
      </c>
      <c r="F59" s="264">
        <f t="shared" si="14"/>
        <v>47.318918399999994</v>
      </c>
      <c r="G59" s="264">
        <f t="shared" si="14"/>
        <v>47.318918399999994</v>
      </c>
      <c r="H59" s="264">
        <f t="shared" si="14"/>
        <v>47.318918399999994</v>
      </c>
      <c r="I59" s="264">
        <f t="shared" si="14"/>
        <v>49.684864319999996</v>
      </c>
      <c r="J59" s="264">
        <f t="shared" si="14"/>
        <v>47.318918399999994</v>
      </c>
      <c r="K59" s="264">
        <f t="shared" si="14"/>
        <v>47.318918399999994</v>
      </c>
      <c r="L59" s="264">
        <f t="shared" si="14"/>
        <v>47.318918399999994</v>
      </c>
      <c r="M59" s="264">
        <f t="shared" si="14"/>
        <v>47.318918399999994</v>
      </c>
      <c r="N59" s="264">
        <f t="shared" si="14"/>
        <v>47.318918399999994</v>
      </c>
      <c r="O59" s="264">
        <f t="shared" si="14"/>
        <v>47.318918399999994</v>
      </c>
      <c r="P59" s="264">
        <f t="shared" si="14"/>
        <v>94.63783679999999</v>
      </c>
      <c r="Q59" s="235">
        <f>SUM(E59:P59)</f>
        <v>617.5118851199998</v>
      </c>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39"/>
      <c r="AP59" s="239"/>
      <c r="AQ59" s="239"/>
      <c r="AR59" s="239"/>
      <c r="AS59" s="239"/>
      <c r="AT59" s="239"/>
      <c r="AU59" s="239"/>
      <c r="AV59" s="239"/>
      <c r="AW59" s="239"/>
      <c r="AX59" s="239"/>
      <c r="AY59" s="239"/>
      <c r="AZ59" s="239"/>
      <c r="BA59" s="239"/>
      <c r="BB59" s="239"/>
      <c r="BC59" s="233"/>
      <c r="BD59" s="233"/>
      <c r="BE59" s="233"/>
      <c r="BF59" s="233"/>
      <c r="BG59" s="233"/>
      <c r="BH59" s="233"/>
      <c r="BI59" s="233"/>
      <c r="BJ59" s="233"/>
      <c r="BK59" s="233"/>
      <c r="BL59" s="233"/>
      <c r="BM59" s="233"/>
      <c r="BN59" s="233"/>
      <c r="BO59" s="233"/>
      <c r="BP59" s="233"/>
      <c r="BQ59" s="233"/>
      <c r="BR59" s="233"/>
      <c r="BS59" s="233"/>
      <c r="BT59" s="233"/>
      <c r="BU59" s="233"/>
      <c r="BV59" s="233"/>
      <c r="BW59" s="233"/>
      <c r="BX59" s="233"/>
      <c r="BY59" s="233"/>
      <c r="BZ59" s="233"/>
      <c r="CA59" s="233"/>
      <c r="CB59" s="233"/>
      <c r="CC59" s="233"/>
      <c r="CD59" s="233"/>
      <c r="CE59" s="233"/>
      <c r="CF59" s="233"/>
      <c r="CG59" s="233"/>
      <c r="CH59" s="233"/>
      <c r="CI59" s="233"/>
      <c r="CJ59" s="233"/>
      <c r="CK59" s="233"/>
      <c r="CL59" s="233"/>
      <c r="CM59" s="233"/>
      <c r="CN59" s="233"/>
      <c r="CO59" s="233"/>
      <c r="CP59" s="233"/>
      <c r="CQ59" s="233"/>
      <c r="CR59" s="233"/>
      <c r="CS59" s="233"/>
      <c r="CT59" s="233"/>
      <c r="CU59" s="233"/>
      <c r="CV59" s="233"/>
      <c r="CW59" s="233"/>
      <c r="CX59" s="233"/>
      <c r="CY59" s="233"/>
      <c r="CZ59" s="233"/>
      <c r="DA59" s="233"/>
      <c r="DB59" s="233"/>
      <c r="DC59" s="233"/>
      <c r="DD59" s="233"/>
      <c r="DE59" s="233"/>
      <c r="DF59" s="233"/>
      <c r="DG59" s="233"/>
      <c r="DH59" s="233"/>
      <c r="DI59" s="233"/>
      <c r="DJ59" s="233"/>
      <c r="DK59" s="233"/>
      <c r="DL59" s="233"/>
      <c r="DM59" s="233"/>
      <c r="DN59" s="233"/>
      <c r="DO59" s="233"/>
      <c r="DP59" s="233"/>
      <c r="DQ59" s="233"/>
      <c r="DR59" s="233"/>
      <c r="DS59" s="233"/>
      <c r="DT59" s="233"/>
      <c r="DU59" s="233"/>
      <c r="DV59" s="233"/>
      <c r="DW59" s="233"/>
      <c r="DX59" s="233"/>
      <c r="DY59" s="233"/>
      <c r="DZ59" s="233"/>
      <c r="EA59" s="233"/>
      <c r="EB59" s="233"/>
      <c r="EC59" s="233"/>
      <c r="ED59" s="233"/>
      <c r="EE59" s="233"/>
      <c r="EF59" s="233"/>
      <c r="EG59" s="233"/>
      <c r="EH59" s="233"/>
      <c r="EI59" s="233"/>
      <c r="EJ59" s="233"/>
      <c r="EK59" s="233"/>
      <c r="EL59" s="233"/>
      <c r="EM59" s="233"/>
      <c r="EN59" s="233"/>
      <c r="EO59" s="233"/>
      <c r="EP59" s="233"/>
      <c r="EQ59" s="233"/>
      <c r="ER59" s="233"/>
      <c r="ES59" s="233"/>
      <c r="ET59" s="233"/>
      <c r="EU59" s="233"/>
      <c r="EV59" s="233"/>
      <c r="EW59" s="233"/>
      <c r="EX59" s="233"/>
      <c r="EY59" s="233"/>
      <c r="EZ59" s="233"/>
      <c r="FA59" s="233"/>
      <c r="FB59" s="233"/>
      <c r="FC59" s="233"/>
      <c r="FD59" s="233"/>
      <c r="FE59" s="233"/>
      <c r="FF59" s="233"/>
      <c r="FG59" s="233"/>
      <c r="FH59" s="233"/>
      <c r="FI59" s="233"/>
      <c r="FJ59" s="233"/>
      <c r="FK59" s="233"/>
      <c r="FL59" s="233"/>
      <c r="FM59" s="233"/>
      <c r="FN59" s="233"/>
      <c r="FO59" s="233"/>
      <c r="FP59" s="233"/>
      <c r="FQ59" s="233"/>
      <c r="FR59" s="233"/>
      <c r="FS59" s="233"/>
      <c r="FT59" s="233"/>
      <c r="FU59" s="233"/>
      <c r="FV59" s="233"/>
      <c r="FW59" s="233"/>
      <c r="FX59" s="233"/>
      <c r="FY59" s="233"/>
      <c r="FZ59" s="233"/>
      <c r="GA59" s="233"/>
      <c r="GB59" s="233"/>
      <c r="GC59" s="233"/>
      <c r="GD59" s="233"/>
      <c r="GE59" s="233"/>
      <c r="GF59" s="233"/>
      <c r="GG59" s="233"/>
      <c r="GH59" s="233"/>
      <c r="GI59" s="233"/>
      <c r="GJ59" s="233"/>
      <c r="GK59" s="233"/>
      <c r="GL59" s="233"/>
      <c r="GM59" s="233"/>
      <c r="GN59" s="233"/>
      <c r="GO59" s="233"/>
      <c r="GP59" s="233"/>
      <c r="GQ59" s="233"/>
      <c r="GR59" s="233"/>
      <c r="GS59" s="233"/>
      <c r="GT59" s="233"/>
      <c r="GU59" s="233"/>
      <c r="GV59" s="233"/>
      <c r="GW59" s="233"/>
      <c r="GX59" s="233"/>
      <c r="GY59" s="233"/>
      <c r="GZ59" s="233"/>
      <c r="HA59" s="233"/>
      <c r="HB59" s="233"/>
      <c r="HC59" s="233"/>
      <c r="HD59" s="233"/>
      <c r="HE59" s="233"/>
      <c r="HF59" s="233"/>
      <c r="HG59" s="233"/>
      <c r="HH59" s="233"/>
      <c r="HI59" s="233"/>
      <c r="HJ59" s="233"/>
      <c r="HK59" s="233"/>
      <c r="HL59" s="233"/>
      <c r="HM59" s="233"/>
      <c r="HN59" s="233"/>
      <c r="HO59" s="233"/>
      <c r="HP59" s="233"/>
      <c r="HQ59" s="233"/>
      <c r="HR59" s="233"/>
      <c r="HS59" s="233"/>
      <c r="HT59" s="233"/>
      <c r="HU59" s="233"/>
      <c r="HV59" s="233"/>
      <c r="HW59" s="233"/>
      <c r="HX59" s="233"/>
      <c r="HY59" s="233"/>
      <c r="HZ59" s="233"/>
    </row>
    <row r="60" spans="1:234" ht="15">
      <c r="A60" s="233" t="s">
        <v>235</v>
      </c>
      <c r="B60" s="234"/>
      <c r="C60" s="234"/>
      <c r="D60" s="233"/>
      <c r="E60" s="264">
        <f aca="true" t="shared" si="15" ref="E60:P60">E52*$C$56</f>
        <v>48</v>
      </c>
      <c r="F60" s="264">
        <f t="shared" si="15"/>
        <v>48</v>
      </c>
      <c r="G60" s="264">
        <f t="shared" si="15"/>
        <v>48</v>
      </c>
      <c r="H60" s="264">
        <f t="shared" si="15"/>
        <v>48</v>
      </c>
      <c r="I60" s="264">
        <f t="shared" si="15"/>
        <v>50.4</v>
      </c>
      <c r="J60" s="264">
        <f t="shared" si="15"/>
        <v>48</v>
      </c>
      <c r="K60" s="264">
        <f t="shared" si="15"/>
        <v>48</v>
      </c>
      <c r="L60" s="264">
        <f t="shared" si="15"/>
        <v>48</v>
      </c>
      <c r="M60" s="264">
        <f t="shared" si="15"/>
        <v>48</v>
      </c>
      <c r="N60" s="264">
        <f t="shared" si="15"/>
        <v>48</v>
      </c>
      <c r="O60" s="264">
        <f t="shared" si="15"/>
        <v>48</v>
      </c>
      <c r="P60" s="264">
        <f t="shared" si="15"/>
        <v>96</v>
      </c>
      <c r="Q60" s="235">
        <f>SUM(E60:P60)</f>
        <v>626.4</v>
      </c>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39"/>
      <c r="AP60" s="239"/>
      <c r="AQ60" s="239"/>
      <c r="AR60" s="239"/>
      <c r="AS60" s="239"/>
      <c r="AT60" s="239"/>
      <c r="AU60" s="239"/>
      <c r="AV60" s="239"/>
      <c r="AW60" s="239"/>
      <c r="AX60" s="239"/>
      <c r="AY60" s="239"/>
      <c r="AZ60" s="239"/>
      <c r="BA60" s="239"/>
      <c r="BB60" s="239"/>
      <c r="BC60" s="233"/>
      <c r="BD60" s="233"/>
      <c r="BE60" s="233"/>
      <c r="BF60" s="233"/>
      <c r="BG60" s="233"/>
      <c r="BH60" s="233"/>
      <c r="BI60" s="233"/>
      <c r="BJ60" s="233"/>
      <c r="BK60" s="233"/>
      <c r="BL60" s="233"/>
      <c r="BM60" s="233"/>
      <c r="BN60" s="233"/>
      <c r="BO60" s="233"/>
      <c r="BP60" s="233"/>
      <c r="BQ60" s="233"/>
      <c r="BR60" s="233"/>
      <c r="BS60" s="233"/>
      <c r="BT60" s="233"/>
      <c r="BU60" s="233"/>
      <c r="BV60" s="233"/>
      <c r="BW60" s="233"/>
      <c r="BX60" s="233"/>
      <c r="BY60" s="233"/>
      <c r="BZ60" s="233"/>
      <c r="CA60" s="233"/>
      <c r="CB60" s="233"/>
      <c r="CC60" s="233"/>
      <c r="CD60" s="233"/>
      <c r="CE60" s="233"/>
      <c r="CF60" s="233"/>
      <c r="CG60" s="233"/>
      <c r="CH60" s="233"/>
      <c r="CI60" s="233"/>
      <c r="CJ60" s="233"/>
      <c r="CK60" s="233"/>
      <c r="CL60" s="233"/>
      <c r="CM60" s="233"/>
      <c r="CN60" s="233"/>
      <c r="CO60" s="233"/>
      <c r="CP60" s="233"/>
      <c r="CQ60" s="233"/>
      <c r="CR60" s="233"/>
      <c r="CS60" s="233"/>
      <c r="CT60" s="233"/>
      <c r="CU60" s="233"/>
      <c r="CV60" s="233"/>
      <c r="CW60" s="233"/>
      <c r="CX60" s="233"/>
      <c r="CY60" s="233"/>
      <c r="CZ60" s="233"/>
      <c r="DA60" s="233"/>
      <c r="DB60" s="233"/>
      <c r="DC60" s="233"/>
      <c r="DD60" s="233"/>
      <c r="DE60" s="233"/>
      <c r="DF60" s="233"/>
      <c r="DG60" s="233"/>
      <c r="DH60" s="233"/>
      <c r="DI60" s="233"/>
      <c r="DJ60" s="233"/>
      <c r="DK60" s="233"/>
      <c r="DL60" s="233"/>
      <c r="DM60" s="233"/>
      <c r="DN60" s="233"/>
      <c r="DO60" s="233"/>
      <c r="DP60" s="233"/>
      <c r="DQ60" s="233"/>
      <c r="DR60" s="233"/>
      <c r="DS60" s="233"/>
      <c r="DT60" s="233"/>
      <c r="DU60" s="233"/>
      <c r="DV60" s="233"/>
      <c r="DW60" s="233"/>
      <c r="DX60" s="233"/>
      <c r="DY60" s="233"/>
      <c r="DZ60" s="233"/>
      <c r="EA60" s="233"/>
      <c r="EB60" s="233"/>
      <c r="EC60" s="233"/>
      <c r="ED60" s="233"/>
      <c r="EE60" s="233"/>
      <c r="EF60" s="233"/>
      <c r="EG60" s="233"/>
      <c r="EH60" s="233"/>
      <c r="EI60" s="233"/>
      <c r="EJ60" s="233"/>
      <c r="EK60" s="233"/>
      <c r="EL60" s="233"/>
      <c r="EM60" s="233"/>
      <c r="EN60" s="233"/>
      <c r="EO60" s="233"/>
      <c r="EP60" s="233"/>
      <c r="EQ60" s="233"/>
      <c r="ER60" s="233"/>
      <c r="ES60" s="233"/>
      <c r="ET60" s="233"/>
      <c r="EU60" s="233"/>
      <c r="EV60" s="233"/>
      <c r="EW60" s="233"/>
      <c r="EX60" s="233"/>
      <c r="EY60" s="233"/>
      <c r="EZ60" s="233"/>
      <c r="FA60" s="233"/>
      <c r="FB60" s="233"/>
      <c r="FC60" s="233"/>
      <c r="FD60" s="233"/>
      <c r="FE60" s="233"/>
      <c r="FF60" s="233"/>
      <c r="FG60" s="233"/>
      <c r="FH60" s="233"/>
      <c r="FI60" s="233"/>
      <c r="FJ60" s="233"/>
      <c r="FK60" s="233"/>
      <c r="FL60" s="233"/>
      <c r="FM60" s="233"/>
      <c r="FN60" s="233"/>
      <c r="FO60" s="233"/>
      <c r="FP60" s="233"/>
      <c r="FQ60" s="233"/>
      <c r="FR60" s="233"/>
      <c r="FS60" s="233"/>
      <c r="FT60" s="233"/>
      <c r="FU60" s="233"/>
      <c r="FV60" s="233"/>
      <c r="FW60" s="233"/>
      <c r="FX60" s="233"/>
      <c r="FY60" s="233"/>
      <c r="FZ60" s="233"/>
      <c r="GA60" s="233"/>
      <c r="GB60" s="233"/>
      <c r="GC60" s="233"/>
      <c r="GD60" s="233"/>
      <c r="GE60" s="233"/>
      <c r="GF60" s="233"/>
      <c r="GG60" s="233"/>
      <c r="GH60" s="233"/>
      <c r="GI60" s="233"/>
      <c r="GJ60" s="233"/>
      <c r="GK60" s="233"/>
      <c r="GL60" s="233"/>
      <c r="GM60" s="233"/>
      <c r="GN60" s="233"/>
      <c r="GO60" s="233"/>
      <c r="GP60" s="233"/>
      <c r="GQ60" s="233"/>
      <c r="GR60" s="233"/>
      <c r="GS60" s="233"/>
      <c r="GT60" s="233"/>
      <c r="GU60" s="233"/>
      <c r="GV60" s="233"/>
      <c r="GW60" s="233"/>
      <c r="GX60" s="233"/>
      <c r="GY60" s="233"/>
      <c r="GZ60" s="233"/>
      <c r="HA60" s="233"/>
      <c r="HB60" s="233"/>
      <c r="HC60" s="233"/>
      <c r="HD60" s="233"/>
      <c r="HE60" s="233"/>
      <c r="HF60" s="233"/>
      <c r="HG60" s="233"/>
      <c r="HH60" s="233"/>
      <c r="HI60" s="233"/>
      <c r="HJ60" s="233"/>
      <c r="HK60" s="233"/>
      <c r="HL60" s="233"/>
      <c r="HM60" s="233"/>
      <c r="HN60" s="233"/>
      <c r="HO60" s="233"/>
      <c r="HP60" s="233"/>
      <c r="HQ60" s="233"/>
      <c r="HR60" s="233"/>
      <c r="HS60" s="233"/>
      <c r="HT60" s="233"/>
      <c r="HU60" s="233"/>
      <c r="HV60" s="233"/>
      <c r="HW60" s="233"/>
      <c r="HX60" s="233"/>
      <c r="HY60" s="233"/>
      <c r="HZ60" s="233"/>
    </row>
    <row r="61" spans="1:17" ht="12.75">
      <c r="A61" s="240" t="s">
        <v>205</v>
      </c>
      <c r="B61" s="241"/>
      <c r="C61" s="242"/>
      <c r="D61" s="260"/>
      <c r="E61" s="243">
        <f aca="true" t="shared" si="16" ref="E61:Q61">SUM(E58:E59)</f>
        <v>74.5064184</v>
      </c>
      <c r="F61" s="243">
        <f t="shared" si="16"/>
        <v>74.5064184</v>
      </c>
      <c r="G61" s="243">
        <f t="shared" si="16"/>
        <v>74.5064184</v>
      </c>
      <c r="H61" s="243">
        <f t="shared" si="16"/>
        <v>74.5064184</v>
      </c>
      <c r="I61" s="243">
        <f t="shared" si="16"/>
        <v>78.23173932</v>
      </c>
      <c r="J61" s="243">
        <f t="shared" si="16"/>
        <v>74.5064184</v>
      </c>
      <c r="K61" s="243">
        <f t="shared" si="16"/>
        <v>74.5064184</v>
      </c>
      <c r="L61" s="243">
        <f t="shared" si="16"/>
        <v>74.5064184</v>
      </c>
      <c r="M61" s="243">
        <f t="shared" si="16"/>
        <v>74.5064184</v>
      </c>
      <c r="N61" s="243">
        <f t="shared" si="16"/>
        <v>74.5064184</v>
      </c>
      <c r="O61" s="243">
        <f t="shared" si="16"/>
        <v>74.5064184</v>
      </c>
      <c r="P61" s="243">
        <f t="shared" si="16"/>
        <v>149.0128368</v>
      </c>
      <c r="Q61" s="243">
        <f t="shared" si="16"/>
        <v>972.3087601199998</v>
      </c>
    </row>
    <row r="62" spans="1:17" ht="12.75">
      <c r="A62" s="245"/>
      <c r="B62" s="241"/>
      <c r="C62" s="242"/>
      <c r="D62" s="260"/>
      <c r="E62" s="244"/>
      <c r="F62" s="244"/>
      <c r="G62" s="244"/>
      <c r="H62" s="244"/>
      <c r="I62" s="244"/>
      <c r="J62" s="244"/>
      <c r="K62" s="244"/>
      <c r="L62" s="244"/>
      <c r="M62" s="244"/>
      <c r="N62" s="244"/>
      <c r="O62" s="244"/>
      <c r="P62" s="244"/>
      <c r="Q62" s="244"/>
    </row>
    <row r="63" spans="1:17" ht="12.75">
      <c r="A63" s="245"/>
      <c r="B63" s="241"/>
      <c r="C63" s="242"/>
      <c r="D63" s="260"/>
      <c r="E63" s="244"/>
      <c r="F63" s="244"/>
      <c r="G63" s="244"/>
      <c r="H63" s="244"/>
      <c r="I63" s="244"/>
      <c r="J63" s="244"/>
      <c r="K63" s="244"/>
      <c r="L63" s="244"/>
      <c r="M63" s="244"/>
      <c r="N63" s="244"/>
      <c r="O63" s="244"/>
      <c r="P63" s="244"/>
      <c r="Q63" s="244"/>
    </row>
    <row r="64" ht="12.75">
      <c r="E64" s="262" t="s">
        <v>223</v>
      </c>
    </row>
    <row r="65" spans="1:234" ht="13.5" thickBot="1">
      <c r="A65" s="227"/>
      <c r="B65" s="228"/>
      <c r="C65" s="228" t="s">
        <v>224</v>
      </c>
      <c r="D65" s="229" t="s">
        <v>225</v>
      </c>
      <c r="E65" s="230" t="s">
        <v>195</v>
      </c>
      <c r="F65" s="230" t="s">
        <v>196</v>
      </c>
      <c r="G65" s="230" t="s">
        <v>197</v>
      </c>
      <c r="H65" s="230" t="s">
        <v>189</v>
      </c>
      <c r="I65" s="230" t="s">
        <v>198</v>
      </c>
      <c r="J65" s="230" t="s">
        <v>199</v>
      </c>
      <c r="K65" s="230" t="s">
        <v>200</v>
      </c>
      <c r="L65" s="230" t="s">
        <v>201</v>
      </c>
      <c r="M65" s="230" t="s">
        <v>202</v>
      </c>
      <c r="N65" s="230" t="s">
        <v>203</v>
      </c>
      <c r="O65" s="230" t="s">
        <v>204</v>
      </c>
      <c r="P65" s="230" t="s">
        <v>188</v>
      </c>
      <c r="Q65" s="230" t="s">
        <v>205</v>
      </c>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27"/>
      <c r="BD65" s="227"/>
      <c r="BE65" s="227"/>
      <c r="BF65" s="227"/>
      <c r="BG65" s="227"/>
      <c r="BH65" s="227"/>
      <c r="BI65" s="227"/>
      <c r="BJ65" s="227"/>
      <c r="BK65" s="227"/>
      <c r="BL65" s="227"/>
      <c r="BM65" s="227"/>
      <c r="BN65" s="227"/>
      <c r="BO65" s="227"/>
      <c r="BP65" s="227"/>
      <c r="BQ65" s="227"/>
      <c r="BR65" s="227"/>
      <c r="BS65" s="227"/>
      <c r="BT65" s="227"/>
      <c r="BU65" s="227"/>
      <c r="BV65" s="227"/>
      <c r="BW65" s="227"/>
      <c r="BX65" s="227"/>
      <c r="BY65" s="227"/>
      <c r="BZ65" s="227"/>
      <c r="CA65" s="227"/>
      <c r="CB65" s="227"/>
      <c r="CC65" s="227"/>
      <c r="CD65" s="227"/>
      <c r="CE65" s="227"/>
      <c r="CF65" s="227"/>
      <c r="CG65" s="227"/>
      <c r="CH65" s="227"/>
      <c r="CI65" s="227"/>
      <c r="CJ65" s="227"/>
      <c r="CK65" s="227"/>
      <c r="CL65" s="227"/>
      <c r="CM65" s="227"/>
      <c r="CN65" s="227"/>
      <c r="CO65" s="227"/>
      <c r="CP65" s="227"/>
      <c r="CQ65" s="227"/>
      <c r="CR65" s="227"/>
      <c r="CS65" s="227"/>
      <c r="CT65" s="227"/>
      <c r="CU65" s="227"/>
      <c r="CV65" s="227"/>
      <c r="CW65" s="227"/>
      <c r="CX65" s="227"/>
      <c r="CY65" s="227"/>
      <c r="CZ65" s="227"/>
      <c r="DA65" s="227"/>
      <c r="DB65" s="227"/>
      <c r="DC65" s="227"/>
      <c r="DD65" s="227"/>
      <c r="DE65" s="227"/>
      <c r="DF65" s="227"/>
      <c r="DG65" s="227"/>
      <c r="DH65" s="227"/>
      <c r="DI65" s="227"/>
      <c r="DJ65" s="227"/>
      <c r="DK65" s="227"/>
      <c r="DL65" s="227"/>
      <c r="DM65" s="227"/>
      <c r="DN65" s="227"/>
      <c r="DO65" s="227"/>
      <c r="DP65" s="227"/>
      <c r="DQ65" s="227"/>
      <c r="DR65" s="227"/>
      <c r="DS65" s="227"/>
      <c r="DT65" s="227"/>
      <c r="DU65" s="227"/>
      <c r="DV65" s="227"/>
      <c r="DW65" s="227"/>
      <c r="DX65" s="227"/>
      <c r="DY65" s="227"/>
      <c r="DZ65" s="227"/>
      <c r="EA65" s="227"/>
      <c r="EB65" s="227"/>
      <c r="EC65" s="227"/>
      <c r="ED65" s="227"/>
      <c r="EE65" s="227"/>
      <c r="EF65" s="227"/>
      <c r="EG65" s="227"/>
      <c r="EH65" s="227"/>
      <c r="EI65" s="227"/>
      <c r="EJ65" s="227"/>
      <c r="EK65" s="227"/>
      <c r="EL65" s="227"/>
      <c r="EM65" s="227"/>
      <c r="EN65" s="227"/>
      <c r="EO65" s="227"/>
      <c r="EP65" s="227"/>
      <c r="EQ65" s="227"/>
      <c r="ER65" s="227"/>
      <c r="ES65" s="227"/>
      <c r="ET65" s="227"/>
      <c r="EU65" s="227"/>
      <c r="EV65" s="227"/>
      <c r="EW65" s="227"/>
      <c r="EX65" s="227"/>
      <c r="EY65" s="227"/>
      <c r="EZ65" s="227"/>
      <c r="FA65" s="227"/>
      <c r="FB65" s="227"/>
      <c r="FC65" s="227"/>
      <c r="FD65" s="227"/>
      <c r="FE65" s="227"/>
      <c r="FF65" s="227"/>
      <c r="FG65" s="227"/>
      <c r="FH65" s="227"/>
      <c r="FI65" s="227"/>
      <c r="FJ65" s="227"/>
      <c r="FK65" s="227"/>
      <c r="FL65" s="227"/>
      <c r="FM65" s="227"/>
      <c r="FN65" s="227"/>
      <c r="FO65" s="227"/>
      <c r="FP65" s="227"/>
      <c r="FQ65" s="227"/>
      <c r="FR65" s="227"/>
      <c r="FS65" s="227"/>
      <c r="FT65" s="227"/>
      <c r="FU65" s="227"/>
      <c r="FV65" s="227"/>
      <c r="FW65" s="227"/>
      <c r="FX65" s="227"/>
      <c r="FY65" s="227"/>
      <c r="FZ65" s="227"/>
      <c r="GA65" s="227"/>
      <c r="GB65" s="227"/>
      <c r="GC65" s="227"/>
      <c r="GD65" s="227"/>
      <c r="GE65" s="227"/>
      <c r="GF65" s="227"/>
      <c r="GG65" s="227"/>
      <c r="GH65" s="227"/>
      <c r="GI65" s="227"/>
      <c r="GJ65" s="227"/>
      <c r="GK65" s="227"/>
      <c r="GL65" s="227"/>
      <c r="GM65" s="227"/>
      <c r="GN65" s="227"/>
      <c r="GO65" s="227"/>
      <c r="GP65" s="227"/>
      <c r="GQ65" s="227"/>
      <c r="GR65" s="227"/>
      <c r="GS65" s="227"/>
      <c r="GT65" s="227"/>
      <c r="GU65" s="227"/>
      <c r="GV65" s="227"/>
      <c r="GW65" s="227"/>
      <c r="GX65" s="227"/>
      <c r="GY65" s="227"/>
      <c r="GZ65" s="227"/>
      <c r="HA65" s="227"/>
      <c r="HB65" s="227"/>
      <c r="HC65" s="227"/>
      <c r="HD65" s="227"/>
      <c r="HE65" s="227"/>
      <c r="HF65" s="227"/>
      <c r="HG65" s="227"/>
      <c r="HH65" s="227"/>
      <c r="HI65" s="227"/>
      <c r="HJ65" s="227"/>
      <c r="HK65" s="227"/>
      <c r="HL65" s="227"/>
      <c r="HM65" s="227"/>
      <c r="HN65" s="227"/>
      <c r="HO65" s="227"/>
      <c r="HP65" s="227"/>
      <c r="HQ65" s="227"/>
      <c r="HR65" s="227"/>
      <c r="HS65" s="227"/>
      <c r="HT65" s="227"/>
      <c r="HU65" s="227"/>
      <c r="HV65" s="227"/>
      <c r="HW65" s="227"/>
      <c r="HX65" s="227"/>
      <c r="HY65" s="227"/>
      <c r="HZ65" s="227"/>
    </row>
    <row r="66" spans="1:234" ht="15">
      <c r="A66" s="233" t="str">
        <f>+A50</f>
        <v>Asistente contable de 5 horas al día</v>
      </c>
      <c r="B66" s="234"/>
      <c r="C66" s="265">
        <v>0.15</v>
      </c>
      <c r="D66" s="266">
        <v>0.4</v>
      </c>
      <c r="E66" s="264">
        <f>+$C$66*E6</f>
        <v>1359.375</v>
      </c>
      <c r="F66" s="264">
        <f>+$D$66*F6</f>
        <v>3625</v>
      </c>
      <c r="G66" s="264">
        <f>+$C$66*G6</f>
        <v>1359.375</v>
      </c>
      <c r="H66" s="264">
        <f>+$D$66*H6</f>
        <v>3625</v>
      </c>
      <c r="I66" s="264">
        <f aca="true" t="shared" si="17" ref="I66:P66">+G66</f>
        <v>1359.375</v>
      </c>
      <c r="J66" s="264">
        <f>+$D$66*J6</f>
        <v>3625</v>
      </c>
      <c r="K66" s="264">
        <f t="shared" si="17"/>
        <v>1359.375</v>
      </c>
      <c r="L66" s="264">
        <f>+$D$66*L6</f>
        <v>3625</v>
      </c>
      <c r="M66" s="264">
        <f>+C66*M6</f>
        <v>1359.375</v>
      </c>
      <c r="N66" s="264">
        <f t="shared" si="17"/>
        <v>3625</v>
      </c>
      <c r="O66" s="264">
        <f t="shared" si="17"/>
        <v>1359.375</v>
      </c>
      <c r="P66" s="264">
        <f t="shared" si="17"/>
        <v>3625</v>
      </c>
      <c r="Q66" s="235">
        <f>SUM(E66:P66)</f>
        <v>29906.25</v>
      </c>
      <c r="R66" s="238"/>
      <c r="S66" s="239"/>
      <c r="T66" s="239"/>
      <c r="U66" s="239"/>
      <c r="V66" s="239"/>
      <c r="W66" s="239"/>
      <c r="X66" s="239"/>
      <c r="Y66" s="239"/>
      <c r="Z66" s="239"/>
      <c r="AA66" s="239"/>
      <c r="AB66" s="239"/>
      <c r="AC66" s="239"/>
      <c r="AD66" s="239"/>
      <c r="AE66" s="239"/>
      <c r="AF66" s="239"/>
      <c r="AG66" s="239"/>
      <c r="AH66" s="239"/>
      <c r="AI66" s="239"/>
      <c r="AJ66" s="239"/>
      <c r="AK66" s="239"/>
      <c r="AL66" s="239"/>
      <c r="AM66" s="239"/>
      <c r="AN66" s="239"/>
      <c r="AO66" s="239"/>
      <c r="AP66" s="239"/>
      <c r="AQ66" s="239"/>
      <c r="AR66" s="239"/>
      <c r="AS66" s="239"/>
      <c r="AT66" s="239"/>
      <c r="AU66" s="239"/>
      <c r="AV66" s="239"/>
      <c r="AW66" s="239"/>
      <c r="AX66" s="239"/>
      <c r="AY66" s="239"/>
      <c r="AZ66" s="239"/>
      <c r="BA66" s="239"/>
      <c r="BB66" s="239"/>
      <c r="BC66" s="233"/>
      <c r="BD66" s="233"/>
      <c r="BE66" s="233"/>
      <c r="BF66" s="233"/>
      <c r="BG66" s="233"/>
      <c r="BH66" s="233"/>
      <c r="BI66" s="233"/>
      <c r="BJ66" s="233"/>
      <c r="BK66" s="233"/>
      <c r="BL66" s="233"/>
      <c r="BM66" s="233"/>
      <c r="BN66" s="233"/>
      <c r="BO66" s="233"/>
      <c r="BP66" s="233"/>
      <c r="BQ66" s="233"/>
      <c r="BR66" s="233"/>
      <c r="BS66" s="233"/>
      <c r="BT66" s="233"/>
      <c r="BU66" s="233"/>
      <c r="BV66" s="233"/>
      <c r="BW66" s="233"/>
      <c r="BX66" s="233"/>
      <c r="BY66" s="233"/>
      <c r="BZ66" s="233"/>
      <c r="CA66" s="233"/>
      <c r="CB66" s="233"/>
      <c r="CC66" s="233"/>
      <c r="CD66" s="233"/>
      <c r="CE66" s="233"/>
      <c r="CF66" s="233"/>
      <c r="CG66" s="233"/>
      <c r="CH66" s="233"/>
      <c r="CI66" s="233"/>
      <c r="CJ66" s="233"/>
      <c r="CK66" s="233"/>
      <c r="CL66" s="233"/>
      <c r="CM66" s="233"/>
      <c r="CN66" s="233"/>
      <c r="CO66" s="233"/>
      <c r="CP66" s="233"/>
      <c r="CQ66" s="233"/>
      <c r="CR66" s="233"/>
      <c r="CS66" s="233"/>
      <c r="CT66" s="233"/>
      <c r="CU66" s="233"/>
      <c r="CV66" s="233"/>
      <c r="CW66" s="233"/>
      <c r="CX66" s="233"/>
      <c r="CY66" s="233"/>
      <c r="CZ66" s="233"/>
      <c r="DA66" s="233"/>
      <c r="DB66" s="233"/>
      <c r="DC66" s="233"/>
      <c r="DD66" s="233"/>
      <c r="DE66" s="233"/>
      <c r="DF66" s="233"/>
      <c r="DG66" s="233"/>
      <c r="DH66" s="233"/>
      <c r="DI66" s="233"/>
      <c r="DJ66" s="233"/>
      <c r="DK66" s="233"/>
      <c r="DL66" s="233"/>
      <c r="DM66" s="233"/>
      <c r="DN66" s="233"/>
      <c r="DO66" s="233"/>
      <c r="DP66" s="233"/>
      <c r="DQ66" s="233"/>
      <c r="DR66" s="233"/>
      <c r="DS66" s="233"/>
      <c r="DT66" s="233"/>
      <c r="DU66" s="233"/>
      <c r="DV66" s="233"/>
      <c r="DW66" s="233"/>
      <c r="DX66" s="233"/>
      <c r="DY66" s="233"/>
      <c r="DZ66" s="233"/>
      <c r="EA66" s="233"/>
      <c r="EB66" s="233"/>
      <c r="EC66" s="233"/>
      <c r="ED66" s="233"/>
      <c r="EE66" s="233"/>
      <c r="EF66" s="233"/>
      <c r="EG66" s="233"/>
      <c r="EH66" s="233"/>
      <c r="EI66" s="233"/>
      <c r="EJ66" s="233"/>
      <c r="EK66" s="233"/>
      <c r="EL66" s="233"/>
      <c r="EM66" s="233"/>
      <c r="EN66" s="233"/>
      <c r="EO66" s="233"/>
      <c r="EP66" s="233"/>
      <c r="EQ66" s="233"/>
      <c r="ER66" s="233"/>
      <c r="ES66" s="233"/>
      <c r="ET66" s="233"/>
      <c r="EU66" s="233"/>
      <c r="EV66" s="233"/>
      <c r="EW66" s="233"/>
      <c r="EX66" s="233"/>
      <c r="EY66" s="233"/>
      <c r="EZ66" s="233"/>
      <c r="FA66" s="233"/>
      <c r="FB66" s="233"/>
      <c r="FC66" s="233"/>
      <c r="FD66" s="233"/>
      <c r="FE66" s="233"/>
      <c r="FF66" s="233"/>
      <c r="FG66" s="233"/>
      <c r="FH66" s="233"/>
      <c r="FI66" s="233"/>
      <c r="FJ66" s="233"/>
      <c r="FK66" s="233"/>
      <c r="FL66" s="233"/>
      <c r="FM66" s="233"/>
      <c r="FN66" s="233"/>
      <c r="FO66" s="233"/>
      <c r="FP66" s="233"/>
      <c r="FQ66" s="233"/>
      <c r="FR66" s="233"/>
      <c r="FS66" s="233"/>
      <c r="FT66" s="233"/>
      <c r="FU66" s="233"/>
      <c r="FV66" s="233"/>
      <c r="FW66" s="233"/>
      <c r="FX66" s="233"/>
      <c r="FY66" s="233"/>
      <c r="FZ66" s="233"/>
      <c r="GA66" s="233"/>
      <c r="GB66" s="233"/>
      <c r="GC66" s="233"/>
      <c r="GD66" s="233"/>
      <c r="GE66" s="233"/>
      <c r="GF66" s="233"/>
      <c r="GG66" s="233"/>
      <c r="GH66" s="233"/>
      <c r="GI66" s="233"/>
      <c r="GJ66" s="233"/>
      <c r="GK66" s="233"/>
      <c r="GL66" s="233"/>
      <c r="GM66" s="233"/>
      <c r="GN66" s="233"/>
      <c r="GO66" s="233"/>
      <c r="GP66" s="233"/>
      <c r="GQ66" s="233"/>
      <c r="GR66" s="233"/>
      <c r="GS66" s="233"/>
      <c r="GT66" s="233"/>
      <c r="GU66" s="233"/>
      <c r="GV66" s="233"/>
      <c r="GW66" s="233"/>
      <c r="GX66" s="233"/>
      <c r="GY66" s="233"/>
      <c r="GZ66" s="233"/>
      <c r="HA66" s="233"/>
      <c r="HB66" s="233"/>
      <c r="HC66" s="233"/>
      <c r="HD66" s="233"/>
      <c r="HE66" s="233"/>
      <c r="HF66" s="233"/>
      <c r="HG66" s="233"/>
      <c r="HH66" s="233"/>
      <c r="HI66" s="233"/>
      <c r="HJ66" s="233"/>
      <c r="HK66" s="233"/>
      <c r="HL66" s="233"/>
      <c r="HM66" s="233"/>
      <c r="HN66" s="233"/>
      <c r="HO66" s="233"/>
      <c r="HP66" s="233"/>
      <c r="HQ66" s="233"/>
      <c r="HR66" s="233"/>
      <c r="HS66" s="233"/>
      <c r="HT66" s="233"/>
      <c r="HU66" s="233"/>
      <c r="HV66" s="233"/>
      <c r="HW66" s="233"/>
      <c r="HX66" s="233"/>
      <c r="HY66" s="233"/>
      <c r="HZ66" s="233"/>
    </row>
    <row r="67" spans="1:234" ht="15">
      <c r="A67" s="233" t="str">
        <f>+A51</f>
        <v>Asistente técnico tiempo completo</v>
      </c>
      <c r="B67" s="234"/>
      <c r="C67" s="265">
        <v>0.15</v>
      </c>
      <c r="D67" s="266">
        <v>0.4</v>
      </c>
      <c r="E67" s="264">
        <f>+$C$66*E7</f>
        <v>2365.9459199999997</v>
      </c>
      <c r="F67" s="264">
        <f>+$D$66*F7</f>
        <v>6309.18912</v>
      </c>
      <c r="G67" s="264">
        <f>+$C$66*G7</f>
        <v>2365.9459199999997</v>
      </c>
      <c r="H67" s="264">
        <f>+$D$66*H7</f>
        <v>6309.18912</v>
      </c>
      <c r="I67" s="264">
        <f>+G67</f>
        <v>2365.9459199999997</v>
      </c>
      <c r="J67" s="264">
        <f>+$D$66*J7</f>
        <v>6309.18912</v>
      </c>
      <c r="K67" s="264">
        <f>+I67</f>
        <v>2365.9459199999997</v>
      </c>
      <c r="L67" s="264">
        <f>+$D$66*L7</f>
        <v>6309.18912</v>
      </c>
      <c r="M67" s="264">
        <f>+C67*M7</f>
        <v>2365.9459199999997</v>
      </c>
      <c r="N67" s="264">
        <f aca="true" t="shared" si="18" ref="N67:P68">+L67</f>
        <v>6309.18912</v>
      </c>
      <c r="O67" s="264">
        <f t="shared" si="18"/>
        <v>2365.9459199999997</v>
      </c>
      <c r="P67" s="264">
        <f t="shared" si="18"/>
        <v>6309.18912</v>
      </c>
      <c r="Q67" s="235">
        <f>SUM(E67:P67)</f>
        <v>52050.81024</v>
      </c>
      <c r="R67" s="238"/>
      <c r="S67" s="239"/>
      <c r="T67" s="239"/>
      <c r="U67" s="239"/>
      <c r="V67" s="239"/>
      <c r="W67" s="239"/>
      <c r="X67" s="239"/>
      <c r="Y67" s="239"/>
      <c r="Z67" s="239"/>
      <c r="AA67" s="239"/>
      <c r="AB67" s="239"/>
      <c r="AC67" s="239"/>
      <c r="AD67" s="239"/>
      <c r="AE67" s="239"/>
      <c r="AF67" s="239"/>
      <c r="AG67" s="239"/>
      <c r="AH67" s="239"/>
      <c r="AI67" s="239"/>
      <c r="AJ67" s="239"/>
      <c r="AK67" s="239"/>
      <c r="AL67" s="239"/>
      <c r="AM67" s="239"/>
      <c r="AN67" s="239"/>
      <c r="AO67" s="239"/>
      <c r="AP67" s="239"/>
      <c r="AQ67" s="239"/>
      <c r="AR67" s="239"/>
      <c r="AS67" s="239"/>
      <c r="AT67" s="239"/>
      <c r="AU67" s="239"/>
      <c r="AV67" s="239"/>
      <c r="AW67" s="239"/>
      <c r="AX67" s="239"/>
      <c r="AY67" s="239"/>
      <c r="AZ67" s="239"/>
      <c r="BA67" s="239"/>
      <c r="BB67" s="239"/>
      <c r="BC67" s="233"/>
      <c r="BD67" s="233"/>
      <c r="BE67" s="233"/>
      <c r="BF67" s="233"/>
      <c r="BG67" s="233"/>
      <c r="BH67" s="233"/>
      <c r="BI67" s="233"/>
      <c r="BJ67" s="233"/>
      <c r="BK67" s="233"/>
      <c r="BL67" s="233"/>
      <c r="BM67" s="233"/>
      <c r="BN67" s="233"/>
      <c r="BO67" s="233"/>
      <c r="BP67" s="233"/>
      <c r="BQ67" s="233"/>
      <c r="BR67" s="233"/>
      <c r="BS67" s="233"/>
      <c r="BT67" s="233"/>
      <c r="BU67" s="233"/>
      <c r="BV67" s="233"/>
      <c r="BW67" s="233"/>
      <c r="BX67" s="233"/>
      <c r="BY67" s="233"/>
      <c r="BZ67" s="233"/>
      <c r="CA67" s="233"/>
      <c r="CB67" s="233"/>
      <c r="CC67" s="233"/>
      <c r="CD67" s="233"/>
      <c r="CE67" s="233"/>
      <c r="CF67" s="233"/>
      <c r="CG67" s="233"/>
      <c r="CH67" s="233"/>
      <c r="CI67" s="233"/>
      <c r="CJ67" s="233"/>
      <c r="CK67" s="233"/>
      <c r="CL67" s="233"/>
      <c r="CM67" s="233"/>
      <c r="CN67" s="233"/>
      <c r="CO67" s="233"/>
      <c r="CP67" s="233"/>
      <c r="CQ67" s="233"/>
      <c r="CR67" s="233"/>
      <c r="CS67" s="233"/>
      <c r="CT67" s="233"/>
      <c r="CU67" s="233"/>
      <c r="CV67" s="233"/>
      <c r="CW67" s="233"/>
      <c r="CX67" s="233"/>
      <c r="CY67" s="233"/>
      <c r="CZ67" s="233"/>
      <c r="DA67" s="233"/>
      <c r="DB67" s="233"/>
      <c r="DC67" s="233"/>
      <c r="DD67" s="233"/>
      <c r="DE67" s="233"/>
      <c r="DF67" s="233"/>
      <c r="DG67" s="233"/>
      <c r="DH67" s="233"/>
      <c r="DI67" s="233"/>
      <c r="DJ67" s="233"/>
      <c r="DK67" s="233"/>
      <c r="DL67" s="233"/>
      <c r="DM67" s="233"/>
      <c r="DN67" s="233"/>
      <c r="DO67" s="233"/>
      <c r="DP67" s="233"/>
      <c r="DQ67" s="233"/>
      <c r="DR67" s="233"/>
      <c r="DS67" s="233"/>
      <c r="DT67" s="233"/>
      <c r="DU67" s="233"/>
      <c r="DV67" s="233"/>
      <c r="DW67" s="233"/>
      <c r="DX67" s="233"/>
      <c r="DY67" s="233"/>
      <c r="DZ67" s="233"/>
      <c r="EA67" s="233"/>
      <c r="EB67" s="233"/>
      <c r="EC67" s="233"/>
      <c r="ED67" s="233"/>
      <c r="EE67" s="233"/>
      <c r="EF67" s="233"/>
      <c r="EG67" s="233"/>
      <c r="EH67" s="233"/>
      <c r="EI67" s="233"/>
      <c r="EJ67" s="233"/>
      <c r="EK67" s="233"/>
      <c r="EL67" s="233"/>
      <c r="EM67" s="233"/>
      <c r="EN67" s="233"/>
      <c r="EO67" s="233"/>
      <c r="EP67" s="233"/>
      <c r="EQ67" s="233"/>
      <c r="ER67" s="233"/>
      <c r="ES67" s="233"/>
      <c r="ET67" s="233"/>
      <c r="EU67" s="233"/>
      <c r="EV67" s="233"/>
      <c r="EW67" s="233"/>
      <c r="EX67" s="233"/>
      <c r="EY67" s="233"/>
      <c r="EZ67" s="233"/>
      <c r="FA67" s="233"/>
      <c r="FB67" s="233"/>
      <c r="FC67" s="233"/>
      <c r="FD67" s="233"/>
      <c r="FE67" s="233"/>
      <c r="FF67" s="233"/>
      <c r="FG67" s="233"/>
      <c r="FH67" s="233"/>
      <c r="FI67" s="233"/>
      <c r="FJ67" s="233"/>
      <c r="FK67" s="233"/>
      <c r="FL67" s="233"/>
      <c r="FM67" s="233"/>
      <c r="FN67" s="233"/>
      <c r="FO67" s="233"/>
      <c r="FP67" s="233"/>
      <c r="FQ67" s="233"/>
      <c r="FR67" s="233"/>
      <c r="FS67" s="233"/>
      <c r="FT67" s="233"/>
      <c r="FU67" s="233"/>
      <c r="FV67" s="233"/>
      <c r="FW67" s="233"/>
      <c r="FX67" s="233"/>
      <c r="FY67" s="233"/>
      <c r="FZ67" s="233"/>
      <c r="GA67" s="233"/>
      <c r="GB67" s="233"/>
      <c r="GC67" s="233"/>
      <c r="GD67" s="233"/>
      <c r="GE67" s="233"/>
      <c r="GF67" s="233"/>
      <c r="GG67" s="233"/>
      <c r="GH67" s="233"/>
      <c r="GI67" s="233"/>
      <c r="GJ67" s="233"/>
      <c r="GK67" s="233"/>
      <c r="GL67" s="233"/>
      <c r="GM67" s="233"/>
      <c r="GN67" s="233"/>
      <c r="GO67" s="233"/>
      <c r="GP67" s="233"/>
      <c r="GQ67" s="233"/>
      <c r="GR67" s="233"/>
      <c r="GS67" s="233"/>
      <c r="GT67" s="233"/>
      <c r="GU67" s="233"/>
      <c r="GV67" s="233"/>
      <c r="GW67" s="233"/>
      <c r="GX67" s="233"/>
      <c r="GY67" s="233"/>
      <c r="GZ67" s="233"/>
      <c r="HA67" s="233"/>
      <c r="HB67" s="233"/>
      <c r="HC67" s="233"/>
      <c r="HD67" s="233"/>
      <c r="HE67" s="233"/>
      <c r="HF67" s="233"/>
      <c r="HG67" s="233"/>
      <c r="HH67" s="233"/>
      <c r="HI67" s="233"/>
      <c r="HJ67" s="233"/>
      <c r="HK67" s="233"/>
      <c r="HL67" s="233"/>
      <c r="HM67" s="233"/>
      <c r="HN67" s="233"/>
      <c r="HO67" s="233"/>
      <c r="HP67" s="233"/>
      <c r="HQ67" s="233"/>
      <c r="HR67" s="233"/>
      <c r="HS67" s="233"/>
      <c r="HT67" s="233"/>
      <c r="HU67" s="233"/>
      <c r="HV67" s="233"/>
      <c r="HW67" s="233"/>
      <c r="HX67" s="233"/>
      <c r="HY67" s="233"/>
      <c r="HZ67" s="233"/>
    </row>
    <row r="68" spans="1:234" ht="15">
      <c r="A68" s="233" t="s">
        <v>235</v>
      </c>
      <c r="B68" s="234"/>
      <c r="C68" s="265">
        <v>0.15</v>
      </c>
      <c r="D68" s="266">
        <v>0.4</v>
      </c>
      <c r="E68" s="264">
        <f>+$C$66*E8</f>
        <v>2400</v>
      </c>
      <c r="F68" s="264">
        <f>+$D$66*F8</f>
        <v>6400</v>
      </c>
      <c r="G68" s="264">
        <f>+$C$66*G8</f>
        <v>2400</v>
      </c>
      <c r="H68" s="264">
        <f>+$D$66*H8</f>
        <v>6400</v>
      </c>
      <c r="I68" s="264">
        <f>+G68</f>
        <v>2400</v>
      </c>
      <c r="J68" s="264">
        <f>+$D$66*J8</f>
        <v>6400</v>
      </c>
      <c r="K68" s="264">
        <f>+I68</f>
        <v>2400</v>
      </c>
      <c r="L68" s="264">
        <f>+$D$66*L8</f>
        <v>6400</v>
      </c>
      <c r="M68" s="264">
        <f>+C68*M8</f>
        <v>2400</v>
      </c>
      <c r="N68" s="264">
        <f t="shared" si="18"/>
        <v>6400</v>
      </c>
      <c r="O68" s="264">
        <f t="shared" si="18"/>
        <v>2400</v>
      </c>
      <c r="P68" s="264">
        <f t="shared" si="18"/>
        <v>6400</v>
      </c>
      <c r="Q68" s="235">
        <f>SUM(E68:P68)</f>
        <v>52800</v>
      </c>
      <c r="R68" s="238"/>
      <c r="S68" s="239"/>
      <c r="T68" s="239"/>
      <c r="U68" s="239"/>
      <c r="V68" s="239"/>
      <c r="W68" s="239"/>
      <c r="X68" s="239"/>
      <c r="Y68" s="239"/>
      <c r="Z68" s="239"/>
      <c r="AA68" s="239"/>
      <c r="AB68" s="239"/>
      <c r="AC68" s="239"/>
      <c r="AD68" s="239"/>
      <c r="AE68" s="239"/>
      <c r="AF68" s="239"/>
      <c r="AG68" s="239"/>
      <c r="AH68" s="239"/>
      <c r="AI68" s="239"/>
      <c r="AJ68" s="239"/>
      <c r="AK68" s="239"/>
      <c r="AL68" s="239"/>
      <c r="AM68" s="239"/>
      <c r="AN68" s="239"/>
      <c r="AO68" s="239"/>
      <c r="AP68" s="239"/>
      <c r="AQ68" s="239"/>
      <c r="AR68" s="239"/>
      <c r="AS68" s="239"/>
      <c r="AT68" s="239"/>
      <c r="AU68" s="239"/>
      <c r="AV68" s="239"/>
      <c r="AW68" s="239"/>
      <c r="AX68" s="239"/>
      <c r="AY68" s="239"/>
      <c r="AZ68" s="239"/>
      <c r="BA68" s="239"/>
      <c r="BB68" s="239"/>
      <c r="BC68" s="233"/>
      <c r="BD68" s="233"/>
      <c r="BE68" s="233"/>
      <c r="BF68" s="233"/>
      <c r="BG68" s="233"/>
      <c r="BH68" s="233"/>
      <c r="BI68" s="233"/>
      <c r="BJ68" s="233"/>
      <c r="BK68" s="233"/>
      <c r="BL68" s="233"/>
      <c r="BM68" s="233"/>
      <c r="BN68" s="233"/>
      <c r="BO68" s="233"/>
      <c r="BP68" s="233"/>
      <c r="BQ68" s="233"/>
      <c r="BR68" s="233"/>
      <c r="BS68" s="233"/>
      <c r="BT68" s="233"/>
      <c r="BU68" s="233"/>
      <c r="BV68" s="233"/>
      <c r="BW68" s="233"/>
      <c r="BX68" s="233"/>
      <c r="BY68" s="233"/>
      <c r="BZ68" s="233"/>
      <c r="CA68" s="233"/>
      <c r="CB68" s="233"/>
      <c r="CC68" s="233"/>
      <c r="CD68" s="233"/>
      <c r="CE68" s="233"/>
      <c r="CF68" s="233"/>
      <c r="CG68" s="233"/>
      <c r="CH68" s="233"/>
      <c r="CI68" s="233"/>
      <c r="CJ68" s="233"/>
      <c r="CK68" s="233"/>
      <c r="CL68" s="233"/>
      <c r="CM68" s="233"/>
      <c r="CN68" s="233"/>
      <c r="CO68" s="233"/>
      <c r="CP68" s="233"/>
      <c r="CQ68" s="233"/>
      <c r="CR68" s="233"/>
      <c r="CS68" s="233"/>
      <c r="CT68" s="233"/>
      <c r="CU68" s="233"/>
      <c r="CV68" s="233"/>
      <c r="CW68" s="233"/>
      <c r="CX68" s="233"/>
      <c r="CY68" s="233"/>
      <c r="CZ68" s="233"/>
      <c r="DA68" s="233"/>
      <c r="DB68" s="233"/>
      <c r="DC68" s="233"/>
      <c r="DD68" s="233"/>
      <c r="DE68" s="233"/>
      <c r="DF68" s="233"/>
      <c r="DG68" s="233"/>
      <c r="DH68" s="233"/>
      <c r="DI68" s="233"/>
      <c r="DJ68" s="233"/>
      <c r="DK68" s="233"/>
      <c r="DL68" s="233"/>
      <c r="DM68" s="233"/>
      <c r="DN68" s="233"/>
      <c r="DO68" s="233"/>
      <c r="DP68" s="233"/>
      <c r="DQ68" s="233"/>
      <c r="DR68" s="233"/>
      <c r="DS68" s="233"/>
      <c r="DT68" s="233"/>
      <c r="DU68" s="233"/>
      <c r="DV68" s="233"/>
      <c r="DW68" s="233"/>
      <c r="DX68" s="233"/>
      <c r="DY68" s="233"/>
      <c r="DZ68" s="233"/>
      <c r="EA68" s="233"/>
      <c r="EB68" s="233"/>
      <c r="EC68" s="233"/>
      <c r="ED68" s="233"/>
      <c r="EE68" s="233"/>
      <c r="EF68" s="233"/>
      <c r="EG68" s="233"/>
      <c r="EH68" s="233"/>
      <c r="EI68" s="233"/>
      <c r="EJ68" s="233"/>
      <c r="EK68" s="233"/>
      <c r="EL68" s="233"/>
      <c r="EM68" s="233"/>
      <c r="EN68" s="233"/>
      <c r="EO68" s="233"/>
      <c r="EP68" s="233"/>
      <c r="EQ68" s="233"/>
      <c r="ER68" s="233"/>
      <c r="ES68" s="233"/>
      <c r="ET68" s="233"/>
      <c r="EU68" s="233"/>
      <c r="EV68" s="233"/>
      <c r="EW68" s="233"/>
      <c r="EX68" s="233"/>
      <c r="EY68" s="233"/>
      <c r="EZ68" s="233"/>
      <c r="FA68" s="233"/>
      <c r="FB68" s="233"/>
      <c r="FC68" s="233"/>
      <c r="FD68" s="233"/>
      <c r="FE68" s="233"/>
      <c r="FF68" s="233"/>
      <c r="FG68" s="233"/>
      <c r="FH68" s="233"/>
      <c r="FI68" s="233"/>
      <c r="FJ68" s="233"/>
      <c r="FK68" s="233"/>
      <c r="FL68" s="233"/>
      <c r="FM68" s="233"/>
      <c r="FN68" s="233"/>
      <c r="FO68" s="233"/>
      <c r="FP68" s="233"/>
      <c r="FQ68" s="233"/>
      <c r="FR68" s="233"/>
      <c r="FS68" s="233"/>
      <c r="FT68" s="233"/>
      <c r="FU68" s="233"/>
      <c r="FV68" s="233"/>
      <c r="FW68" s="233"/>
      <c r="FX68" s="233"/>
      <c r="FY68" s="233"/>
      <c r="FZ68" s="233"/>
      <c r="GA68" s="233"/>
      <c r="GB68" s="233"/>
      <c r="GC68" s="233"/>
      <c r="GD68" s="233"/>
      <c r="GE68" s="233"/>
      <c r="GF68" s="233"/>
      <c r="GG68" s="233"/>
      <c r="GH68" s="233"/>
      <c r="GI68" s="233"/>
      <c r="GJ68" s="233"/>
      <c r="GK68" s="233"/>
      <c r="GL68" s="233"/>
      <c r="GM68" s="233"/>
      <c r="GN68" s="233"/>
      <c r="GO68" s="233"/>
      <c r="GP68" s="233"/>
      <c r="GQ68" s="233"/>
      <c r="GR68" s="233"/>
      <c r="GS68" s="233"/>
      <c r="GT68" s="233"/>
      <c r="GU68" s="233"/>
      <c r="GV68" s="233"/>
      <c r="GW68" s="233"/>
      <c r="GX68" s="233"/>
      <c r="GY68" s="233"/>
      <c r="GZ68" s="233"/>
      <c r="HA68" s="233"/>
      <c r="HB68" s="233"/>
      <c r="HC68" s="233"/>
      <c r="HD68" s="233"/>
      <c r="HE68" s="233"/>
      <c r="HF68" s="233"/>
      <c r="HG68" s="233"/>
      <c r="HH68" s="233"/>
      <c r="HI68" s="233"/>
      <c r="HJ68" s="233"/>
      <c r="HK68" s="233"/>
      <c r="HL68" s="233"/>
      <c r="HM68" s="233"/>
      <c r="HN68" s="233"/>
      <c r="HO68" s="233"/>
      <c r="HP68" s="233"/>
      <c r="HQ68" s="233"/>
      <c r="HR68" s="233"/>
      <c r="HS68" s="233"/>
      <c r="HT68" s="233"/>
      <c r="HU68" s="233"/>
      <c r="HV68" s="233"/>
      <c r="HW68" s="233"/>
      <c r="HX68" s="233"/>
      <c r="HY68" s="233"/>
      <c r="HZ68" s="233"/>
    </row>
    <row r="69" spans="1:17" ht="12.75">
      <c r="A69" s="240" t="s">
        <v>205</v>
      </c>
      <c r="B69" s="241"/>
      <c r="C69" s="242"/>
      <c r="D69" s="260"/>
      <c r="E69" s="243">
        <f aca="true" t="shared" si="19" ref="E69:Q69">SUM(E66:E67)</f>
        <v>3725.3209199999997</v>
      </c>
      <c r="F69" s="243">
        <f t="shared" si="19"/>
        <v>9934.18912</v>
      </c>
      <c r="G69" s="243">
        <f t="shared" si="19"/>
        <v>3725.3209199999997</v>
      </c>
      <c r="H69" s="243">
        <f t="shared" si="19"/>
        <v>9934.18912</v>
      </c>
      <c r="I69" s="243">
        <f t="shared" si="19"/>
        <v>3725.3209199999997</v>
      </c>
      <c r="J69" s="243">
        <f t="shared" si="19"/>
        <v>9934.18912</v>
      </c>
      <c r="K69" s="243">
        <f t="shared" si="19"/>
        <v>3725.3209199999997</v>
      </c>
      <c r="L69" s="243">
        <f t="shared" si="19"/>
        <v>9934.18912</v>
      </c>
      <c r="M69" s="243">
        <f t="shared" si="19"/>
        <v>3725.3209199999997</v>
      </c>
      <c r="N69" s="243">
        <f t="shared" si="19"/>
        <v>9934.18912</v>
      </c>
      <c r="O69" s="243">
        <f t="shared" si="19"/>
        <v>3725.3209199999997</v>
      </c>
      <c r="P69" s="243">
        <f t="shared" si="19"/>
        <v>9934.18912</v>
      </c>
      <c r="Q69" s="243">
        <f t="shared" si="19"/>
        <v>81957.06023999999</v>
      </c>
    </row>
    <row r="71" ht="12.75" hidden="1">
      <c r="Q71" s="222"/>
    </row>
    <row r="72" ht="12.75" hidden="1">
      <c r="E72" s="262" t="s">
        <v>226</v>
      </c>
    </row>
    <row r="73" spans="1:234" ht="13.5" hidden="1" thickBot="1">
      <c r="A73" s="227"/>
      <c r="B73" s="228"/>
      <c r="C73" s="228"/>
      <c r="D73" s="229"/>
      <c r="E73" s="230" t="s">
        <v>195</v>
      </c>
      <c r="F73" s="230" t="s">
        <v>196</v>
      </c>
      <c r="G73" s="230" t="s">
        <v>197</v>
      </c>
      <c r="H73" s="230" t="s">
        <v>189</v>
      </c>
      <c r="I73" s="230" t="s">
        <v>198</v>
      </c>
      <c r="J73" s="230" t="s">
        <v>199</v>
      </c>
      <c r="K73" s="230" t="s">
        <v>200</v>
      </c>
      <c r="L73" s="230" t="s">
        <v>201</v>
      </c>
      <c r="M73" s="230" t="s">
        <v>202</v>
      </c>
      <c r="N73" s="230" t="s">
        <v>203</v>
      </c>
      <c r="O73" s="230" t="s">
        <v>204</v>
      </c>
      <c r="P73" s="230" t="s">
        <v>188</v>
      </c>
      <c r="Q73" s="230" t="s">
        <v>205</v>
      </c>
      <c r="R73" s="232"/>
      <c r="S73" s="232"/>
      <c r="T73" s="232"/>
      <c r="U73" s="232"/>
      <c r="V73" s="232"/>
      <c r="W73" s="232"/>
      <c r="X73" s="232"/>
      <c r="Y73" s="232"/>
      <c r="Z73" s="232"/>
      <c r="AA73" s="232"/>
      <c r="AB73" s="232"/>
      <c r="AC73" s="232"/>
      <c r="AD73" s="232"/>
      <c r="AE73" s="232"/>
      <c r="AF73" s="232"/>
      <c r="AG73" s="232"/>
      <c r="AH73" s="232"/>
      <c r="AI73" s="232"/>
      <c r="AJ73" s="232"/>
      <c r="AK73" s="232"/>
      <c r="AL73" s="232"/>
      <c r="AM73" s="232"/>
      <c r="AN73" s="232"/>
      <c r="AO73" s="232"/>
      <c r="AP73" s="232"/>
      <c r="AQ73" s="232"/>
      <c r="AR73" s="232"/>
      <c r="AS73" s="232"/>
      <c r="AT73" s="232"/>
      <c r="AU73" s="232"/>
      <c r="AV73" s="232"/>
      <c r="AW73" s="232"/>
      <c r="AX73" s="232"/>
      <c r="AY73" s="232"/>
      <c r="AZ73" s="232"/>
      <c r="BA73" s="232"/>
      <c r="BB73" s="232"/>
      <c r="BC73" s="227"/>
      <c r="BD73" s="227"/>
      <c r="BE73" s="227"/>
      <c r="BF73" s="227"/>
      <c r="BG73" s="227"/>
      <c r="BH73" s="227"/>
      <c r="BI73" s="227"/>
      <c r="BJ73" s="227"/>
      <c r="BK73" s="227"/>
      <c r="BL73" s="227"/>
      <c r="BM73" s="227"/>
      <c r="BN73" s="227"/>
      <c r="BO73" s="227"/>
      <c r="BP73" s="227"/>
      <c r="BQ73" s="227"/>
      <c r="BR73" s="227"/>
      <c r="BS73" s="227"/>
      <c r="BT73" s="227"/>
      <c r="BU73" s="227"/>
      <c r="BV73" s="227"/>
      <c r="BW73" s="227"/>
      <c r="BX73" s="227"/>
      <c r="BY73" s="227"/>
      <c r="BZ73" s="227"/>
      <c r="CA73" s="227"/>
      <c r="CB73" s="227"/>
      <c r="CC73" s="227"/>
      <c r="CD73" s="227"/>
      <c r="CE73" s="227"/>
      <c r="CF73" s="227"/>
      <c r="CG73" s="227"/>
      <c r="CH73" s="227"/>
      <c r="CI73" s="227"/>
      <c r="CJ73" s="227"/>
      <c r="CK73" s="227"/>
      <c r="CL73" s="227"/>
      <c r="CM73" s="227"/>
      <c r="CN73" s="227"/>
      <c r="CO73" s="227"/>
      <c r="CP73" s="227"/>
      <c r="CQ73" s="227"/>
      <c r="CR73" s="227"/>
      <c r="CS73" s="227"/>
      <c r="CT73" s="227"/>
      <c r="CU73" s="227"/>
      <c r="CV73" s="227"/>
      <c r="CW73" s="227"/>
      <c r="CX73" s="227"/>
      <c r="CY73" s="227"/>
      <c r="CZ73" s="227"/>
      <c r="DA73" s="227"/>
      <c r="DB73" s="227"/>
      <c r="DC73" s="227"/>
      <c r="DD73" s="227"/>
      <c r="DE73" s="227"/>
      <c r="DF73" s="227"/>
      <c r="DG73" s="227"/>
      <c r="DH73" s="227"/>
      <c r="DI73" s="227"/>
      <c r="DJ73" s="227"/>
      <c r="DK73" s="227"/>
      <c r="DL73" s="227"/>
      <c r="DM73" s="227"/>
      <c r="DN73" s="227"/>
      <c r="DO73" s="227"/>
      <c r="DP73" s="227"/>
      <c r="DQ73" s="227"/>
      <c r="DR73" s="227"/>
      <c r="DS73" s="227"/>
      <c r="DT73" s="227"/>
      <c r="DU73" s="227"/>
      <c r="DV73" s="227"/>
      <c r="DW73" s="227"/>
      <c r="DX73" s="227"/>
      <c r="DY73" s="227"/>
      <c r="DZ73" s="227"/>
      <c r="EA73" s="227"/>
      <c r="EB73" s="227"/>
      <c r="EC73" s="227"/>
      <c r="ED73" s="227"/>
      <c r="EE73" s="227"/>
      <c r="EF73" s="227"/>
      <c r="EG73" s="227"/>
      <c r="EH73" s="227"/>
      <c r="EI73" s="227"/>
      <c r="EJ73" s="227"/>
      <c r="EK73" s="227"/>
      <c r="EL73" s="227"/>
      <c r="EM73" s="227"/>
      <c r="EN73" s="227"/>
      <c r="EO73" s="227"/>
      <c r="EP73" s="227"/>
      <c r="EQ73" s="227"/>
      <c r="ER73" s="227"/>
      <c r="ES73" s="227"/>
      <c r="ET73" s="227"/>
      <c r="EU73" s="227"/>
      <c r="EV73" s="227"/>
      <c r="EW73" s="227"/>
      <c r="EX73" s="227"/>
      <c r="EY73" s="227"/>
      <c r="EZ73" s="227"/>
      <c r="FA73" s="227"/>
      <c r="FB73" s="227"/>
      <c r="FC73" s="227"/>
      <c r="FD73" s="227"/>
      <c r="FE73" s="227"/>
      <c r="FF73" s="227"/>
      <c r="FG73" s="227"/>
      <c r="FH73" s="227"/>
      <c r="FI73" s="227"/>
      <c r="FJ73" s="227"/>
      <c r="FK73" s="227"/>
      <c r="FL73" s="227"/>
      <c r="FM73" s="227"/>
      <c r="FN73" s="227"/>
      <c r="FO73" s="227"/>
      <c r="FP73" s="227"/>
      <c r="FQ73" s="227"/>
      <c r="FR73" s="227"/>
      <c r="FS73" s="227"/>
      <c r="FT73" s="227"/>
      <c r="FU73" s="227"/>
      <c r="FV73" s="227"/>
      <c r="FW73" s="227"/>
      <c r="FX73" s="227"/>
      <c r="FY73" s="227"/>
      <c r="FZ73" s="227"/>
      <c r="GA73" s="227"/>
      <c r="GB73" s="227"/>
      <c r="GC73" s="227"/>
      <c r="GD73" s="227"/>
      <c r="GE73" s="227"/>
      <c r="GF73" s="227"/>
      <c r="GG73" s="227"/>
      <c r="GH73" s="227"/>
      <c r="GI73" s="227"/>
      <c r="GJ73" s="227"/>
      <c r="GK73" s="227"/>
      <c r="GL73" s="227"/>
      <c r="GM73" s="227"/>
      <c r="GN73" s="227"/>
      <c r="GO73" s="227"/>
      <c r="GP73" s="227"/>
      <c r="GQ73" s="227"/>
      <c r="GR73" s="227"/>
      <c r="GS73" s="227"/>
      <c r="GT73" s="227"/>
      <c r="GU73" s="227"/>
      <c r="GV73" s="227"/>
      <c r="GW73" s="227"/>
      <c r="GX73" s="227"/>
      <c r="GY73" s="227"/>
      <c r="GZ73" s="227"/>
      <c r="HA73" s="227"/>
      <c r="HB73" s="227"/>
      <c r="HC73" s="227"/>
      <c r="HD73" s="227"/>
      <c r="HE73" s="227"/>
      <c r="HF73" s="227"/>
      <c r="HG73" s="227"/>
      <c r="HH73" s="227"/>
      <c r="HI73" s="227"/>
      <c r="HJ73" s="227"/>
      <c r="HK73" s="227"/>
      <c r="HL73" s="227"/>
      <c r="HM73" s="227"/>
      <c r="HN73" s="227"/>
      <c r="HO73" s="227"/>
      <c r="HP73" s="227"/>
      <c r="HQ73" s="227"/>
      <c r="HR73" s="227"/>
      <c r="HS73" s="227"/>
      <c r="HT73" s="227"/>
      <c r="HU73" s="227"/>
      <c r="HV73" s="227"/>
      <c r="HW73" s="227"/>
      <c r="HX73" s="227"/>
      <c r="HY73" s="227"/>
      <c r="HZ73" s="227"/>
    </row>
    <row r="74" spans="1:18" ht="15" hidden="1">
      <c r="A74" s="218" t="e">
        <f>+#REF!</f>
        <v>#REF!</v>
      </c>
      <c r="C74" s="267"/>
      <c r="D74" s="268"/>
      <c r="E74" s="222"/>
      <c r="F74" s="222"/>
      <c r="G74" s="222"/>
      <c r="H74" s="222"/>
      <c r="I74" s="222"/>
      <c r="J74" s="222"/>
      <c r="K74" s="222"/>
      <c r="L74" s="222"/>
      <c r="M74" s="222"/>
      <c r="N74" s="222"/>
      <c r="O74" s="222"/>
      <c r="P74" s="222"/>
      <c r="Q74" s="219">
        <f aca="true" t="shared" si="20" ref="Q74:Q82">SUM(E74:P74)</f>
        <v>0</v>
      </c>
      <c r="R74" s="269"/>
    </row>
    <row r="75" spans="1:18" ht="15" hidden="1">
      <c r="A75" s="218" t="e">
        <f>+#REF!</f>
        <v>#REF!</v>
      </c>
      <c r="C75" s="267"/>
      <c r="D75" s="268"/>
      <c r="E75" s="222"/>
      <c r="F75" s="222"/>
      <c r="G75" s="222"/>
      <c r="H75" s="222"/>
      <c r="I75" s="222"/>
      <c r="J75" s="222"/>
      <c r="K75" s="222"/>
      <c r="L75" s="222"/>
      <c r="M75" s="222"/>
      <c r="N75" s="222"/>
      <c r="O75" s="222"/>
      <c r="P75" s="222"/>
      <c r="Q75" s="219">
        <f t="shared" si="20"/>
        <v>0</v>
      </c>
      <c r="R75" s="269"/>
    </row>
    <row r="76" spans="1:18" ht="15" hidden="1">
      <c r="A76" s="218" t="e">
        <f>+#REF!</f>
        <v>#REF!</v>
      </c>
      <c r="C76" s="270"/>
      <c r="D76" s="268"/>
      <c r="E76" s="222"/>
      <c r="F76" s="222"/>
      <c r="G76" s="222"/>
      <c r="H76" s="222"/>
      <c r="I76" s="222"/>
      <c r="J76" s="222"/>
      <c r="K76" s="222"/>
      <c r="L76" s="222"/>
      <c r="M76" s="222"/>
      <c r="N76" s="222"/>
      <c r="O76" s="222"/>
      <c r="P76" s="222"/>
      <c r="Q76" s="219">
        <f t="shared" si="20"/>
        <v>0</v>
      </c>
      <c r="R76" s="269"/>
    </row>
    <row r="77" spans="1:18" ht="15" hidden="1">
      <c r="A77" s="218" t="e">
        <f>+#REF!</f>
        <v>#REF!</v>
      </c>
      <c r="C77" s="270"/>
      <c r="D77" s="268"/>
      <c r="E77" s="222"/>
      <c r="F77" s="222"/>
      <c r="G77" s="222"/>
      <c r="H77" s="222"/>
      <c r="I77" s="222"/>
      <c r="J77" s="222"/>
      <c r="K77" s="222"/>
      <c r="L77" s="222"/>
      <c r="M77" s="222"/>
      <c r="N77" s="222"/>
      <c r="O77" s="222"/>
      <c r="P77" s="222"/>
      <c r="Q77" s="219">
        <f t="shared" si="20"/>
        <v>0</v>
      </c>
      <c r="R77" s="269"/>
    </row>
    <row r="78" spans="1:18" ht="15" hidden="1">
      <c r="A78" s="218" t="e">
        <f>+#REF!</f>
        <v>#REF!</v>
      </c>
      <c r="C78" s="270"/>
      <c r="D78" s="268"/>
      <c r="E78" s="222"/>
      <c r="F78" s="222"/>
      <c r="G78" s="222"/>
      <c r="H78" s="222"/>
      <c r="I78" s="222"/>
      <c r="J78" s="222"/>
      <c r="K78" s="222"/>
      <c r="L78" s="222"/>
      <c r="M78" s="222"/>
      <c r="N78" s="222"/>
      <c r="O78" s="222"/>
      <c r="P78" s="222"/>
      <c r="Q78" s="219">
        <f t="shared" si="20"/>
        <v>0</v>
      </c>
      <c r="R78" s="269"/>
    </row>
    <row r="79" spans="1:18" ht="15" hidden="1">
      <c r="A79" s="218" t="e">
        <f>+#REF!</f>
        <v>#REF!</v>
      </c>
      <c r="C79" s="270"/>
      <c r="D79" s="268"/>
      <c r="E79" s="222"/>
      <c r="F79" s="222"/>
      <c r="G79" s="222"/>
      <c r="H79" s="222"/>
      <c r="I79" s="222"/>
      <c r="J79" s="222"/>
      <c r="K79" s="222"/>
      <c r="L79" s="222"/>
      <c r="M79" s="222"/>
      <c r="N79" s="222"/>
      <c r="O79" s="222"/>
      <c r="P79" s="222"/>
      <c r="Q79" s="219">
        <f t="shared" si="20"/>
        <v>0</v>
      </c>
      <c r="R79" s="269"/>
    </row>
    <row r="80" spans="1:18" ht="15" hidden="1">
      <c r="A80" s="218" t="e">
        <f>+#REF!</f>
        <v>#REF!</v>
      </c>
      <c r="C80" s="270"/>
      <c r="D80" s="268"/>
      <c r="E80" s="222"/>
      <c r="F80" s="222"/>
      <c r="G80" s="222"/>
      <c r="H80" s="222"/>
      <c r="I80" s="222"/>
      <c r="J80" s="222"/>
      <c r="K80" s="222"/>
      <c r="L80" s="222"/>
      <c r="M80" s="222"/>
      <c r="N80" s="222"/>
      <c r="O80" s="222"/>
      <c r="P80" s="222"/>
      <c r="Q80" s="219">
        <f t="shared" si="20"/>
        <v>0</v>
      </c>
      <c r="R80" s="269"/>
    </row>
    <row r="81" spans="1:18" ht="15" hidden="1">
      <c r="A81" s="218" t="str">
        <f>+A66</f>
        <v>Asistente contable de 5 horas al día</v>
      </c>
      <c r="C81" s="270"/>
      <c r="D81" s="268"/>
      <c r="E81" s="222"/>
      <c r="F81" s="222"/>
      <c r="G81" s="222"/>
      <c r="H81" s="222"/>
      <c r="I81" s="222"/>
      <c r="J81" s="222"/>
      <c r="K81" s="222"/>
      <c r="L81" s="222"/>
      <c r="M81" s="222"/>
      <c r="N81" s="222"/>
      <c r="O81" s="222"/>
      <c r="P81" s="222"/>
      <c r="Q81" s="219">
        <f t="shared" si="20"/>
        <v>0</v>
      </c>
      <c r="R81" s="269"/>
    </row>
    <row r="82" spans="1:18" ht="15" hidden="1">
      <c r="A82" s="218" t="str">
        <f>+A67</f>
        <v>Asistente técnico tiempo completo</v>
      </c>
      <c r="C82" s="270"/>
      <c r="D82" s="268"/>
      <c r="E82" s="222"/>
      <c r="F82" s="222"/>
      <c r="G82" s="222"/>
      <c r="H82" s="222"/>
      <c r="I82" s="222"/>
      <c r="J82" s="222"/>
      <c r="K82" s="222"/>
      <c r="L82" s="222"/>
      <c r="M82" s="222"/>
      <c r="N82" s="222"/>
      <c r="O82" s="222"/>
      <c r="P82" s="222"/>
      <c r="Q82" s="219">
        <f t="shared" si="20"/>
        <v>0</v>
      </c>
      <c r="R82" s="269"/>
    </row>
    <row r="83" spans="1:17" ht="12.75" hidden="1">
      <c r="A83" s="240" t="s">
        <v>205</v>
      </c>
      <c r="B83" s="241"/>
      <c r="C83" s="242"/>
      <c r="D83" s="260"/>
      <c r="E83" s="243">
        <f aca="true" t="shared" si="21" ref="E83:Q83">SUM(E74:E82)</f>
        <v>0</v>
      </c>
      <c r="F83" s="243">
        <f t="shared" si="21"/>
        <v>0</v>
      </c>
      <c r="G83" s="243">
        <f t="shared" si="21"/>
        <v>0</v>
      </c>
      <c r="H83" s="243">
        <f t="shared" si="21"/>
        <v>0</v>
      </c>
      <c r="I83" s="243">
        <f t="shared" si="21"/>
        <v>0</v>
      </c>
      <c r="J83" s="243">
        <f t="shared" si="21"/>
        <v>0</v>
      </c>
      <c r="K83" s="243">
        <f t="shared" si="21"/>
        <v>0</v>
      </c>
      <c r="L83" s="243">
        <f t="shared" si="21"/>
        <v>0</v>
      </c>
      <c r="M83" s="243">
        <f t="shared" si="21"/>
        <v>0</v>
      </c>
      <c r="N83" s="243">
        <f t="shared" si="21"/>
        <v>0</v>
      </c>
      <c r="O83" s="243">
        <f t="shared" si="21"/>
        <v>0</v>
      </c>
      <c r="P83" s="243">
        <f t="shared" si="21"/>
        <v>0</v>
      </c>
      <c r="Q83" s="243">
        <f t="shared" si="21"/>
        <v>0</v>
      </c>
    </row>
    <row r="84" ht="12.75" hidden="1"/>
    <row r="85" ht="12.75" hidden="1"/>
    <row r="86" ht="12.75" hidden="1">
      <c r="E86" s="262" t="s">
        <v>227</v>
      </c>
    </row>
    <row r="87" spans="1:234" ht="13.5" hidden="1" thickBot="1">
      <c r="A87" s="227"/>
      <c r="B87" s="228"/>
      <c r="C87" s="228"/>
      <c r="D87" s="229"/>
      <c r="E87" s="230" t="s">
        <v>195</v>
      </c>
      <c r="F87" s="230" t="s">
        <v>196</v>
      </c>
      <c r="G87" s="230" t="s">
        <v>197</v>
      </c>
      <c r="H87" s="230" t="s">
        <v>189</v>
      </c>
      <c r="I87" s="230" t="s">
        <v>198</v>
      </c>
      <c r="J87" s="230" t="s">
        <v>199</v>
      </c>
      <c r="K87" s="230" t="s">
        <v>200</v>
      </c>
      <c r="L87" s="230" t="s">
        <v>201</v>
      </c>
      <c r="M87" s="230" t="s">
        <v>202</v>
      </c>
      <c r="N87" s="230" t="s">
        <v>203</v>
      </c>
      <c r="O87" s="230" t="s">
        <v>204</v>
      </c>
      <c r="P87" s="230" t="s">
        <v>188</v>
      </c>
      <c r="Q87" s="230" t="s">
        <v>205</v>
      </c>
      <c r="R87" s="232"/>
      <c r="S87" s="232"/>
      <c r="T87" s="232"/>
      <c r="U87" s="232"/>
      <c r="V87" s="232"/>
      <c r="W87" s="232"/>
      <c r="X87" s="232"/>
      <c r="Y87" s="232"/>
      <c r="Z87" s="232"/>
      <c r="AA87" s="232"/>
      <c r="AB87" s="232"/>
      <c r="AC87" s="232"/>
      <c r="AD87" s="232"/>
      <c r="AE87" s="232"/>
      <c r="AF87" s="232"/>
      <c r="AG87" s="232"/>
      <c r="AH87" s="232"/>
      <c r="AI87" s="232"/>
      <c r="AJ87" s="232"/>
      <c r="AK87" s="232"/>
      <c r="AL87" s="232"/>
      <c r="AM87" s="232"/>
      <c r="AN87" s="232"/>
      <c r="AO87" s="232"/>
      <c r="AP87" s="232"/>
      <c r="AQ87" s="232"/>
      <c r="AR87" s="232"/>
      <c r="AS87" s="232"/>
      <c r="AT87" s="232"/>
      <c r="AU87" s="232"/>
      <c r="AV87" s="232"/>
      <c r="AW87" s="232"/>
      <c r="AX87" s="232"/>
      <c r="AY87" s="232"/>
      <c r="AZ87" s="232"/>
      <c r="BA87" s="232"/>
      <c r="BB87" s="232"/>
      <c r="BC87" s="227"/>
      <c r="BD87" s="227"/>
      <c r="BE87" s="227"/>
      <c r="BF87" s="227"/>
      <c r="BG87" s="227"/>
      <c r="BH87" s="227"/>
      <c r="BI87" s="227"/>
      <c r="BJ87" s="227"/>
      <c r="BK87" s="227"/>
      <c r="BL87" s="227"/>
      <c r="BM87" s="227"/>
      <c r="BN87" s="227"/>
      <c r="BO87" s="227"/>
      <c r="BP87" s="227"/>
      <c r="BQ87" s="227"/>
      <c r="BR87" s="227"/>
      <c r="BS87" s="227"/>
      <c r="BT87" s="227"/>
      <c r="BU87" s="227"/>
      <c r="BV87" s="227"/>
      <c r="BW87" s="227"/>
      <c r="BX87" s="227"/>
      <c r="BY87" s="227"/>
      <c r="BZ87" s="227"/>
      <c r="CA87" s="227"/>
      <c r="CB87" s="227"/>
      <c r="CC87" s="227"/>
      <c r="CD87" s="227"/>
      <c r="CE87" s="227"/>
      <c r="CF87" s="227"/>
      <c r="CG87" s="227"/>
      <c r="CH87" s="227"/>
      <c r="CI87" s="227"/>
      <c r="CJ87" s="227"/>
      <c r="CK87" s="227"/>
      <c r="CL87" s="227"/>
      <c r="CM87" s="227"/>
      <c r="CN87" s="227"/>
      <c r="CO87" s="227"/>
      <c r="CP87" s="227"/>
      <c r="CQ87" s="227"/>
      <c r="CR87" s="227"/>
      <c r="CS87" s="227"/>
      <c r="CT87" s="227"/>
      <c r="CU87" s="227"/>
      <c r="CV87" s="227"/>
      <c r="CW87" s="227"/>
      <c r="CX87" s="227"/>
      <c r="CY87" s="227"/>
      <c r="CZ87" s="227"/>
      <c r="DA87" s="227"/>
      <c r="DB87" s="227"/>
      <c r="DC87" s="227"/>
      <c r="DD87" s="227"/>
      <c r="DE87" s="227"/>
      <c r="DF87" s="227"/>
      <c r="DG87" s="227"/>
      <c r="DH87" s="227"/>
      <c r="DI87" s="227"/>
      <c r="DJ87" s="227"/>
      <c r="DK87" s="227"/>
      <c r="DL87" s="227"/>
      <c r="DM87" s="227"/>
      <c r="DN87" s="227"/>
      <c r="DO87" s="227"/>
      <c r="DP87" s="227"/>
      <c r="DQ87" s="227"/>
      <c r="DR87" s="227"/>
      <c r="DS87" s="227"/>
      <c r="DT87" s="227"/>
      <c r="DU87" s="227"/>
      <c r="DV87" s="227"/>
      <c r="DW87" s="227"/>
      <c r="DX87" s="227"/>
      <c r="DY87" s="227"/>
      <c r="DZ87" s="227"/>
      <c r="EA87" s="227"/>
      <c r="EB87" s="227"/>
      <c r="EC87" s="227"/>
      <c r="ED87" s="227"/>
      <c r="EE87" s="227"/>
      <c r="EF87" s="227"/>
      <c r="EG87" s="227"/>
      <c r="EH87" s="227"/>
      <c r="EI87" s="227"/>
      <c r="EJ87" s="227"/>
      <c r="EK87" s="227"/>
      <c r="EL87" s="227"/>
      <c r="EM87" s="227"/>
      <c r="EN87" s="227"/>
      <c r="EO87" s="227"/>
      <c r="EP87" s="227"/>
      <c r="EQ87" s="227"/>
      <c r="ER87" s="227"/>
      <c r="ES87" s="227"/>
      <c r="ET87" s="227"/>
      <c r="EU87" s="227"/>
      <c r="EV87" s="227"/>
      <c r="EW87" s="227"/>
      <c r="EX87" s="227"/>
      <c r="EY87" s="227"/>
      <c r="EZ87" s="227"/>
      <c r="FA87" s="227"/>
      <c r="FB87" s="227"/>
      <c r="FC87" s="227"/>
      <c r="FD87" s="227"/>
      <c r="FE87" s="227"/>
      <c r="FF87" s="227"/>
      <c r="FG87" s="227"/>
      <c r="FH87" s="227"/>
      <c r="FI87" s="227"/>
      <c r="FJ87" s="227"/>
      <c r="FK87" s="227"/>
      <c r="FL87" s="227"/>
      <c r="FM87" s="227"/>
      <c r="FN87" s="227"/>
      <c r="FO87" s="227"/>
      <c r="FP87" s="227"/>
      <c r="FQ87" s="227"/>
      <c r="FR87" s="227"/>
      <c r="FS87" s="227"/>
      <c r="FT87" s="227"/>
      <c r="FU87" s="227"/>
      <c r="FV87" s="227"/>
      <c r="FW87" s="227"/>
      <c r="FX87" s="227"/>
      <c r="FY87" s="227"/>
      <c r="FZ87" s="227"/>
      <c r="GA87" s="227"/>
      <c r="GB87" s="227"/>
      <c r="GC87" s="227"/>
      <c r="GD87" s="227"/>
      <c r="GE87" s="227"/>
      <c r="GF87" s="227"/>
      <c r="GG87" s="227"/>
      <c r="GH87" s="227"/>
      <c r="GI87" s="227"/>
      <c r="GJ87" s="227"/>
      <c r="GK87" s="227"/>
      <c r="GL87" s="227"/>
      <c r="GM87" s="227"/>
      <c r="GN87" s="227"/>
      <c r="GO87" s="227"/>
      <c r="GP87" s="227"/>
      <c r="GQ87" s="227"/>
      <c r="GR87" s="227"/>
      <c r="GS87" s="227"/>
      <c r="GT87" s="227"/>
      <c r="GU87" s="227"/>
      <c r="GV87" s="227"/>
      <c r="GW87" s="227"/>
      <c r="GX87" s="227"/>
      <c r="GY87" s="227"/>
      <c r="GZ87" s="227"/>
      <c r="HA87" s="227"/>
      <c r="HB87" s="227"/>
      <c r="HC87" s="227"/>
      <c r="HD87" s="227"/>
      <c r="HE87" s="227"/>
      <c r="HF87" s="227"/>
      <c r="HG87" s="227"/>
      <c r="HH87" s="227"/>
      <c r="HI87" s="227"/>
      <c r="HJ87" s="227"/>
      <c r="HK87" s="227"/>
      <c r="HL87" s="227"/>
      <c r="HM87" s="227"/>
      <c r="HN87" s="227"/>
      <c r="HO87" s="227"/>
      <c r="HP87" s="227"/>
      <c r="HQ87" s="227"/>
      <c r="HR87" s="227"/>
      <c r="HS87" s="227"/>
      <c r="HT87" s="227"/>
      <c r="HU87" s="227"/>
      <c r="HV87" s="227"/>
      <c r="HW87" s="227"/>
      <c r="HX87" s="227"/>
      <c r="HY87" s="227"/>
      <c r="HZ87" s="227"/>
    </row>
    <row r="88" spans="1:18" ht="15" hidden="1">
      <c r="A88" s="218" t="e">
        <f aca="true" t="shared" si="22" ref="A88:A96">+A74</f>
        <v>#REF!</v>
      </c>
      <c r="C88" s="267"/>
      <c r="D88" s="268"/>
      <c r="E88" s="222"/>
      <c r="F88" s="222"/>
      <c r="G88" s="222"/>
      <c r="H88" s="222"/>
      <c r="I88" s="222"/>
      <c r="J88" s="222"/>
      <c r="K88" s="222"/>
      <c r="L88" s="222"/>
      <c r="M88" s="222"/>
      <c r="N88" s="222"/>
      <c r="O88" s="222"/>
      <c r="P88" s="222"/>
      <c r="Q88" s="219">
        <f>SUM(E88:P88)</f>
        <v>0</v>
      </c>
      <c r="R88" s="269"/>
    </row>
    <row r="89" spans="1:18" ht="15" hidden="1">
      <c r="A89" s="218" t="e">
        <f t="shared" si="22"/>
        <v>#REF!</v>
      </c>
      <c r="C89" s="267"/>
      <c r="D89" s="268"/>
      <c r="E89" s="222"/>
      <c r="F89" s="222"/>
      <c r="G89" s="222"/>
      <c r="H89" s="222"/>
      <c r="I89" s="222"/>
      <c r="J89" s="222"/>
      <c r="K89" s="222"/>
      <c r="L89" s="222"/>
      <c r="M89" s="222"/>
      <c r="N89" s="222"/>
      <c r="O89" s="222"/>
      <c r="P89" s="222"/>
      <c r="Q89" s="219">
        <f aca="true" t="shared" si="23" ref="Q89:Q96">SUM(E89:P89)</f>
        <v>0</v>
      </c>
      <c r="R89" s="269"/>
    </row>
    <row r="90" spans="1:17" ht="15" hidden="1">
      <c r="A90" s="218" t="e">
        <f t="shared" si="22"/>
        <v>#REF!</v>
      </c>
      <c r="C90" s="270"/>
      <c r="D90" s="268"/>
      <c r="E90" s="222"/>
      <c r="F90" s="222"/>
      <c r="G90" s="222"/>
      <c r="H90" s="222"/>
      <c r="I90" s="222"/>
      <c r="J90" s="222"/>
      <c r="K90" s="222"/>
      <c r="L90" s="222"/>
      <c r="M90" s="222"/>
      <c r="N90" s="222"/>
      <c r="O90" s="222"/>
      <c r="P90" s="222"/>
      <c r="Q90" s="219">
        <f t="shared" si="23"/>
        <v>0</v>
      </c>
    </row>
    <row r="91" spans="1:17" ht="15" hidden="1">
      <c r="A91" s="218" t="e">
        <f t="shared" si="22"/>
        <v>#REF!</v>
      </c>
      <c r="C91" s="270"/>
      <c r="D91" s="268"/>
      <c r="E91" s="222"/>
      <c r="F91" s="222"/>
      <c r="G91" s="222"/>
      <c r="H91" s="222"/>
      <c r="I91" s="222"/>
      <c r="J91" s="222"/>
      <c r="K91" s="222"/>
      <c r="L91" s="222"/>
      <c r="M91" s="222"/>
      <c r="N91" s="222"/>
      <c r="O91" s="222"/>
      <c r="P91" s="222"/>
      <c r="Q91" s="219">
        <f t="shared" si="23"/>
        <v>0</v>
      </c>
    </row>
    <row r="92" spans="1:17" ht="15" hidden="1">
      <c r="A92" s="218" t="e">
        <f t="shared" si="22"/>
        <v>#REF!</v>
      </c>
      <c r="C92" s="270"/>
      <c r="D92" s="268"/>
      <c r="E92" s="222"/>
      <c r="F92" s="222"/>
      <c r="G92" s="222"/>
      <c r="H92" s="222"/>
      <c r="I92" s="222"/>
      <c r="J92" s="222"/>
      <c r="K92" s="222"/>
      <c r="L92" s="222"/>
      <c r="M92" s="222"/>
      <c r="N92" s="222"/>
      <c r="O92" s="222"/>
      <c r="P92" s="222"/>
      <c r="Q92" s="219">
        <f t="shared" si="23"/>
        <v>0</v>
      </c>
    </row>
    <row r="93" spans="1:17" ht="15" hidden="1">
      <c r="A93" s="218" t="e">
        <f t="shared" si="22"/>
        <v>#REF!</v>
      </c>
      <c r="C93" s="270"/>
      <c r="D93" s="268"/>
      <c r="E93" s="222"/>
      <c r="F93" s="222"/>
      <c r="G93" s="222"/>
      <c r="H93" s="222"/>
      <c r="I93" s="222"/>
      <c r="J93" s="222"/>
      <c r="K93" s="222"/>
      <c r="L93" s="222"/>
      <c r="M93" s="222"/>
      <c r="N93" s="222"/>
      <c r="O93" s="222"/>
      <c r="P93" s="222"/>
      <c r="Q93" s="219">
        <f t="shared" si="23"/>
        <v>0</v>
      </c>
    </row>
    <row r="94" spans="1:17" ht="15" hidden="1">
      <c r="A94" s="218" t="e">
        <f t="shared" si="22"/>
        <v>#REF!</v>
      </c>
      <c r="C94" s="270"/>
      <c r="D94" s="268"/>
      <c r="E94" s="222"/>
      <c r="F94" s="222"/>
      <c r="G94" s="222"/>
      <c r="H94" s="222"/>
      <c r="I94" s="222"/>
      <c r="J94" s="222"/>
      <c r="K94" s="222"/>
      <c r="L94" s="222"/>
      <c r="M94" s="222"/>
      <c r="N94" s="222"/>
      <c r="O94" s="222"/>
      <c r="P94" s="222"/>
      <c r="Q94" s="219">
        <f t="shared" si="23"/>
        <v>0</v>
      </c>
    </row>
    <row r="95" spans="1:17" ht="15" hidden="1">
      <c r="A95" s="218" t="str">
        <f t="shared" si="22"/>
        <v>Asistente contable de 5 horas al día</v>
      </c>
      <c r="C95" s="270"/>
      <c r="D95" s="268"/>
      <c r="E95" s="222"/>
      <c r="F95" s="222"/>
      <c r="G95" s="222"/>
      <c r="H95" s="222"/>
      <c r="I95" s="222"/>
      <c r="J95" s="222"/>
      <c r="K95" s="222"/>
      <c r="L95" s="222"/>
      <c r="M95" s="222"/>
      <c r="N95" s="222"/>
      <c r="O95" s="222"/>
      <c r="P95" s="222"/>
      <c r="Q95" s="219">
        <f t="shared" si="23"/>
        <v>0</v>
      </c>
    </row>
    <row r="96" spans="1:17" ht="15" hidden="1">
      <c r="A96" s="218" t="str">
        <f t="shared" si="22"/>
        <v>Asistente técnico tiempo completo</v>
      </c>
      <c r="C96" s="270"/>
      <c r="D96" s="268"/>
      <c r="E96" s="222"/>
      <c r="F96" s="222"/>
      <c r="G96" s="222"/>
      <c r="H96" s="222"/>
      <c r="I96" s="222"/>
      <c r="J96" s="222"/>
      <c r="K96" s="222"/>
      <c r="L96" s="222"/>
      <c r="M96" s="222"/>
      <c r="N96" s="222"/>
      <c r="O96" s="222"/>
      <c r="P96" s="222"/>
      <c r="Q96" s="219">
        <f t="shared" si="23"/>
        <v>0</v>
      </c>
    </row>
    <row r="97" spans="1:17" ht="12.75" hidden="1">
      <c r="A97" s="240" t="s">
        <v>205</v>
      </c>
      <c r="B97" s="241"/>
      <c r="C97" s="242"/>
      <c r="D97" s="260"/>
      <c r="E97" s="243">
        <f aca="true" t="shared" si="24" ref="E97:Q97">SUM(E88:E96)</f>
        <v>0</v>
      </c>
      <c r="F97" s="243">
        <f t="shared" si="24"/>
        <v>0</v>
      </c>
      <c r="G97" s="243">
        <f t="shared" si="24"/>
        <v>0</v>
      </c>
      <c r="H97" s="243">
        <f t="shared" si="24"/>
        <v>0</v>
      </c>
      <c r="I97" s="243">
        <f t="shared" si="24"/>
        <v>0</v>
      </c>
      <c r="J97" s="243">
        <f t="shared" si="24"/>
        <v>0</v>
      </c>
      <c r="K97" s="243">
        <f t="shared" si="24"/>
        <v>0</v>
      </c>
      <c r="L97" s="243">
        <f t="shared" si="24"/>
        <v>0</v>
      </c>
      <c r="M97" s="243">
        <f t="shared" si="24"/>
        <v>0</v>
      </c>
      <c r="N97" s="243">
        <f t="shared" si="24"/>
        <v>0</v>
      </c>
      <c r="O97" s="243">
        <f t="shared" si="24"/>
        <v>0</v>
      </c>
      <c r="P97" s="243">
        <f t="shared" si="24"/>
        <v>0</v>
      </c>
      <c r="Q97" s="243">
        <f t="shared" si="24"/>
        <v>0</v>
      </c>
    </row>
    <row r="98" ht="12.75" hidden="1"/>
    <row r="99" ht="12.75" hidden="1"/>
    <row r="100" ht="12.75" hidden="1">
      <c r="E100" s="262" t="s">
        <v>228</v>
      </c>
    </row>
    <row r="101" spans="1:234" ht="13.5" hidden="1" thickBot="1">
      <c r="A101" s="227"/>
      <c r="B101" s="228"/>
      <c r="C101" s="228"/>
      <c r="D101" s="229"/>
      <c r="E101" s="230" t="s">
        <v>195</v>
      </c>
      <c r="F101" s="230" t="s">
        <v>196</v>
      </c>
      <c r="G101" s="230" t="s">
        <v>197</v>
      </c>
      <c r="H101" s="230" t="s">
        <v>189</v>
      </c>
      <c r="I101" s="230" t="s">
        <v>198</v>
      </c>
      <c r="J101" s="230" t="s">
        <v>199</v>
      </c>
      <c r="K101" s="230" t="s">
        <v>200</v>
      </c>
      <c r="L101" s="230" t="s">
        <v>201</v>
      </c>
      <c r="M101" s="230" t="s">
        <v>202</v>
      </c>
      <c r="N101" s="230" t="s">
        <v>203</v>
      </c>
      <c r="O101" s="230" t="s">
        <v>204</v>
      </c>
      <c r="P101" s="230" t="s">
        <v>188</v>
      </c>
      <c r="Q101" s="230" t="s">
        <v>205</v>
      </c>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2"/>
      <c r="BA101" s="232"/>
      <c r="BB101" s="232"/>
      <c r="BC101" s="227"/>
      <c r="BD101" s="227"/>
      <c r="BE101" s="227"/>
      <c r="BF101" s="227"/>
      <c r="BG101" s="227"/>
      <c r="BH101" s="227"/>
      <c r="BI101" s="227"/>
      <c r="BJ101" s="227"/>
      <c r="BK101" s="227"/>
      <c r="BL101" s="227"/>
      <c r="BM101" s="227"/>
      <c r="BN101" s="227"/>
      <c r="BO101" s="227"/>
      <c r="BP101" s="227"/>
      <c r="BQ101" s="227"/>
      <c r="BR101" s="227"/>
      <c r="BS101" s="227"/>
      <c r="BT101" s="227"/>
      <c r="BU101" s="227"/>
      <c r="BV101" s="227"/>
      <c r="BW101" s="227"/>
      <c r="BX101" s="227"/>
      <c r="BY101" s="227"/>
      <c r="BZ101" s="227"/>
      <c r="CA101" s="227"/>
      <c r="CB101" s="227"/>
      <c r="CC101" s="227"/>
      <c r="CD101" s="227"/>
      <c r="CE101" s="227"/>
      <c r="CF101" s="227"/>
      <c r="CG101" s="227"/>
      <c r="CH101" s="227"/>
      <c r="CI101" s="227"/>
      <c r="CJ101" s="227"/>
      <c r="CK101" s="227"/>
      <c r="CL101" s="227"/>
      <c r="CM101" s="227"/>
      <c r="CN101" s="227"/>
      <c r="CO101" s="227"/>
      <c r="CP101" s="227"/>
      <c r="CQ101" s="227"/>
      <c r="CR101" s="227"/>
      <c r="CS101" s="227"/>
      <c r="CT101" s="227"/>
      <c r="CU101" s="227"/>
      <c r="CV101" s="227"/>
      <c r="CW101" s="227"/>
      <c r="CX101" s="227"/>
      <c r="CY101" s="227"/>
      <c r="CZ101" s="227"/>
      <c r="DA101" s="227"/>
      <c r="DB101" s="227"/>
      <c r="DC101" s="227"/>
      <c r="DD101" s="227"/>
      <c r="DE101" s="227"/>
      <c r="DF101" s="227"/>
      <c r="DG101" s="227"/>
      <c r="DH101" s="227"/>
      <c r="DI101" s="227"/>
      <c r="DJ101" s="227"/>
      <c r="DK101" s="227"/>
      <c r="DL101" s="227"/>
      <c r="DM101" s="227"/>
      <c r="DN101" s="227"/>
      <c r="DO101" s="227"/>
      <c r="DP101" s="227"/>
      <c r="DQ101" s="227"/>
      <c r="DR101" s="227"/>
      <c r="DS101" s="227"/>
      <c r="DT101" s="227"/>
      <c r="DU101" s="227"/>
      <c r="DV101" s="227"/>
      <c r="DW101" s="227"/>
      <c r="DX101" s="227"/>
      <c r="DY101" s="227"/>
      <c r="DZ101" s="227"/>
      <c r="EA101" s="227"/>
      <c r="EB101" s="227"/>
      <c r="EC101" s="227"/>
      <c r="ED101" s="227"/>
      <c r="EE101" s="227"/>
      <c r="EF101" s="227"/>
      <c r="EG101" s="227"/>
      <c r="EH101" s="227"/>
      <c r="EI101" s="227"/>
      <c r="EJ101" s="227"/>
      <c r="EK101" s="227"/>
      <c r="EL101" s="227"/>
      <c r="EM101" s="227"/>
      <c r="EN101" s="227"/>
      <c r="EO101" s="227"/>
      <c r="EP101" s="227"/>
      <c r="EQ101" s="227"/>
      <c r="ER101" s="227"/>
      <c r="ES101" s="227"/>
      <c r="ET101" s="227"/>
      <c r="EU101" s="227"/>
      <c r="EV101" s="227"/>
      <c r="EW101" s="227"/>
      <c r="EX101" s="227"/>
      <c r="EY101" s="227"/>
      <c r="EZ101" s="227"/>
      <c r="FA101" s="227"/>
      <c r="FB101" s="227"/>
      <c r="FC101" s="227"/>
      <c r="FD101" s="227"/>
      <c r="FE101" s="227"/>
      <c r="FF101" s="227"/>
      <c r="FG101" s="227"/>
      <c r="FH101" s="227"/>
      <c r="FI101" s="227"/>
      <c r="FJ101" s="227"/>
      <c r="FK101" s="227"/>
      <c r="FL101" s="227"/>
      <c r="FM101" s="227"/>
      <c r="FN101" s="227"/>
      <c r="FO101" s="227"/>
      <c r="FP101" s="227"/>
      <c r="FQ101" s="227"/>
      <c r="FR101" s="227"/>
      <c r="FS101" s="227"/>
      <c r="FT101" s="227"/>
      <c r="FU101" s="227"/>
      <c r="FV101" s="227"/>
      <c r="FW101" s="227"/>
      <c r="FX101" s="227"/>
      <c r="FY101" s="227"/>
      <c r="FZ101" s="227"/>
      <c r="GA101" s="227"/>
      <c r="GB101" s="227"/>
      <c r="GC101" s="227"/>
      <c r="GD101" s="227"/>
      <c r="GE101" s="227"/>
      <c r="GF101" s="227"/>
      <c r="GG101" s="227"/>
      <c r="GH101" s="227"/>
      <c r="GI101" s="227"/>
      <c r="GJ101" s="227"/>
      <c r="GK101" s="227"/>
      <c r="GL101" s="227"/>
      <c r="GM101" s="227"/>
      <c r="GN101" s="227"/>
      <c r="GO101" s="227"/>
      <c r="GP101" s="227"/>
      <c r="GQ101" s="227"/>
      <c r="GR101" s="227"/>
      <c r="GS101" s="227"/>
      <c r="GT101" s="227"/>
      <c r="GU101" s="227"/>
      <c r="GV101" s="227"/>
      <c r="GW101" s="227"/>
      <c r="GX101" s="227"/>
      <c r="GY101" s="227"/>
      <c r="GZ101" s="227"/>
      <c r="HA101" s="227"/>
      <c r="HB101" s="227"/>
      <c r="HC101" s="227"/>
      <c r="HD101" s="227"/>
      <c r="HE101" s="227"/>
      <c r="HF101" s="227"/>
      <c r="HG101" s="227"/>
      <c r="HH101" s="227"/>
      <c r="HI101" s="227"/>
      <c r="HJ101" s="227"/>
      <c r="HK101" s="227"/>
      <c r="HL101" s="227"/>
      <c r="HM101" s="227"/>
      <c r="HN101" s="227"/>
      <c r="HO101" s="227"/>
      <c r="HP101" s="227"/>
      <c r="HQ101" s="227"/>
      <c r="HR101" s="227"/>
      <c r="HS101" s="227"/>
      <c r="HT101" s="227"/>
      <c r="HU101" s="227"/>
      <c r="HV101" s="227"/>
      <c r="HW101" s="227"/>
      <c r="HX101" s="227"/>
      <c r="HY101" s="227"/>
      <c r="HZ101" s="227"/>
    </row>
    <row r="102" spans="1:18" ht="15" hidden="1">
      <c r="A102" s="218" t="e">
        <f aca="true" t="shared" si="25" ref="A102:A110">+A88</f>
        <v>#REF!</v>
      </c>
      <c r="C102" s="267"/>
      <c r="D102" s="268"/>
      <c r="E102" s="222"/>
      <c r="F102" s="222"/>
      <c r="G102" s="222"/>
      <c r="H102" s="222"/>
      <c r="I102" s="222"/>
      <c r="J102" s="222"/>
      <c r="K102" s="222"/>
      <c r="L102" s="222"/>
      <c r="M102" s="222"/>
      <c r="N102" s="222"/>
      <c r="O102" s="222"/>
      <c r="P102" s="222"/>
      <c r="Q102" s="219">
        <f aca="true" t="shared" si="26" ref="Q102:Q110">SUM(E102:P102)</f>
        <v>0</v>
      </c>
      <c r="R102" s="269"/>
    </row>
    <row r="103" spans="1:18" ht="15" hidden="1">
      <c r="A103" s="218" t="e">
        <f t="shared" si="25"/>
        <v>#REF!</v>
      </c>
      <c r="C103" s="267"/>
      <c r="D103" s="268"/>
      <c r="E103" s="222"/>
      <c r="F103" s="222"/>
      <c r="G103" s="222"/>
      <c r="H103" s="222"/>
      <c r="I103" s="222"/>
      <c r="J103" s="222"/>
      <c r="K103" s="222"/>
      <c r="L103" s="222"/>
      <c r="M103" s="222"/>
      <c r="N103" s="222"/>
      <c r="O103" s="222"/>
      <c r="P103" s="222"/>
      <c r="Q103" s="219">
        <f t="shared" si="26"/>
        <v>0</v>
      </c>
      <c r="R103" s="269"/>
    </row>
    <row r="104" spans="1:18" ht="15" hidden="1">
      <c r="A104" s="218" t="e">
        <f t="shared" si="25"/>
        <v>#REF!</v>
      </c>
      <c r="C104" s="270"/>
      <c r="D104" s="268"/>
      <c r="E104" s="222"/>
      <c r="F104" s="222"/>
      <c r="G104" s="222"/>
      <c r="H104" s="222"/>
      <c r="I104" s="222"/>
      <c r="J104" s="222"/>
      <c r="K104" s="222"/>
      <c r="L104" s="222"/>
      <c r="M104" s="222"/>
      <c r="N104" s="222"/>
      <c r="O104" s="222"/>
      <c r="P104" s="222"/>
      <c r="Q104" s="219">
        <f t="shared" si="26"/>
        <v>0</v>
      </c>
      <c r="R104" s="248"/>
    </row>
    <row r="105" spans="1:18" ht="15" hidden="1">
      <c r="A105" s="218" t="e">
        <f t="shared" si="25"/>
        <v>#REF!</v>
      </c>
      <c r="C105" s="270"/>
      <c r="D105" s="268"/>
      <c r="E105" s="222"/>
      <c r="F105" s="222"/>
      <c r="G105" s="222"/>
      <c r="H105" s="222"/>
      <c r="I105" s="222"/>
      <c r="J105" s="222"/>
      <c r="K105" s="222"/>
      <c r="L105" s="222"/>
      <c r="M105" s="222"/>
      <c r="N105" s="222"/>
      <c r="O105" s="222"/>
      <c r="P105" s="222"/>
      <c r="Q105" s="219">
        <f t="shared" si="26"/>
        <v>0</v>
      </c>
      <c r="R105" s="248"/>
    </row>
    <row r="106" spans="1:18" ht="15" hidden="1">
      <c r="A106" s="218" t="e">
        <f t="shared" si="25"/>
        <v>#REF!</v>
      </c>
      <c r="C106" s="270"/>
      <c r="D106" s="268"/>
      <c r="E106" s="222"/>
      <c r="F106" s="222"/>
      <c r="G106" s="222"/>
      <c r="H106" s="222"/>
      <c r="I106" s="222"/>
      <c r="J106" s="222"/>
      <c r="K106" s="222"/>
      <c r="L106" s="222"/>
      <c r="M106" s="222"/>
      <c r="N106" s="222"/>
      <c r="O106" s="222"/>
      <c r="P106" s="222"/>
      <c r="Q106" s="219">
        <f t="shared" si="26"/>
        <v>0</v>
      </c>
      <c r="R106" s="248"/>
    </row>
    <row r="107" spans="1:17" ht="15" hidden="1">
      <c r="A107" s="218" t="e">
        <f t="shared" si="25"/>
        <v>#REF!</v>
      </c>
      <c r="C107" s="270"/>
      <c r="D107" s="268"/>
      <c r="E107" s="222"/>
      <c r="F107" s="222"/>
      <c r="G107" s="222"/>
      <c r="H107" s="222"/>
      <c r="I107" s="222"/>
      <c r="J107" s="222"/>
      <c r="K107" s="222"/>
      <c r="L107" s="222"/>
      <c r="M107" s="222"/>
      <c r="N107" s="222"/>
      <c r="O107" s="222"/>
      <c r="P107" s="222"/>
      <c r="Q107" s="269">
        <f t="shared" si="26"/>
        <v>0</v>
      </c>
    </row>
    <row r="108" spans="1:18" ht="15" hidden="1">
      <c r="A108" s="218" t="e">
        <f t="shared" si="25"/>
        <v>#REF!</v>
      </c>
      <c r="C108" s="270"/>
      <c r="D108" s="268"/>
      <c r="E108" s="222"/>
      <c r="F108" s="222"/>
      <c r="G108" s="222"/>
      <c r="H108" s="222"/>
      <c r="I108" s="222"/>
      <c r="J108" s="222"/>
      <c r="K108" s="222"/>
      <c r="L108" s="222"/>
      <c r="M108" s="222"/>
      <c r="N108" s="222"/>
      <c r="O108" s="222"/>
      <c r="P108" s="222"/>
      <c r="Q108" s="219">
        <f t="shared" si="26"/>
        <v>0</v>
      </c>
      <c r="R108" s="248"/>
    </row>
    <row r="109" spans="1:17" ht="15" hidden="1">
      <c r="A109" s="218" t="str">
        <f t="shared" si="25"/>
        <v>Asistente contable de 5 horas al día</v>
      </c>
      <c r="C109" s="270"/>
      <c r="D109" s="268"/>
      <c r="E109" s="222"/>
      <c r="F109" s="222"/>
      <c r="G109" s="222"/>
      <c r="H109" s="222"/>
      <c r="I109" s="222"/>
      <c r="J109" s="222"/>
      <c r="K109" s="222"/>
      <c r="L109" s="222"/>
      <c r="M109" s="222"/>
      <c r="N109" s="222"/>
      <c r="O109" s="222"/>
      <c r="P109" s="222"/>
      <c r="Q109" s="219">
        <f t="shared" si="26"/>
        <v>0</v>
      </c>
    </row>
    <row r="110" spans="1:17" ht="15" hidden="1">
      <c r="A110" s="218" t="str">
        <f t="shared" si="25"/>
        <v>Asistente técnico tiempo completo</v>
      </c>
      <c r="C110" s="270"/>
      <c r="D110" s="268"/>
      <c r="E110" s="222"/>
      <c r="F110" s="222"/>
      <c r="G110" s="222"/>
      <c r="H110" s="222"/>
      <c r="I110" s="222"/>
      <c r="J110" s="222"/>
      <c r="K110" s="222"/>
      <c r="L110" s="222"/>
      <c r="M110" s="222"/>
      <c r="N110" s="222"/>
      <c r="O110" s="222"/>
      <c r="P110" s="222"/>
      <c r="Q110" s="219">
        <f t="shared" si="26"/>
        <v>0</v>
      </c>
    </row>
    <row r="111" spans="1:17" ht="12.75" hidden="1">
      <c r="A111" s="240" t="s">
        <v>205</v>
      </c>
      <c r="B111" s="241"/>
      <c r="C111" s="242"/>
      <c r="D111" s="260"/>
      <c r="E111" s="243">
        <f aca="true" t="shared" si="27" ref="E111:Q111">SUM(E102:E110)</f>
        <v>0</v>
      </c>
      <c r="F111" s="243">
        <f t="shared" si="27"/>
        <v>0</v>
      </c>
      <c r="G111" s="243">
        <f t="shared" si="27"/>
        <v>0</v>
      </c>
      <c r="H111" s="243">
        <f t="shared" si="27"/>
        <v>0</v>
      </c>
      <c r="I111" s="243">
        <f t="shared" si="27"/>
        <v>0</v>
      </c>
      <c r="J111" s="243">
        <f t="shared" si="27"/>
        <v>0</v>
      </c>
      <c r="K111" s="243">
        <f t="shared" si="27"/>
        <v>0</v>
      </c>
      <c r="L111" s="243">
        <f t="shared" si="27"/>
        <v>0</v>
      </c>
      <c r="M111" s="243">
        <f t="shared" si="27"/>
        <v>0</v>
      </c>
      <c r="N111" s="243">
        <f t="shared" si="27"/>
        <v>0</v>
      </c>
      <c r="O111" s="243">
        <f t="shared" si="27"/>
        <v>0</v>
      </c>
      <c r="P111" s="243">
        <f t="shared" si="27"/>
        <v>0</v>
      </c>
      <c r="Q111" s="243">
        <f t="shared" si="27"/>
        <v>0</v>
      </c>
    </row>
    <row r="112" ht="12.75" hidden="1"/>
    <row r="113" ht="12.75">
      <c r="E113" s="262" t="s">
        <v>229</v>
      </c>
    </row>
    <row r="114" spans="1:234" ht="13.5" thickBot="1">
      <c r="A114" s="227"/>
      <c r="B114" s="228"/>
      <c r="C114" s="228"/>
      <c r="D114" s="229"/>
      <c r="E114" s="230" t="s">
        <v>195</v>
      </c>
      <c r="F114" s="230" t="s">
        <v>196</v>
      </c>
      <c r="G114" s="230" t="s">
        <v>197</v>
      </c>
      <c r="H114" s="230" t="s">
        <v>189</v>
      </c>
      <c r="I114" s="230" t="s">
        <v>198</v>
      </c>
      <c r="J114" s="230" t="s">
        <v>199</v>
      </c>
      <c r="K114" s="230" t="s">
        <v>200</v>
      </c>
      <c r="L114" s="230" t="s">
        <v>201</v>
      </c>
      <c r="M114" s="230" t="s">
        <v>202</v>
      </c>
      <c r="N114" s="230" t="s">
        <v>203</v>
      </c>
      <c r="O114" s="230" t="s">
        <v>204</v>
      </c>
      <c r="P114" s="230" t="s">
        <v>188</v>
      </c>
      <c r="Q114" s="230" t="s">
        <v>205</v>
      </c>
      <c r="R114" s="232"/>
      <c r="S114" s="232"/>
      <c r="T114" s="232"/>
      <c r="U114" s="232"/>
      <c r="V114" s="232"/>
      <c r="W114" s="232"/>
      <c r="X114" s="232"/>
      <c r="Y114" s="232"/>
      <c r="Z114" s="232"/>
      <c r="AA114" s="232"/>
      <c r="AB114" s="232"/>
      <c r="AC114" s="232"/>
      <c r="AD114" s="232"/>
      <c r="AE114" s="232"/>
      <c r="AF114" s="232"/>
      <c r="AG114" s="232"/>
      <c r="AH114" s="232"/>
      <c r="AI114" s="232"/>
      <c r="AJ114" s="232"/>
      <c r="AK114" s="232"/>
      <c r="AL114" s="232"/>
      <c r="AM114" s="232"/>
      <c r="AN114" s="232"/>
      <c r="AO114" s="232"/>
      <c r="AP114" s="232"/>
      <c r="AQ114" s="232"/>
      <c r="AR114" s="232"/>
      <c r="AS114" s="232"/>
      <c r="AT114" s="232"/>
      <c r="AU114" s="232"/>
      <c r="AV114" s="232"/>
      <c r="AW114" s="232"/>
      <c r="AX114" s="232"/>
      <c r="AY114" s="232"/>
      <c r="AZ114" s="232"/>
      <c r="BA114" s="232"/>
      <c r="BB114" s="232"/>
      <c r="BC114" s="227"/>
      <c r="BD114" s="227"/>
      <c r="BE114" s="227"/>
      <c r="BF114" s="227"/>
      <c r="BG114" s="227"/>
      <c r="BH114" s="227"/>
      <c r="BI114" s="227"/>
      <c r="BJ114" s="227"/>
      <c r="BK114" s="227"/>
      <c r="BL114" s="227"/>
      <c r="BM114" s="227"/>
      <c r="BN114" s="227"/>
      <c r="BO114" s="227"/>
      <c r="BP114" s="227"/>
      <c r="BQ114" s="227"/>
      <c r="BR114" s="227"/>
      <c r="BS114" s="227"/>
      <c r="BT114" s="227"/>
      <c r="BU114" s="227"/>
      <c r="BV114" s="227"/>
      <c r="BW114" s="227"/>
      <c r="BX114" s="227"/>
      <c r="BY114" s="227"/>
      <c r="BZ114" s="227"/>
      <c r="CA114" s="227"/>
      <c r="CB114" s="227"/>
      <c r="CC114" s="227"/>
      <c r="CD114" s="227"/>
      <c r="CE114" s="227"/>
      <c r="CF114" s="227"/>
      <c r="CG114" s="227"/>
      <c r="CH114" s="227"/>
      <c r="CI114" s="227"/>
      <c r="CJ114" s="227"/>
      <c r="CK114" s="227"/>
      <c r="CL114" s="227"/>
      <c r="CM114" s="227"/>
      <c r="CN114" s="227"/>
      <c r="CO114" s="227"/>
      <c r="CP114" s="227"/>
      <c r="CQ114" s="227"/>
      <c r="CR114" s="227"/>
      <c r="CS114" s="227"/>
      <c r="CT114" s="227"/>
      <c r="CU114" s="227"/>
      <c r="CV114" s="227"/>
      <c r="CW114" s="227"/>
      <c r="CX114" s="227"/>
      <c r="CY114" s="227"/>
      <c r="CZ114" s="227"/>
      <c r="DA114" s="227"/>
      <c r="DB114" s="227"/>
      <c r="DC114" s="227"/>
      <c r="DD114" s="227"/>
      <c r="DE114" s="227"/>
      <c r="DF114" s="227"/>
      <c r="DG114" s="227"/>
      <c r="DH114" s="227"/>
      <c r="DI114" s="227"/>
      <c r="DJ114" s="227"/>
      <c r="DK114" s="227"/>
      <c r="DL114" s="227"/>
      <c r="DM114" s="227"/>
      <c r="DN114" s="227"/>
      <c r="DO114" s="227"/>
      <c r="DP114" s="227"/>
      <c r="DQ114" s="227"/>
      <c r="DR114" s="227"/>
      <c r="DS114" s="227"/>
      <c r="DT114" s="227"/>
      <c r="DU114" s="227"/>
      <c r="DV114" s="227"/>
      <c r="DW114" s="227"/>
      <c r="DX114" s="227"/>
      <c r="DY114" s="227"/>
      <c r="DZ114" s="227"/>
      <c r="EA114" s="227"/>
      <c r="EB114" s="227"/>
      <c r="EC114" s="227"/>
      <c r="ED114" s="227"/>
      <c r="EE114" s="227"/>
      <c r="EF114" s="227"/>
      <c r="EG114" s="227"/>
      <c r="EH114" s="227"/>
      <c r="EI114" s="227"/>
      <c r="EJ114" s="227"/>
      <c r="EK114" s="227"/>
      <c r="EL114" s="227"/>
      <c r="EM114" s="227"/>
      <c r="EN114" s="227"/>
      <c r="EO114" s="227"/>
      <c r="EP114" s="227"/>
      <c r="EQ114" s="227"/>
      <c r="ER114" s="227"/>
      <c r="ES114" s="227"/>
      <c r="ET114" s="227"/>
      <c r="EU114" s="227"/>
      <c r="EV114" s="227"/>
      <c r="EW114" s="227"/>
      <c r="EX114" s="227"/>
      <c r="EY114" s="227"/>
      <c r="EZ114" s="227"/>
      <c r="FA114" s="227"/>
      <c r="FB114" s="227"/>
      <c r="FC114" s="227"/>
      <c r="FD114" s="227"/>
      <c r="FE114" s="227"/>
      <c r="FF114" s="227"/>
      <c r="FG114" s="227"/>
      <c r="FH114" s="227"/>
      <c r="FI114" s="227"/>
      <c r="FJ114" s="227"/>
      <c r="FK114" s="227"/>
      <c r="FL114" s="227"/>
      <c r="FM114" s="227"/>
      <c r="FN114" s="227"/>
      <c r="FO114" s="227"/>
      <c r="FP114" s="227"/>
      <c r="FQ114" s="227"/>
      <c r="FR114" s="227"/>
      <c r="FS114" s="227"/>
      <c r="FT114" s="227"/>
      <c r="FU114" s="227"/>
      <c r="FV114" s="227"/>
      <c r="FW114" s="227"/>
      <c r="FX114" s="227"/>
      <c r="FY114" s="227"/>
      <c r="FZ114" s="227"/>
      <c r="GA114" s="227"/>
      <c r="GB114" s="227"/>
      <c r="GC114" s="227"/>
      <c r="GD114" s="227"/>
      <c r="GE114" s="227"/>
      <c r="GF114" s="227"/>
      <c r="GG114" s="227"/>
      <c r="GH114" s="227"/>
      <c r="GI114" s="227"/>
      <c r="GJ114" s="227"/>
      <c r="GK114" s="227"/>
      <c r="GL114" s="227"/>
      <c r="GM114" s="227"/>
      <c r="GN114" s="227"/>
      <c r="GO114" s="227"/>
      <c r="GP114" s="227"/>
      <c r="GQ114" s="227"/>
      <c r="GR114" s="227"/>
      <c r="GS114" s="227"/>
      <c r="GT114" s="227"/>
      <c r="GU114" s="227"/>
      <c r="GV114" s="227"/>
      <c r="GW114" s="227"/>
      <c r="GX114" s="227"/>
      <c r="GY114" s="227"/>
      <c r="GZ114" s="227"/>
      <c r="HA114" s="227"/>
      <c r="HB114" s="227"/>
      <c r="HC114" s="227"/>
      <c r="HD114" s="227"/>
      <c r="HE114" s="227"/>
      <c r="HF114" s="227"/>
      <c r="HG114" s="227"/>
      <c r="HH114" s="227"/>
      <c r="HI114" s="227"/>
      <c r="HJ114" s="227"/>
      <c r="HK114" s="227"/>
      <c r="HL114" s="227"/>
      <c r="HM114" s="227"/>
      <c r="HN114" s="227"/>
      <c r="HO114" s="227"/>
      <c r="HP114" s="227"/>
      <c r="HQ114" s="227"/>
      <c r="HR114" s="227"/>
      <c r="HS114" s="227"/>
      <c r="HT114" s="227"/>
      <c r="HU114" s="227"/>
      <c r="HV114" s="227"/>
      <c r="HW114" s="227"/>
      <c r="HX114" s="227"/>
      <c r="HY114" s="227"/>
      <c r="HZ114" s="227"/>
    </row>
    <row r="115" spans="1:54" s="271" customFormat="1" ht="23.25">
      <c r="A115" s="271" t="str">
        <f>+A66</f>
        <v>Asistente contable de 5 horas al día</v>
      </c>
      <c r="B115" s="272" t="s">
        <v>230</v>
      </c>
      <c r="C115" s="272" t="s">
        <v>231</v>
      </c>
      <c r="D115" s="273"/>
      <c r="E115" s="274">
        <f aca="true" t="shared" si="28" ref="E115:P115">SUM(E6+E14+E29+E43+E50+E58+E66+E81+E95+E109)</f>
        <v>10630.3125</v>
      </c>
      <c r="F115" s="274">
        <f t="shared" si="28"/>
        <v>12895.9375</v>
      </c>
      <c r="G115" s="274">
        <f t="shared" si="28"/>
        <v>10630.3125</v>
      </c>
      <c r="H115" s="274">
        <f t="shared" si="28"/>
        <v>12895.9375</v>
      </c>
      <c r="I115" s="274">
        <f t="shared" si="28"/>
        <v>11093.859375</v>
      </c>
      <c r="J115" s="274">
        <f t="shared" si="28"/>
        <v>12895.9375</v>
      </c>
      <c r="K115" s="274">
        <f t="shared" si="28"/>
        <v>10630.3125</v>
      </c>
      <c r="L115" s="274">
        <f t="shared" si="28"/>
        <v>12895.9375</v>
      </c>
      <c r="M115" s="274">
        <f t="shared" si="28"/>
        <v>10630.3125</v>
      </c>
      <c r="N115" s="274">
        <f t="shared" si="28"/>
        <v>12895.9375</v>
      </c>
      <c r="O115" s="274">
        <f t="shared" si="28"/>
        <v>10630.3125</v>
      </c>
      <c r="P115" s="274">
        <f t="shared" si="28"/>
        <v>22166.875</v>
      </c>
      <c r="Q115" s="275">
        <f>SUM(E115:P115)</f>
        <v>150891.984375</v>
      </c>
      <c r="R115" s="276"/>
      <c r="S115" s="276"/>
      <c r="T115" s="276"/>
      <c r="U115" s="276"/>
      <c r="V115" s="276"/>
      <c r="W115" s="276"/>
      <c r="X115" s="276"/>
      <c r="Y115" s="276"/>
      <c r="Z115" s="276"/>
      <c r="AA115" s="276"/>
      <c r="AB115" s="276"/>
      <c r="AC115" s="276"/>
      <c r="AD115" s="276"/>
      <c r="AE115" s="276"/>
      <c r="AF115" s="276"/>
      <c r="AG115" s="276"/>
      <c r="AH115" s="276"/>
      <c r="AI115" s="276"/>
      <c r="AJ115" s="276"/>
      <c r="AK115" s="276"/>
      <c r="AL115" s="276"/>
      <c r="AM115" s="276"/>
      <c r="AN115" s="276"/>
      <c r="AO115" s="276"/>
      <c r="AP115" s="276"/>
      <c r="AQ115" s="276"/>
      <c r="AR115" s="276"/>
      <c r="AS115" s="276"/>
      <c r="AT115" s="276"/>
      <c r="AU115" s="276"/>
      <c r="AV115" s="276"/>
      <c r="AW115" s="276"/>
      <c r="AX115" s="276"/>
      <c r="AY115" s="276"/>
      <c r="AZ115" s="276"/>
      <c r="BA115" s="276"/>
      <c r="BB115" s="276"/>
    </row>
    <row r="116" spans="1:54" s="271" customFormat="1" ht="23.25">
      <c r="A116" s="271" t="str">
        <f>+A67</f>
        <v>Asistente técnico tiempo completo</v>
      </c>
      <c r="B116" s="272" t="s">
        <v>230</v>
      </c>
      <c r="C116" s="272" t="s">
        <v>231</v>
      </c>
      <c r="D116" s="273"/>
      <c r="E116" s="274">
        <f aca="true" t="shared" si="29" ref="E116:P117">SUM(E7+E15+E30+E44+E51+E59+E67+E82+E96+E110)</f>
        <v>18501.6970944</v>
      </c>
      <c r="F116" s="274">
        <f t="shared" si="29"/>
        <v>22444.9402944</v>
      </c>
      <c r="G116" s="274">
        <f t="shared" si="29"/>
        <v>18501.6970944</v>
      </c>
      <c r="H116" s="274">
        <f t="shared" si="29"/>
        <v>22444.9402944</v>
      </c>
      <c r="I116" s="274">
        <f t="shared" si="29"/>
        <v>19308.484653119995</v>
      </c>
      <c r="J116" s="274">
        <f t="shared" si="29"/>
        <v>22444.9402944</v>
      </c>
      <c r="K116" s="274">
        <f t="shared" si="29"/>
        <v>18501.6970944</v>
      </c>
      <c r="L116" s="274">
        <f t="shared" si="29"/>
        <v>22444.9402944</v>
      </c>
      <c r="M116" s="274">
        <f t="shared" si="29"/>
        <v>18501.6970944</v>
      </c>
      <c r="N116" s="274">
        <f t="shared" si="29"/>
        <v>22444.9402944</v>
      </c>
      <c r="O116" s="274">
        <f t="shared" si="29"/>
        <v>18501.6970944</v>
      </c>
      <c r="P116" s="274">
        <f t="shared" si="29"/>
        <v>38580.6914688</v>
      </c>
      <c r="Q116" s="275">
        <f>SUM(E116:P116)</f>
        <v>262622.36306592</v>
      </c>
      <c r="R116" s="276"/>
      <c r="S116" s="276"/>
      <c r="T116" s="276"/>
      <c r="U116" s="276"/>
      <c r="V116" s="276"/>
      <c r="W116" s="276"/>
      <c r="X116" s="276"/>
      <c r="Y116" s="276"/>
      <c r="Z116" s="276"/>
      <c r="AA116" s="276"/>
      <c r="AB116" s="276"/>
      <c r="AC116" s="276"/>
      <c r="AD116" s="276"/>
      <c r="AE116" s="276"/>
      <c r="AF116" s="276"/>
      <c r="AG116" s="276"/>
      <c r="AH116" s="276"/>
      <c r="AI116" s="276"/>
      <c r="AJ116" s="276"/>
      <c r="AK116" s="276"/>
      <c r="AL116" s="276"/>
      <c r="AM116" s="276"/>
      <c r="AN116" s="276"/>
      <c r="AO116" s="276"/>
      <c r="AP116" s="276"/>
      <c r="AQ116" s="276"/>
      <c r="AR116" s="276"/>
      <c r="AS116" s="276"/>
      <c r="AT116" s="276"/>
      <c r="AU116" s="276"/>
      <c r="AV116" s="276"/>
      <c r="AW116" s="276"/>
      <c r="AX116" s="276"/>
      <c r="AY116" s="276"/>
      <c r="AZ116" s="276"/>
      <c r="BA116" s="276"/>
      <c r="BB116" s="276"/>
    </row>
    <row r="117" spans="1:54" s="271" customFormat="1" ht="15">
      <c r="A117" s="271" t="s">
        <v>235</v>
      </c>
      <c r="B117" s="272"/>
      <c r="C117" s="272"/>
      <c r="D117" s="273"/>
      <c r="E117" s="274">
        <f t="shared" si="29"/>
        <v>18768</v>
      </c>
      <c r="F117" s="274">
        <f t="shared" si="29"/>
        <v>22768</v>
      </c>
      <c r="G117" s="274">
        <f t="shared" si="29"/>
        <v>18768</v>
      </c>
      <c r="H117" s="274">
        <f t="shared" si="29"/>
        <v>22768</v>
      </c>
      <c r="I117" s="274">
        <f t="shared" si="29"/>
        <v>19586.4</v>
      </c>
      <c r="J117" s="274">
        <f t="shared" si="29"/>
        <v>22768</v>
      </c>
      <c r="K117" s="274">
        <f t="shared" si="29"/>
        <v>18768</v>
      </c>
      <c r="L117" s="274">
        <f t="shared" si="29"/>
        <v>22768</v>
      </c>
      <c r="M117" s="274">
        <f t="shared" si="29"/>
        <v>18768</v>
      </c>
      <c r="N117" s="274">
        <f t="shared" si="29"/>
        <v>22768</v>
      </c>
      <c r="O117" s="274">
        <f t="shared" si="29"/>
        <v>18768</v>
      </c>
      <c r="P117" s="274">
        <f t="shared" si="29"/>
        <v>39136</v>
      </c>
      <c r="Q117" s="275">
        <f>SUM(E117:P117)</f>
        <v>266402.4</v>
      </c>
      <c r="R117" s="276"/>
      <c r="S117" s="276"/>
      <c r="T117" s="276"/>
      <c r="U117" s="276"/>
      <c r="V117" s="276"/>
      <c r="W117" s="276"/>
      <c r="X117" s="276"/>
      <c r="Y117" s="276"/>
      <c r="Z117" s="276"/>
      <c r="AA117" s="276"/>
      <c r="AB117" s="276"/>
      <c r="AC117" s="276"/>
      <c r="AD117" s="276"/>
      <c r="AE117" s="276"/>
      <c r="AF117" s="276"/>
      <c r="AG117" s="276"/>
      <c r="AH117" s="276"/>
      <c r="AI117" s="276"/>
      <c r="AJ117" s="276"/>
      <c r="AK117" s="276"/>
      <c r="AL117" s="276"/>
      <c r="AM117" s="276"/>
      <c r="AN117" s="276"/>
      <c r="AO117" s="276"/>
      <c r="AP117" s="276"/>
      <c r="AQ117" s="276"/>
      <c r="AR117" s="276"/>
      <c r="AS117" s="276"/>
      <c r="AT117" s="276"/>
      <c r="AU117" s="276"/>
      <c r="AV117" s="276"/>
      <c r="AW117" s="276"/>
      <c r="AX117" s="276"/>
      <c r="AY117" s="276"/>
      <c r="AZ117" s="276"/>
      <c r="BA117" s="276"/>
      <c r="BB117" s="276"/>
    </row>
    <row r="118" spans="1:19" ht="12.75">
      <c r="A118" s="240" t="s">
        <v>205</v>
      </c>
      <c r="B118" s="241"/>
      <c r="C118" s="242"/>
      <c r="D118" s="260"/>
      <c r="E118" s="243">
        <f>SUM(E115:E117)</f>
        <v>47900.0095944</v>
      </c>
      <c r="F118" s="243">
        <f aca="true" t="shared" si="30" ref="F118:Q118">SUM(F115:F117)</f>
        <v>58108.8777944</v>
      </c>
      <c r="G118" s="243">
        <f t="shared" si="30"/>
        <v>47900.0095944</v>
      </c>
      <c r="H118" s="243">
        <f t="shared" si="30"/>
        <v>58108.8777944</v>
      </c>
      <c r="I118" s="243">
        <f t="shared" si="30"/>
        <v>49988.744028119996</v>
      </c>
      <c r="J118" s="243">
        <f t="shared" si="30"/>
        <v>58108.8777944</v>
      </c>
      <c r="K118" s="243">
        <f t="shared" si="30"/>
        <v>47900.0095944</v>
      </c>
      <c r="L118" s="243">
        <f t="shared" si="30"/>
        <v>58108.8777944</v>
      </c>
      <c r="M118" s="243">
        <f t="shared" si="30"/>
        <v>47900.0095944</v>
      </c>
      <c r="N118" s="243">
        <f t="shared" si="30"/>
        <v>58108.8777944</v>
      </c>
      <c r="O118" s="243">
        <f t="shared" si="30"/>
        <v>47900.0095944</v>
      </c>
      <c r="P118" s="243">
        <f t="shared" si="30"/>
        <v>99883.56646880001</v>
      </c>
      <c r="Q118" s="243">
        <f t="shared" si="30"/>
        <v>679916.74744092</v>
      </c>
      <c r="S118" s="244"/>
    </row>
    <row r="119" ht="12.75">
      <c r="H119" s="222">
        <f>SUM(H118:P118)</f>
        <v>526007.8504577201</v>
      </c>
    </row>
    <row r="120" spans="8:16" ht="25.5">
      <c r="H120" s="277" t="s">
        <v>232</v>
      </c>
      <c r="I120" s="277" t="s">
        <v>233</v>
      </c>
      <c r="J120" s="277" t="s">
        <v>234</v>
      </c>
      <c r="N120" s="222">
        <f>(SUM(K116:P116)/1.37)/2</f>
        <v>50721.04501489051</v>
      </c>
      <c r="O120" s="222">
        <f>(SUM(E117:P117)/1.37)/4</f>
        <v>48613.57664233576</v>
      </c>
      <c r="P120" s="247">
        <f>O120*4</f>
        <v>194454.30656934305</v>
      </c>
    </row>
    <row r="121" spans="8:11" ht="12.75">
      <c r="H121" s="278">
        <f>+H119/1.37</f>
        <v>383947.3361005256</v>
      </c>
      <c r="I121" s="278">
        <f>+H121*0.35</f>
        <v>134381.56763518395</v>
      </c>
      <c r="J121" s="278">
        <f>+H121*0.02</f>
        <v>7678.946722010512</v>
      </c>
      <c r="K121" s="222">
        <f>SUM(H121:J121)</f>
        <v>526007.85045772</v>
      </c>
    </row>
  </sheetData>
  <sheetProtection/>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Hoja3">
    <pageSetUpPr fitToPage="1"/>
  </sheetPr>
  <dimension ref="A1:N780"/>
  <sheetViews>
    <sheetView zoomScaleSheetLayoutView="70" zoomScalePageLayoutView="0" workbookViewId="0" topLeftCell="A1">
      <selection activeCell="B4" sqref="B4:F4"/>
    </sheetView>
  </sheetViews>
  <sheetFormatPr defaultColWidth="11.421875" defaultRowHeight="12.75"/>
  <cols>
    <col min="1" max="1" width="11.28125" style="3" customWidth="1"/>
    <col min="2" max="2" width="43.8515625" style="3" customWidth="1"/>
    <col min="3" max="6" width="17.28125" style="4" customWidth="1"/>
    <col min="7" max="8" width="11.421875" style="5" customWidth="1"/>
    <col min="9" max="9" width="8.8515625" style="6" hidden="1" customWidth="1"/>
    <col min="10" max="10" width="39.421875" style="6" hidden="1" customWidth="1"/>
    <col min="11" max="11" width="16.00390625" style="6" hidden="1" customWidth="1"/>
    <col min="12" max="12" width="16.7109375" style="6" hidden="1" customWidth="1"/>
    <col min="13" max="13" width="15.28125" style="5" hidden="1" customWidth="1"/>
    <col min="14" max="14" width="15.00390625" style="5" hidden="1" customWidth="1"/>
    <col min="15" max="16384" width="11.421875" style="3" customWidth="1"/>
  </cols>
  <sheetData>
    <row r="1" spans="3:6" ht="12.75" customHeight="1" thickBot="1">
      <c r="C1" s="578" t="s">
        <v>58</v>
      </c>
      <c r="D1" s="565"/>
      <c r="E1" s="565"/>
      <c r="F1" s="566"/>
    </row>
    <row r="2" spans="1:14" ht="13.5" customHeight="1" thickBot="1">
      <c r="A2" s="92"/>
      <c r="C2" s="170" t="s">
        <v>237</v>
      </c>
      <c r="D2" s="170" t="s">
        <v>238</v>
      </c>
      <c r="E2" s="170" t="s">
        <v>239</v>
      </c>
      <c r="F2" s="170" t="s">
        <v>11</v>
      </c>
      <c r="I2" s="583" t="s">
        <v>61</v>
      </c>
      <c r="J2" s="584"/>
      <c r="K2" s="573">
        <f>'5) Presupuesto Total  '!D2</f>
        <v>0</v>
      </c>
      <c r="L2" s="574"/>
      <c r="M2" s="156"/>
      <c r="N2" s="156"/>
    </row>
    <row r="3" spans="9:14" ht="13.5" customHeight="1" thickBot="1">
      <c r="I3" s="581" t="s">
        <v>46</v>
      </c>
      <c r="J3" s="582"/>
      <c r="K3" s="579">
        <f>'5) Presupuesto Total  '!D5</f>
        <v>0</v>
      </c>
      <c r="L3" s="580"/>
      <c r="M3" s="156"/>
      <c r="N3" s="156"/>
    </row>
    <row r="4" spans="1:14" ht="25.5" customHeight="1" thickBot="1">
      <c r="A4" s="368" t="s">
        <v>71</v>
      </c>
      <c r="B4" s="569"/>
      <c r="C4" s="569"/>
      <c r="D4" s="569"/>
      <c r="E4" s="569"/>
      <c r="F4" s="570"/>
      <c r="I4" s="185"/>
      <c r="J4" s="186"/>
      <c r="K4" s="186"/>
      <c r="L4" s="186"/>
      <c r="M4" s="186"/>
      <c r="N4" s="186"/>
    </row>
    <row r="5" spans="3:14" ht="15" customHeight="1" thickBot="1">
      <c r="C5" s="564" t="s">
        <v>302</v>
      </c>
      <c r="D5" s="565"/>
      <c r="E5" s="565"/>
      <c r="F5" s="566"/>
      <c r="I5" s="3"/>
      <c r="J5" s="3"/>
      <c r="K5" s="182" t="s">
        <v>58</v>
      </c>
      <c r="L5" s="183"/>
      <c r="M5" s="183"/>
      <c r="N5" s="184"/>
    </row>
    <row r="6" spans="3:14" ht="15" customHeight="1" thickBot="1">
      <c r="C6" s="282" t="s">
        <v>237</v>
      </c>
      <c r="D6" s="282" t="s">
        <v>238</v>
      </c>
      <c r="E6" s="282" t="s">
        <v>239</v>
      </c>
      <c r="F6" s="309" t="s">
        <v>11</v>
      </c>
      <c r="I6" s="3"/>
      <c r="J6" s="3"/>
      <c r="K6" s="282" t="s">
        <v>237</v>
      </c>
      <c r="L6" s="282" t="s">
        <v>238</v>
      </c>
      <c r="M6" s="282" t="s">
        <v>239</v>
      </c>
      <c r="N6" s="170" t="s">
        <v>11</v>
      </c>
    </row>
    <row r="7" spans="1:14" ht="12.75" customHeight="1">
      <c r="A7" s="150">
        <v>2000</v>
      </c>
      <c r="B7" s="352" t="s">
        <v>21</v>
      </c>
      <c r="C7" s="148"/>
      <c r="D7" s="148"/>
      <c r="E7" s="149"/>
      <c r="F7" s="1"/>
      <c r="I7" s="150">
        <v>2000</v>
      </c>
      <c r="J7" s="29" t="s">
        <v>21</v>
      </c>
      <c r="K7" s="148"/>
      <c r="L7" s="148"/>
      <c r="M7" s="149"/>
      <c r="N7" s="1"/>
    </row>
    <row r="8" spans="1:14" ht="12.75" customHeight="1">
      <c r="A8" s="19">
        <v>2001</v>
      </c>
      <c r="B8" s="353" t="s">
        <v>22</v>
      </c>
      <c r="C8" s="435"/>
      <c r="D8" s="435"/>
      <c r="E8" s="435"/>
      <c r="F8" s="442">
        <f>SUM(C8:E8)</f>
        <v>0</v>
      </c>
      <c r="G8" s="9"/>
      <c r="H8" s="9"/>
      <c r="I8" s="19">
        <v>2001</v>
      </c>
      <c r="J8" s="28" t="s">
        <v>22</v>
      </c>
      <c r="K8" s="7">
        <f aca="true" t="shared" si="0" ref="K8:M10">+C8+C54+C100+C146+C192+C238+C284++C330+C376+C422+C468+C514+C560+C606+C652</f>
        <v>0</v>
      </c>
      <c r="L8" s="7">
        <f t="shared" si="0"/>
        <v>0</v>
      </c>
      <c r="M8" s="7">
        <f t="shared" si="0"/>
        <v>0</v>
      </c>
      <c r="N8" s="171">
        <f>SUM(K8:M8)</f>
        <v>0</v>
      </c>
    </row>
    <row r="9" spans="1:14" ht="12.75" customHeight="1">
      <c r="A9" s="19">
        <v>2002</v>
      </c>
      <c r="B9" s="354" t="s">
        <v>23</v>
      </c>
      <c r="C9" s="435"/>
      <c r="D9" s="435"/>
      <c r="E9" s="435"/>
      <c r="F9" s="442">
        <f>SUM(C9:E9)</f>
        <v>0</v>
      </c>
      <c r="G9" s="9"/>
      <c r="H9" s="9"/>
      <c r="I9" s="19">
        <v>2002</v>
      </c>
      <c r="J9" s="23" t="s">
        <v>23</v>
      </c>
      <c r="K9" s="7">
        <f t="shared" si="0"/>
        <v>0</v>
      </c>
      <c r="L9" s="7">
        <f t="shared" si="0"/>
        <v>0</v>
      </c>
      <c r="M9" s="7">
        <f t="shared" si="0"/>
        <v>0</v>
      </c>
      <c r="N9" s="171">
        <f>SUM(K9:M9)</f>
        <v>0</v>
      </c>
    </row>
    <row r="10" spans="1:14" ht="12.75" customHeight="1">
      <c r="A10" s="19">
        <v>2003</v>
      </c>
      <c r="B10" s="349" t="s">
        <v>24</v>
      </c>
      <c r="C10" s="435"/>
      <c r="D10" s="435"/>
      <c r="E10" s="437"/>
      <c r="F10" s="442">
        <f>SUM(C10:E10)</f>
        <v>0</v>
      </c>
      <c r="G10" s="9"/>
      <c r="H10" s="9"/>
      <c r="I10" s="19">
        <v>2003</v>
      </c>
      <c r="J10" s="24" t="s">
        <v>24</v>
      </c>
      <c r="K10" s="7">
        <f t="shared" si="0"/>
        <v>0</v>
      </c>
      <c r="L10" s="7">
        <f t="shared" si="0"/>
        <v>0</v>
      </c>
      <c r="M10" s="7">
        <f t="shared" si="0"/>
        <v>0</v>
      </c>
      <c r="N10" s="171">
        <f>SUM(K10:M10)</f>
        <v>0</v>
      </c>
    </row>
    <row r="11" spans="1:14" ht="12.75" customHeight="1" thickBot="1">
      <c r="A11" s="19"/>
      <c r="B11" s="354"/>
      <c r="C11" s="438"/>
      <c r="D11" s="438"/>
      <c r="E11" s="439"/>
      <c r="F11" s="436"/>
      <c r="G11" s="9"/>
      <c r="H11" s="9"/>
      <c r="I11" s="19"/>
      <c r="J11" s="23"/>
      <c r="K11" s="148"/>
      <c r="L11" s="148"/>
      <c r="M11" s="149"/>
      <c r="N11" s="171"/>
    </row>
    <row r="12" spans="1:14" ht="12.75" customHeight="1" thickBot="1">
      <c r="A12" s="355"/>
      <c r="B12" s="356" t="s">
        <v>17</v>
      </c>
      <c r="C12" s="440">
        <f>SUM(C8:C10)</f>
        <v>0</v>
      </c>
      <c r="D12" s="440">
        <f>SUM(D8:D10)</f>
        <v>0</v>
      </c>
      <c r="E12" s="440">
        <f>SUM(E8:E10)</f>
        <v>0</v>
      </c>
      <c r="F12" s="440">
        <f>SUM(F8:F10)</f>
        <v>0</v>
      </c>
      <c r="G12" s="9"/>
      <c r="H12" s="9"/>
      <c r="I12" s="172"/>
      <c r="J12" s="173" t="s">
        <v>17</v>
      </c>
      <c r="K12" s="2">
        <f>SUM(K8:K11)</f>
        <v>0</v>
      </c>
      <c r="L12" s="2">
        <f>SUM(L8:L11)</f>
        <v>0</v>
      </c>
      <c r="M12" s="2">
        <f>SUM(M8:M11)</f>
        <v>0</v>
      </c>
      <c r="N12" s="2">
        <f>SUM(N8:N11)</f>
        <v>0</v>
      </c>
    </row>
    <row r="13" spans="1:14" ht="12.75" customHeight="1">
      <c r="A13" s="30">
        <v>3000</v>
      </c>
      <c r="B13" s="352" t="s">
        <v>15</v>
      </c>
      <c r="C13" s="438"/>
      <c r="D13" s="438"/>
      <c r="E13" s="439"/>
      <c r="F13" s="441"/>
      <c r="G13" s="9"/>
      <c r="H13" s="9"/>
      <c r="I13" s="30">
        <v>3000</v>
      </c>
      <c r="J13" s="29" t="s">
        <v>15</v>
      </c>
      <c r="K13" s="148"/>
      <c r="L13" s="148"/>
      <c r="M13" s="149"/>
      <c r="N13" s="1"/>
    </row>
    <row r="14" spans="1:14" ht="12.75" customHeight="1">
      <c r="A14" s="19">
        <v>3001</v>
      </c>
      <c r="B14" s="354" t="s">
        <v>5</v>
      </c>
      <c r="C14" s="435"/>
      <c r="D14" s="435"/>
      <c r="E14" s="435"/>
      <c r="F14" s="442">
        <f>SUM(C14:E14)</f>
        <v>0</v>
      </c>
      <c r="G14" s="9"/>
      <c r="H14" s="9"/>
      <c r="I14" s="21">
        <v>3001</v>
      </c>
      <c r="J14" s="23" t="s">
        <v>5</v>
      </c>
      <c r="K14" s="7">
        <f>+C14+C60+C106+C152+C198+C244+C290++C336+C382+C428+C474+C520+C566+C612+C658</f>
        <v>0</v>
      </c>
      <c r="L14" s="7">
        <f aca="true" t="shared" si="1" ref="K14:M16">+D14+D60+D106+D152+D198+D244+D290++D336+D382+D428+D474+D520+D566+D612+D658</f>
        <v>0</v>
      </c>
      <c r="M14" s="7">
        <f t="shared" si="1"/>
        <v>0</v>
      </c>
      <c r="N14" s="171">
        <f>SUM(K14:M14)</f>
        <v>0</v>
      </c>
    </row>
    <row r="15" spans="1:14" ht="12.75" customHeight="1">
      <c r="A15" s="19">
        <v>3002</v>
      </c>
      <c r="B15" s="354" t="s">
        <v>6</v>
      </c>
      <c r="C15" s="435"/>
      <c r="D15" s="435"/>
      <c r="E15" s="435"/>
      <c r="F15" s="442">
        <f>SUM(C15:E15)</f>
        <v>0</v>
      </c>
      <c r="G15" s="9"/>
      <c r="H15" s="9"/>
      <c r="I15" s="21">
        <v>3002</v>
      </c>
      <c r="J15" s="23" t="s">
        <v>6</v>
      </c>
      <c r="K15" s="7">
        <f t="shared" si="1"/>
        <v>0</v>
      </c>
      <c r="L15" s="7">
        <f t="shared" si="1"/>
        <v>0</v>
      </c>
      <c r="M15" s="7">
        <f t="shared" si="1"/>
        <v>0</v>
      </c>
      <c r="N15" s="171">
        <f>SUM(K15:M15)</f>
        <v>0</v>
      </c>
    </row>
    <row r="16" spans="1:14" ht="12.75" customHeight="1">
      <c r="A16" s="19">
        <v>3003</v>
      </c>
      <c r="B16" s="354" t="s">
        <v>7</v>
      </c>
      <c r="C16" s="435"/>
      <c r="D16" s="435"/>
      <c r="E16" s="435"/>
      <c r="F16" s="442">
        <f>SUM(C16:E16)</f>
        <v>0</v>
      </c>
      <c r="G16" s="9"/>
      <c r="H16" s="9"/>
      <c r="I16" s="21">
        <v>3003</v>
      </c>
      <c r="J16" s="23" t="s">
        <v>7</v>
      </c>
      <c r="K16" s="7">
        <f t="shared" si="1"/>
        <v>0</v>
      </c>
      <c r="L16" s="7">
        <f t="shared" si="1"/>
        <v>0</v>
      </c>
      <c r="M16" s="7">
        <f t="shared" si="1"/>
        <v>0</v>
      </c>
      <c r="N16" s="171">
        <f>SUM(K16:M16)</f>
        <v>0</v>
      </c>
    </row>
    <row r="17" spans="1:14" ht="12.75" customHeight="1" thickBot="1">
      <c r="A17" s="19"/>
      <c r="B17" s="354"/>
      <c r="C17" s="438"/>
      <c r="D17" s="438"/>
      <c r="E17" s="439"/>
      <c r="F17" s="436"/>
      <c r="G17" s="9"/>
      <c r="H17" s="9"/>
      <c r="I17" s="21"/>
      <c r="J17" s="23"/>
      <c r="K17" s="148"/>
      <c r="L17" s="148"/>
      <c r="M17" s="149"/>
      <c r="N17" s="171"/>
    </row>
    <row r="18" spans="1:14" ht="12.75" customHeight="1" thickBot="1">
      <c r="A18" s="355"/>
      <c r="B18" s="356" t="s">
        <v>17</v>
      </c>
      <c r="C18" s="440">
        <f>SUM(C14:C16)</f>
        <v>0</v>
      </c>
      <c r="D18" s="440">
        <f>SUM(D14:D16)</f>
        <v>0</v>
      </c>
      <c r="E18" s="440">
        <f>SUM(E14:E16)</f>
        <v>0</v>
      </c>
      <c r="F18" s="440">
        <f>SUM(F14:F16)</f>
        <v>0</v>
      </c>
      <c r="G18" s="9"/>
      <c r="H18" s="9"/>
      <c r="I18" s="172"/>
      <c r="J18" s="173" t="s">
        <v>17</v>
      </c>
      <c r="K18" s="2">
        <f>SUM(K14:K17)</f>
        <v>0</v>
      </c>
      <c r="L18" s="2">
        <f>SUM(L14:L17)</f>
        <v>0</v>
      </c>
      <c r="M18" s="2">
        <f>SUM(M14:M17)</f>
        <v>0</v>
      </c>
      <c r="N18" s="2">
        <f>SUM(N14:N17)</f>
        <v>0</v>
      </c>
    </row>
    <row r="19" spans="1:14" ht="12.75" customHeight="1">
      <c r="A19" s="30">
        <v>4000</v>
      </c>
      <c r="B19" s="352" t="s">
        <v>8</v>
      </c>
      <c r="C19" s="438"/>
      <c r="D19" s="438"/>
      <c r="E19" s="439"/>
      <c r="F19" s="441"/>
      <c r="G19" s="9"/>
      <c r="H19" s="9"/>
      <c r="I19" s="30">
        <v>4000</v>
      </c>
      <c r="J19" s="29" t="s">
        <v>8</v>
      </c>
      <c r="K19" s="148"/>
      <c r="L19" s="148"/>
      <c r="M19" s="149"/>
      <c r="N19" s="1"/>
    </row>
    <row r="20" spans="1:14" ht="22.5">
      <c r="A20" s="19">
        <v>4001</v>
      </c>
      <c r="B20" s="350" t="s">
        <v>26</v>
      </c>
      <c r="C20" s="435"/>
      <c r="D20" s="435"/>
      <c r="E20" s="435"/>
      <c r="F20" s="442">
        <f>SUM(C20:E20)</f>
        <v>0</v>
      </c>
      <c r="G20" s="9"/>
      <c r="H20" s="9"/>
      <c r="I20" s="21">
        <v>4001</v>
      </c>
      <c r="J20" s="25" t="s">
        <v>26</v>
      </c>
      <c r="K20" s="7">
        <f aca="true" t="shared" si="2" ref="K20:M24">+C20+C66+C112+C158+C204+C250+C296++C342+C388+C434+C480+C526+C572+C618+C664</f>
        <v>0</v>
      </c>
      <c r="L20" s="7">
        <f t="shared" si="2"/>
        <v>0</v>
      </c>
      <c r="M20" s="7">
        <f t="shared" si="2"/>
        <v>0</v>
      </c>
      <c r="N20" s="171">
        <f>SUM(K20:M20)</f>
        <v>0</v>
      </c>
    </row>
    <row r="21" spans="1:14" ht="11.25">
      <c r="A21" s="19">
        <v>4002</v>
      </c>
      <c r="B21" s="357" t="s">
        <v>27</v>
      </c>
      <c r="C21" s="435"/>
      <c r="D21" s="435"/>
      <c r="E21" s="435"/>
      <c r="F21" s="442">
        <f>SUM(C21:E21)</f>
        <v>0</v>
      </c>
      <c r="G21" s="9"/>
      <c r="H21" s="9"/>
      <c r="I21" s="21">
        <v>4002</v>
      </c>
      <c r="J21" s="26" t="s">
        <v>27</v>
      </c>
      <c r="K21" s="7">
        <f t="shared" si="2"/>
        <v>0</v>
      </c>
      <c r="L21" s="7">
        <f t="shared" si="2"/>
        <v>0</v>
      </c>
      <c r="M21" s="7">
        <f t="shared" si="2"/>
        <v>0</v>
      </c>
      <c r="N21" s="171">
        <f>SUM(K21:M21)</f>
        <v>0</v>
      </c>
    </row>
    <row r="22" spans="1:14" ht="11.25">
      <c r="A22" s="19">
        <v>4003</v>
      </c>
      <c r="B22" s="354" t="s">
        <v>28</v>
      </c>
      <c r="C22" s="435"/>
      <c r="D22" s="435"/>
      <c r="E22" s="435"/>
      <c r="F22" s="442">
        <f>SUM(C22:E22)</f>
        <v>0</v>
      </c>
      <c r="G22" s="9"/>
      <c r="H22" s="9"/>
      <c r="I22" s="21">
        <v>4003</v>
      </c>
      <c r="J22" s="23" t="s">
        <v>28</v>
      </c>
      <c r="K22" s="7">
        <f t="shared" si="2"/>
        <v>0</v>
      </c>
      <c r="L22" s="7">
        <f t="shared" si="2"/>
        <v>0</v>
      </c>
      <c r="M22" s="7">
        <f t="shared" si="2"/>
        <v>0</v>
      </c>
      <c r="N22" s="171">
        <f>SUM(K22:M22)</f>
        <v>0</v>
      </c>
    </row>
    <row r="23" spans="1:14" ht="11.25">
      <c r="A23" s="19">
        <v>4004</v>
      </c>
      <c r="B23" s="357" t="s">
        <v>16</v>
      </c>
      <c r="C23" s="435"/>
      <c r="D23" s="435"/>
      <c r="E23" s="435"/>
      <c r="F23" s="442">
        <f>SUM(C23:E23)</f>
        <v>0</v>
      </c>
      <c r="G23" s="9"/>
      <c r="H23" s="9"/>
      <c r="I23" s="21">
        <v>4004</v>
      </c>
      <c r="J23" s="26" t="s">
        <v>16</v>
      </c>
      <c r="K23" s="7">
        <f t="shared" si="2"/>
        <v>0</v>
      </c>
      <c r="L23" s="7">
        <f t="shared" si="2"/>
        <v>0</v>
      </c>
      <c r="M23" s="7">
        <f t="shared" si="2"/>
        <v>0</v>
      </c>
      <c r="N23" s="171">
        <f>SUM(K23:M23)</f>
        <v>0</v>
      </c>
    </row>
    <row r="24" spans="1:14" ht="11.25">
      <c r="A24" s="20">
        <v>4005</v>
      </c>
      <c r="B24" s="349" t="s">
        <v>288</v>
      </c>
      <c r="C24" s="435"/>
      <c r="D24" s="435"/>
      <c r="E24" s="435"/>
      <c r="F24" s="442">
        <f>SUM(C24:E24)</f>
        <v>0</v>
      </c>
      <c r="G24" s="9"/>
      <c r="H24" s="9"/>
      <c r="I24" s="22">
        <v>4005</v>
      </c>
      <c r="J24" s="24" t="s">
        <v>18</v>
      </c>
      <c r="K24" s="7">
        <f t="shared" si="2"/>
        <v>0</v>
      </c>
      <c r="L24" s="7">
        <f t="shared" si="2"/>
        <v>0</v>
      </c>
      <c r="M24" s="7">
        <f t="shared" si="2"/>
        <v>0</v>
      </c>
      <c r="N24" s="171">
        <f>SUM(K24:M24)</f>
        <v>0</v>
      </c>
    </row>
    <row r="25" spans="1:14" ht="12.75" customHeight="1" thickBot="1">
      <c r="A25" s="19"/>
      <c r="B25" s="354"/>
      <c r="C25" s="438"/>
      <c r="D25" s="438"/>
      <c r="E25" s="438"/>
      <c r="F25" s="442"/>
      <c r="G25" s="9"/>
      <c r="H25" s="9"/>
      <c r="I25" s="21"/>
      <c r="J25" s="23"/>
      <c r="K25" s="148"/>
      <c r="L25" s="148"/>
      <c r="M25" s="148"/>
      <c r="N25" s="77"/>
    </row>
    <row r="26" spans="1:14" ht="12.75" customHeight="1" thickBot="1">
      <c r="A26" s="355"/>
      <c r="B26" s="356" t="s">
        <v>17</v>
      </c>
      <c r="C26" s="440">
        <f>SUM(C20:C24)</f>
        <v>0</v>
      </c>
      <c r="D26" s="440">
        <f>SUM(D20:D24)</f>
        <v>0</v>
      </c>
      <c r="E26" s="440">
        <f>SUM(E20:E24)</f>
        <v>0</v>
      </c>
      <c r="F26" s="440">
        <f>SUM(F20:F24)</f>
        <v>0</v>
      </c>
      <c r="G26" s="9"/>
      <c r="H26" s="9"/>
      <c r="I26" s="172"/>
      <c r="J26" s="173" t="s">
        <v>17</v>
      </c>
      <c r="K26" s="2">
        <f>SUM(K20:K25)</f>
        <v>0</v>
      </c>
      <c r="L26" s="2">
        <f>SUM(L20:L25)</f>
        <v>0</v>
      </c>
      <c r="M26" s="2">
        <f>SUM(M20:M25)</f>
        <v>0</v>
      </c>
      <c r="N26" s="2">
        <f>SUM(N20:N24)</f>
        <v>0</v>
      </c>
    </row>
    <row r="27" spans="1:14" ht="12.75" customHeight="1">
      <c r="A27" s="30">
        <v>5000</v>
      </c>
      <c r="B27" s="352" t="s">
        <v>9</v>
      </c>
      <c r="C27" s="438"/>
      <c r="D27" s="438"/>
      <c r="E27" s="438"/>
      <c r="F27" s="442"/>
      <c r="G27" s="9"/>
      <c r="H27" s="9"/>
      <c r="I27" s="30">
        <v>5000</v>
      </c>
      <c r="J27" s="29" t="s">
        <v>9</v>
      </c>
      <c r="K27" s="148"/>
      <c r="L27" s="148"/>
      <c r="M27" s="148"/>
      <c r="N27" s="77"/>
    </row>
    <row r="28" spans="1:14" ht="33.75">
      <c r="A28" s="19">
        <v>5001</v>
      </c>
      <c r="B28" s="358" t="s">
        <v>29</v>
      </c>
      <c r="C28" s="435"/>
      <c r="D28" s="435"/>
      <c r="E28" s="435"/>
      <c r="F28" s="442">
        <f>SUM(C28:E28)</f>
        <v>0</v>
      </c>
      <c r="G28" s="9"/>
      <c r="H28" s="9"/>
      <c r="I28" s="19">
        <v>5001</v>
      </c>
      <c r="J28" s="27" t="s">
        <v>29</v>
      </c>
      <c r="K28" s="7">
        <f aca="true" t="shared" si="3" ref="K28:M30">+C28+C74+C120+C166+C212+C258+C304++C350+C396+C442+C488+C534+C580+C626+C672</f>
        <v>0</v>
      </c>
      <c r="L28" s="7">
        <f t="shared" si="3"/>
        <v>0</v>
      </c>
      <c r="M28" s="7">
        <f t="shared" si="3"/>
        <v>0</v>
      </c>
      <c r="N28" s="171">
        <f>SUM(K28:M28)</f>
        <v>0</v>
      </c>
    </row>
    <row r="29" spans="1:14" ht="12.75" customHeight="1">
      <c r="A29" s="19">
        <v>5002</v>
      </c>
      <c r="B29" s="354" t="s">
        <v>30</v>
      </c>
      <c r="C29" s="435"/>
      <c r="D29" s="435"/>
      <c r="E29" s="435"/>
      <c r="F29" s="442">
        <f>SUM(C29:E29)</f>
        <v>0</v>
      </c>
      <c r="G29" s="9"/>
      <c r="H29" s="9"/>
      <c r="I29" s="19">
        <v>5002</v>
      </c>
      <c r="J29" s="23" t="s">
        <v>30</v>
      </c>
      <c r="K29" s="7">
        <f t="shared" si="3"/>
        <v>0</v>
      </c>
      <c r="L29" s="7">
        <f t="shared" si="3"/>
        <v>0</v>
      </c>
      <c r="M29" s="7">
        <f t="shared" si="3"/>
        <v>0</v>
      </c>
      <c r="N29" s="171">
        <f>SUM(K29:M29)</f>
        <v>0</v>
      </c>
    </row>
    <row r="30" spans="1:14" ht="12.75" customHeight="1">
      <c r="A30" s="19">
        <v>5003</v>
      </c>
      <c r="B30" s="354" t="s">
        <v>31</v>
      </c>
      <c r="C30" s="435"/>
      <c r="D30" s="435"/>
      <c r="E30" s="435"/>
      <c r="F30" s="442">
        <f>SUM(C30:E30)</f>
        <v>0</v>
      </c>
      <c r="G30" s="9"/>
      <c r="H30" s="9"/>
      <c r="I30" s="19">
        <v>5003</v>
      </c>
      <c r="J30" s="23" t="s">
        <v>31</v>
      </c>
      <c r="K30" s="7">
        <f t="shared" si="3"/>
        <v>0</v>
      </c>
      <c r="L30" s="7">
        <f t="shared" si="3"/>
        <v>0</v>
      </c>
      <c r="M30" s="7">
        <f t="shared" si="3"/>
        <v>0</v>
      </c>
      <c r="N30" s="171">
        <f>SUM(K30:M30)</f>
        <v>0</v>
      </c>
    </row>
    <row r="31" spans="1:14" ht="12.75" customHeight="1" thickBot="1">
      <c r="A31" s="19"/>
      <c r="B31" s="354"/>
      <c r="C31" s="438"/>
      <c r="D31" s="438"/>
      <c r="E31" s="438"/>
      <c r="F31" s="442"/>
      <c r="G31" s="9"/>
      <c r="H31" s="9"/>
      <c r="I31" s="19"/>
      <c r="J31" s="23"/>
      <c r="K31" s="148"/>
      <c r="L31" s="148"/>
      <c r="M31" s="148"/>
      <c r="N31" s="77"/>
    </row>
    <row r="32" spans="1:14" ht="12.75" customHeight="1" thickBot="1">
      <c r="A32" s="355"/>
      <c r="B32" s="356" t="s">
        <v>17</v>
      </c>
      <c r="C32" s="440">
        <f>SUM(C28:C30)</f>
        <v>0</v>
      </c>
      <c r="D32" s="440">
        <f>SUM(D28:D30)</f>
        <v>0</v>
      </c>
      <c r="E32" s="440">
        <f>SUM(E28:E30)</f>
        <v>0</v>
      </c>
      <c r="F32" s="440">
        <f>SUM(F28:F30)</f>
        <v>0</v>
      </c>
      <c r="G32" s="9"/>
      <c r="H32" s="9"/>
      <c r="I32" s="172"/>
      <c r="J32" s="173" t="s">
        <v>17</v>
      </c>
      <c r="K32" s="174">
        <f>SUM(K28:K31)</f>
        <v>0</v>
      </c>
      <c r="L32" s="174">
        <f>SUM(L28:L31)</f>
        <v>0</v>
      </c>
      <c r="M32" s="174">
        <f>SUM(M28:M31)</f>
        <v>0</v>
      </c>
      <c r="N32" s="174">
        <f>SUM(N28:N31)</f>
        <v>0</v>
      </c>
    </row>
    <row r="33" spans="1:14" ht="12.75" customHeight="1">
      <c r="A33" s="30">
        <v>6000</v>
      </c>
      <c r="B33" s="352" t="s">
        <v>19</v>
      </c>
      <c r="C33" s="443"/>
      <c r="D33" s="443"/>
      <c r="E33" s="444"/>
      <c r="F33" s="445"/>
      <c r="G33" s="9"/>
      <c r="H33" s="9"/>
      <c r="I33" s="30">
        <v>6000</v>
      </c>
      <c r="J33" s="29" t="s">
        <v>19</v>
      </c>
      <c r="K33" s="151"/>
      <c r="L33" s="151"/>
      <c r="M33" s="152"/>
      <c r="N33" s="175"/>
    </row>
    <row r="34" spans="1:14" ht="22.5">
      <c r="A34" s="19">
        <v>6001</v>
      </c>
      <c r="B34" s="358" t="s">
        <v>32</v>
      </c>
      <c r="C34" s="435"/>
      <c r="D34" s="435"/>
      <c r="E34" s="435"/>
      <c r="F34" s="442">
        <f aca="true" t="shared" si="4" ref="F34:F39">SUM(C34:E34)</f>
        <v>0</v>
      </c>
      <c r="G34" s="9"/>
      <c r="H34" s="9"/>
      <c r="I34" s="19">
        <v>6001</v>
      </c>
      <c r="J34" s="27" t="s">
        <v>32</v>
      </c>
      <c r="K34" s="7">
        <f aca="true" t="shared" si="5" ref="K34:M39">+C34+C80+C126+C172+C218+C264+C310++C356+C402+C448+C494+C540+C586+C632+C678</f>
        <v>0</v>
      </c>
      <c r="L34" s="7">
        <f t="shared" si="5"/>
        <v>0</v>
      </c>
      <c r="M34" s="7">
        <f t="shared" si="5"/>
        <v>0</v>
      </c>
      <c r="N34" s="171">
        <f aca="true" t="shared" si="6" ref="N34:N39">SUM(K34:M34)</f>
        <v>0</v>
      </c>
    </row>
    <row r="35" spans="1:14" ht="12.75" customHeight="1">
      <c r="A35" s="19">
        <v>6002</v>
      </c>
      <c r="B35" s="358" t="s">
        <v>30</v>
      </c>
      <c r="C35" s="435"/>
      <c r="D35" s="435"/>
      <c r="E35" s="435"/>
      <c r="F35" s="442">
        <f t="shared" si="4"/>
        <v>0</v>
      </c>
      <c r="G35" s="9"/>
      <c r="H35" s="9"/>
      <c r="I35" s="19">
        <v>6002</v>
      </c>
      <c r="J35" s="27" t="s">
        <v>30</v>
      </c>
      <c r="K35" s="7">
        <f t="shared" si="5"/>
        <v>0</v>
      </c>
      <c r="L35" s="7">
        <f t="shared" si="5"/>
        <v>0</v>
      </c>
      <c r="M35" s="7">
        <f t="shared" si="5"/>
        <v>0</v>
      </c>
      <c r="N35" s="171">
        <f t="shared" si="6"/>
        <v>0</v>
      </c>
    </row>
    <row r="36" spans="1:14" ht="12.75" customHeight="1">
      <c r="A36" s="19">
        <v>6003</v>
      </c>
      <c r="B36" s="354" t="s">
        <v>33</v>
      </c>
      <c r="C36" s="435"/>
      <c r="D36" s="435"/>
      <c r="E36" s="435"/>
      <c r="F36" s="442">
        <f t="shared" si="4"/>
        <v>0</v>
      </c>
      <c r="G36" s="9"/>
      <c r="H36" s="9"/>
      <c r="I36" s="19">
        <v>6003</v>
      </c>
      <c r="J36" s="23" t="s">
        <v>33</v>
      </c>
      <c r="K36" s="7">
        <f t="shared" si="5"/>
        <v>0</v>
      </c>
      <c r="L36" s="7">
        <f t="shared" si="5"/>
        <v>0</v>
      </c>
      <c r="M36" s="7">
        <f t="shared" si="5"/>
        <v>0</v>
      </c>
      <c r="N36" s="171">
        <f t="shared" si="6"/>
        <v>0</v>
      </c>
    </row>
    <row r="37" spans="1:14" ht="12.75" customHeight="1">
      <c r="A37" s="19">
        <v>6004</v>
      </c>
      <c r="B37" s="354" t="s">
        <v>10</v>
      </c>
      <c r="C37" s="435"/>
      <c r="D37" s="435"/>
      <c r="E37" s="435"/>
      <c r="F37" s="442">
        <f t="shared" si="4"/>
        <v>0</v>
      </c>
      <c r="G37" s="9"/>
      <c r="H37" s="9"/>
      <c r="I37" s="19">
        <v>6004</v>
      </c>
      <c r="J37" s="23" t="s">
        <v>10</v>
      </c>
      <c r="K37" s="7">
        <f t="shared" si="5"/>
        <v>0</v>
      </c>
      <c r="L37" s="7">
        <f t="shared" si="5"/>
        <v>0</v>
      </c>
      <c r="M37" s="7">
        <f t="shared" si="5"/>
        <v>0</v>
      </c>
      <c r="N37" s="171">
        <f t="shared" si="6"/>
        <v>0</v>
      </c>
    </row>
    <row r="38" spans="1:14" ht="12.75" customHeight="1">
      <c r="A38" s="19">
        <v>6005</v>
      </c>
      <c r="B38" s="354" t="s">
        <v>34</v>
      </c>
      <c r="C38" s="435"/>
      <c r="D38" s="435"/>
      <c r="E38" s="435"/>
      <c r="F38" s="442">
        <f t="shared" si="4"/>
        <v>0</v>
      </c>
      <c r="G38" s="9"/>
      <c r="H38" s="9"/>
      <c r="I38" s="19">
        <v>6005</v>
      </c>
      <c r="J38" s="23" t="s">
        <v>34</v>
      </c>
      <c r="K38" s="7">
        <f t="shared" si="5"/>
        <v>0</v>
      </c>
      <c r="L38" s="7">
        <f t="shared" si="5"/>
        <v>0</v>
      </c>
      <c r="M38" s="7">
        <f t="shared" si="5"/>
        <v>0</v>
      </c>
      <c r="N38" s="171">
        <f t="shared" si="6"/>
        <v>0</v>
      </c>
    </row>
    <row r="39" spans="1:14" ht="12.75" customHeight="1">
      <c r="A39" s="20">
        <v>6006</v>
      </c>
      <c r="B39" s="349" t="s">
        <v>18</v>
      </c>
      <c r="C39" s="435"/>
      <c r="D39" s="435"/>
      <c r="E39" s="435"/>
      <c r="F39" s="442">
        <f t="shared" si="4"/>
        <v>0</v>
      </c>
      <c r="G39" s="9"/>
      <c r="H39" s="9"/>
      <c r="I39" s="20">
        <v>6006</v>
      </c>
      <c r="J39" s="24" t="s">
        <v>18</v>
      </c>
      <c r="K39" s="7">
        <f t="shared" si="5"/>
        <v>0</v>
      </c>
      <c r="L39" s="7">
        <f t="shared" si="5"/>
        <v>0</v>
      </c>
      <c r="M39" s="7">
        <f t="shared" si="5"/>
        <v>0</v>
      </c>
      <c r="N39" s="171">
        <f t="shared" si="6"/>
        <v>0</v>
      </c>
    </row>
    <row r="40" spans="1:14" ht="12.75" customHeight="1" thickBot="1">
      <c r="A40" s="155"/>
      <c r="B40" s="349"/>
      <c r="C40" s="435"/>
      <c r="D40" s="435"/>
      <c r="E40" s="446"/>
      <c r="F40" s="447"/>
      <c r="G40" s="9"/>
      <c r="H40" s="9"/>
      <c r="I40" s="155"/>
      <c r="J40" s="24"/>
      <c r="K40" s="7"/>
      <c r="L40" s="7"/>
      <c r="M40" s="8"/>
      <c r="N40" s="176"/>
    </row>
    <row r="41" spans="1:14" ht="12.75" customHeight="1" thickBot="1">
      <c r="A41" s="359"/>
      <c r="B41" s="360" t="s">
        <v>17</v>
      </c>
      <c r="C41" s="440">
        <f>SUM(C34:C39)</f>
        <v>0</v>
      </c>
      <c r="D41" s="440">
        <f>SUM(D34:D39)</f>
        <v>0</v>
      </c>
      <c r="E41" s="440">
        <f>SUM(E34:E39)</f>
        <v>0</v>
      </c>
      <c r="F41" s="440">
        <f>SUM(F34:F39)</f>
        <v>0</v>
      </c>
      <c r="G41" s="9"/>
      <c r="H41" s="9"/>
      <c r="I41" s="153"/>
      <c r="J41" s="154" t="s">
        <v>17</v>
      </c>
      <c r="K41" s="2">
        <f>SUM(K34:K40)</f>
        <v>0</v>
      </c>
      <c r="L41" s="2">
        <f>SUM(L34:L40)</f>
        <v>0</v>
      </c>
      <c r="M41" s="2">
        <f>SUM(M34:M40)</f>
        <v>0</v>
      </c>
      <c r="N41" s="2">
        <f>SUM(N34:N40)</f>
        <v>0</v>
      </c>
    </row>
    <row r="42" spans="1:14" ht="11.25">
      <c r="A42" s="177"/>
      <c r="B42" s="351"/>
      <c r="C42" s="435"/>
      <c r="D42" s="435"/>
      <c r="E42" s="435"/>
      <c r="F42" s="436"/>
      <c r="G42" s="9"/>
      <c r="H42" s="9"/>
      <c r="I42" s="177"/>
      <c r="J42" s="178"/>
      <c r="K42" s="7"/>
      <c r="L42" s="7"/>
      <c r="M42" s="7"/>
      <c r="N42" s="171"/>
    </row>
    <row r="43" spans="1:14" ht="12" thickBot="1">
      <c r="A43" s="177">
        <v>7000</v>
      </c>
      <c r="B43" s="351" t="s">
        <v>38</v>
      </c>
      <c r="C43" s="435"/>
      <c r="D43" s="435"/>
      <c r="E43" s="435"/>
      <c r="F43" s="442">
        <f>SUM(C43:E43)</f>
        <v>0</v>
      </c>
      <c r="G43" s="9"/>
      <c r="H43" s="9"/>
      <c r="I43" s="177">
        <v>7000</v>
      </c>
      <c r="J43" s="178" t="s">
        <v>38</v>
      </c>
      <c r="K43" s="7">
        <f>+C43+C89+C135+C181+C227+C273+C319++C365+C411+C457+C503+C549+C595+C641+C687</f>
        <v>0</v>
      </c>
      <c r="L43" s="7">
        <f>+D43+D89+D135+D181+D227+D273+D319++D365+D411+D457+D503+D549+D595+D641+D687</f>
        <v>0</v>
      </c>
      <c r="M43" s="7">
        <f>+E43+E89+E135+E181+E227+E273+E319++E365+E411+E457+E503+E549+E595+E641+E687</f>
        <v>0</v>
      </c>
      <c r="N43" s="171">
        <f>SUM(K43:M43)</f>
        <v>0</v>
      </c>
    </row>
    <row r="44" spans="1:14" ht="12.75" customHeight="1" thickBot="1">
      <c r="A44" s="359"/>
      <c r="B44" s="361" t="s">
        <v>17</v>
      </c>
      <c r="C44" s="440">
        <f>C43</f>
        <v>0</v>
      </c>
      <c r="D44" s="440">
        <f>D43</f>
        <v>0</v>
      </c>
      <c r="E44" s="440">
        <f>E43</f>
        <v>0</v>
      </c>
      <c r="F44" s="440">
        <f>F43</f>
        <v>0</v>
      </c>
      <c r="G44" s="9"/>
      <c r="H44" s="9"/>
      <c r="I44" s="153"/>
      <c r="J44" s="179" t="s">
        <v>17</v>
      </c>
      <c r="K44" s="2">
        <f>SUM(K42:K43)</f>
        <v>0</v>
      </c>
      <c r="L44" s="2">
        <f>SUM(L42:L43)</f>
        <v>0</v>
      </c>
      <c r="M44" s="2">
        <f>SUM(M42:M43)</f>
        <v>0</v>
      </c>
      <c r="N44" s="2">
        <f>SUM(N42:N43)</f>
        <v>0</v>
      </c>
    </row>
    <row r="45" spans="1:14" ht="12.75" customHeight="1" thickBot="1">
      <c r="A45" s="180"/>
      <c r="B45" s="181" t="s">
        <v>11</v>
      </c>
      <c r="C45" s="448">
        <f>+C12+C18+C26+C32+C41+C44</f>
        <v>0</v>
      </c>
      <c r="D45" s="448">
        <f>+D12+D18+D26+D32+D41+D44</f>
        <v>0</v>
      </c>
      <c r="E45" s="448">
        <f>+E12+E18+E26+E32+E41+E44</f>
        <v>0</v>
      </c>
      <c r="F45" s="448">
        <f>+F12+F18+F26+F32+F41+F44</f>
        <v>0</v>
      </c>
      <c r="G45" s="9"/>
      <c r="H45" s="9"/>
      <c r="I45" s="180"/>
      <c r="J45" s="181" t="s">
        <v>11</v>
      </c>
      <c r="K45" s="78">
        <f>+K12+K18+K26+K32+K41+K44</f>
        <v>0</v>
      </c>
      <c r="L45" s="78">
        <f>+L12+L18+L26+L32+L41+L44</f>
        <v>0</v>
      </c>
      <c r="M45" s="78">
        <f>+M12+M18+M26+M32+M41+M44</f>
        <v>0</v>
      </c>
      <c r="N45" s="78">
        <f>+N12+N18+N26+N32+N41+N44</f>
        <v>0</v>
      </c>
    </row>
    <row r="46" spans="1:14" ht="12.75" customHeight="1" thickBot="1">
      <c r="A46" s="31"/>
      <c r="B46" s="10"/>
      <c r="C46" s="32"/>
      <c r="D46" s="32"/>
      <c r="E46" s="32"/>
      <c r="F46" s="32"/>
      <c r="G46" s="9"/>
      <c r="H46" s="9"/>
      <c r="I46" s="31"/>
      <c r="J46" s="10"/>
      <c r="K46" s="32"/>
      <c r="L46" s="32"/>
      <c r="M46" s="32"/>
      <c r="N46" s="32"/>
    </row>
    <row r="47" spans="1:14" ht="39" customHeight="1" thickBot="1">
      <c r="A47" s="76" t="s">
        <v>3</v>
      </c>
      <c r="B47" s="575"/>
      <c r="C47" s="571"/>
      <c r="D47" s="571"/>
      <c r="E47" s="571"/>
      <c r="F47" s="572"/>
      <c r="G47" s="9"/>
      <c r="H47" s="9"/>
      <c r="I47" s="31"/>
      <c r="J47" s="10"/>
      <c r="K47" s="32"/>
      <c r="L47" s="32"/>
      <c r="M47" s="32"/>
      <c r="N47" s="32"/>
    </row>
    <row r="48" spans="2:14" ht="11.25">
      <c r="B48" s="10"/>
      <c r="C48" s="11"/>
      <c r="D48" s="11"/>
      <c r="E48" s="11"/>
      <c r="F48" s="11"/>
      <c r="G48" s="9"/>
      <c r="H48" s="9"/>
      <c r="I48" s="12"/>
      <c r="J48" s="13"/>
      <c r="K48" s="13"/>
      <c r="L48" s="13"/>
      <c r="M48" s="14"/>
      <c r="N48" s="14"/>
    </row>
    <row r="49" spans="2:14" ht="12" thickBot="1">
      <c r="B49" s="3" t="s">
        <v>13</v>
      </c>
      <c r="G49" s="9"/>
      <c r="H49" s="9"/>
      <c r="I49" s="13"/>
      <c r="J49" s="13"/>
      <c r="K49" s="13"/>
      <c r="L49" s="13"/>
      <c r="M49" s="14"/>
      <c r="N49" s="14"/>
    </row>
    <row r="50" spans="1:6" s="15" customFormat="1" ht="28.5" customHeight="1" thickBot="1">
      <c r="A50" s="368" t="s">
        <v>72</v>
      </c>
      <c r="B50" s="569"/>
      <c r="C50" s="569"/>
      <c r="D50" s="569"/>
      <c r="E50" s="569"/>
      <c r="F50" s="570"/>
    </row>
    <row r="51" spans="3:6" ht="15" customHeight="1" thickBot="1">
      <c r="C51" s="564" t="s">
        <v>302</v>
      </c>
      <c r="D51" s="565"/>
      <c r="E51" s="565"/>
      <c r="F51" s="566"/>
    </row>
    <row r="52" spans="3:14" ht="15" customHeight="1" thickBot="1">
      <c r="C52" s="282" t="s">
        <v>237</v>
      </c>
      <c r="D52" s="282" t="s">
        <v>238</v>
      </c>
      <c r="E52" s="282" t="s">
        <v>239</v>
      </c>
      <c r="F52" s="309" t="s">
        <v>11</v>
      </c>
      <c r="I52" s="562"/>
      <c r="J52" s="562"/>
      <c r="K52" s="563"/>
      <c r="L52" s="563"/>
      <c r="M52" s="192"/>
      <c r="N52" s="192"/>
    </row>
    <row r="53" spans="1:14" ht="12.75" customHeight="1">
      <c r="A53" s="150">
        <v>2000</v>
      </c>
      <c r="B53" s="352" t="s">
        <v>21</v>
      </c>
      <c r="C53" s="148"/>
      <c r="D53" s="148"/>
      <c r="E53" s="149"/>
      <c r="F53" s="1"/>
      <c r="I53" s="193"/>
      <c r="J53" s="194"/>
      <c r="K53" s="32"/>
      <c r="L53" s="32"/>
      <c r="M53" s="32"/>
      <c r="N53" s="32"/>
    </row>
    <row r="54" spans="1:14" ht="12.75" customHeight="1">
      <c r="A54" s="19">
        <v>2001</v>
      </c>
      <c r="B54" s="353" t="s">
        <v>22</v>
      </c>
      <c r="C54" s="435"/>
      <c r="D54" s="435"/>
      <c r="E54" s="435"/>
      <c r="F54" s="442">
        <f>SUM(C54:E54)</f>
        <v>0</v>
      </c>
      <c r="G54" s="9"/>
      <c r="H54" s="9"/>
      <c r="I54" s="195"/>
      <c r="J54" s="196"/>
      <c r="K54" s="32"/>
      <c r="L54" s="32"/>
      <c r="M54" s="32"/>
      <c r="N54" s="32"/>
    </row>
    <row r="55" spans="1:14" ht="12.75" customHeight="1">
      <c r="A55" s="19">
        <v>2002</v>
      </c>
      <c r="B55" s="354" t="s">
        <v>23</v>
      </c>
      <c r="C55" s="435"/>
      <c r="D55" s="435"/>
      <c r="E55" s="435"/>
      <c r="F55" s="442">
        <f>SUM(C55:E55)</f>
        <v>0</v>
      </c>
      <c r="G55" s="9"/>
      <c r="H55" s="9"/>
      <c r="I55" s="195"/>
      <c r="J55" s="196"/>
      <c r="K55" s="32"/>
      <c r="L55" s="32"/>
      <c r="M55" s="32"/>
      <c r="N55" s="32"/>
    </row>
    <row r="56" spans="1:14" ht="12.75" customHeight="1">
      <c r="A56" s="19">
        <v>2003</v>
      </c>
      <c r="B56" s="349" t="s">
        <v>24</v>
      </c>
      <c r="C56" s="435"/>
      <c r="D56" s="435"/>
      <c r="E56" s="435"/>
      <c r="F56" s="442">
        <f>SUM(C56:E56)</f>
        <v>0</v>
      </c>
      <c r="G56" s="9"/>
      <c r="H56" s="9"/>
      <c r="I56" s="195"/>
      <c r="J56" s="196"/>
      <c r="K56" s="32"/>
      <c r="L56" s="32"/>
      <c r="M56" s="32"/>
      <c r="N56" s="32"/>
    </row>
    <row r="57" spans="1:14" ht="12.75" customHeight="1" thickBot="1">
      <c r="A57" s="19"/>
      <c r="B57" s="354"/>
      <c r="C57" s="438"/>
      <c r="D57" s="438"/>
      <c r="E57" s="439"/>
      <c r="F57" s="436"/>
      <c r="G57" s="9"/>
      <c r="H57" s="9"/>
      <c r="I57" s="195"/>
      <c r="J57" s="196"/>
      <c r="K57" s="32"/>
      <c r="L57" s="32"/>
      <c r="M57" s="32"/>
      <c r="N57" s="32"/>
    </row>
    <row r="58" spans="1:14" ht="12.75" customHeight="1" thickBot="1">
      <c r="A58" s="355"/>
      <c r="B58" s="356" t="s">
        <v>17</v>
      </c>
      <c r="C58" s="440">
        <f>SUM(C54:C56)</f>
        <v>0</v>
      </c>
      <c r="D58" s="440">
        <f>SUM(D54:D56)</f>
        <v>0</v>
      </c>
      <c r="E58" s="440">
        <f>SUM(E54:E56)</f>
        <v>0</v>
      </c>
      <c r="F58" s="440">
        <f>SUM(F54:F56)</f>
        <v>0</v>
      </c>
      <c r="G58" s="9"/>
      <c r="H58" s="9"/>
      <c r="I58" s="197"/>
      <c r="J58" s="198"/>
      <c r="K58" s="32"/>
      <c r="L58" s="32"/>
      <c r="M58" s="32"/>
      <c r="N58" s="32"/>
    </row>
    <row r="59" spans="1:14" ht="12.75" customHeight="1">
      <c r="A59" s="30">
        <v>3000</v>
      </c>
      <c r="B59" s="352" t="s">
        <v>15</v>
      </c>
      <c r="C59" s="438"/>
      <c r="D59" s="438"/>
      <c r="E59" s="439"/>
      <c r="F59" s="441"/>
      <c r="G59" s="9"/>
      <c r="H59" s="9"/>
      <c r="I59" s="193"/>
      <c r="J59" s="194"/>
      <c r="K59" s="32"/>
      <c r="L59" s="32"/>
      <c r="M59" s="32"/>
      <c r="N59" s="32"/>
    </row>
    <row r="60" spans="1:14" ht="12.75" customHeight="1">
      <c r="A60" s="19">
        <v>3001</v>
      </c>
      <c r="B60" s="354" t="s">
        <v>5</v>
      </c>
      <c r="C60" s="435"/>
      <c r="D60" s="435"/>
      <c r="E60" s="435"/>
      <c r="F60" s="442">
        <f>SUM(C60:E60)</f>
        <v>0</v>
      </c>
      <c r="G60" s="9"/>
      <c r="H60" s="9"/>
      <c r="I60" s="199"/>
      <c r="J60" s="196"/>
      <c r="K60" s="32"/>
      <c r="L60" s="32"/>
      <c r="M60" s="32"/>
      <c r="N60" s="32"/>
    </row>
    <row r="61" spans="1:14" ht="12.75" customHeight="1">
      <c r="A61" s="19">
        <v>3002</v>
      </c>
      <c r="B61" s="354" t="s">
        <v>6</v>
      </c>
      <c r="C61" s="435"/>
      <c r="D61" s="435"/>
      <c r="E61" s="435"/>
      <c r="F61" s="442">
        <f>SUM(C61:E61)</f>
        <v>0</v>
      </c>
      <c r="G61" s="9"/>
      <c r="H61" s="9"/>
      <c r="I61" s="199"/>
      <c r="J61" s="196"/>
      <c r="K61" s="32"/>
      <c r="L61" s="32"/>
      <c r="M61" s="32"/>
      <c r="N61" s="32"/>
    </row>
    <row r="62" spans="1:14" ht="12.75" customHeight="1">
      <c r="A62" s="19">
        <v>3003</v>
      </c>
      <c r="B62" s="354" t="s">
        <v>7</v>
      </c>
      <c r="C62" s="435"/>
      <c r="D62" s="435"/>
      <c r="E62" s="435"/>
      <c r="F62" s="442">
        <f>SUM(C62:E62)</f>
        <v>0</v>
      </c>
      <c r="G62" s="9"/>
      <c r="H62" s="9"/>
      <c r="I62" s="199"/>
      <c r="J62" s="196"/>
      <c r="K62" s="32"/>
      <c r="L62" s="32"/>
      <c r="M62" s="32"/>
      <c r="N62" s="32"/>
    </row>
    <row r="63" spans="1:14" ht="12.75" customHeight="1" thickBot="1">
      <c r="A63" s="19"/>
      <c r="B63" s="354"/>
      <c r="C63" s="438"/>
      <c r="D63" s="438"/>
      <c r="E63" s="439"/>
      <c r="F63" s="436"/>
      <c r="G63" s="9"/>
      <c r="H63" s="9"/>
      <c r="I63" s="199"/>
      <c r="J63" s="196"/>
      <c r="K63" s="32"/>
      <c r="L63" s="32"/>
      <c r="M63" s="32"/>
      <c r="N63" s="32"/>
    </row>
    <row r="64" spans="1:14" ht="12.75" customHeight="1" thickBot="1">
      <c r="A64" s="355"/>
      <c r="B64" s="356" t="s">
        <v>17</v>
      </c>
      <c r="C64" s="440">
        <f>SUM(C60:C62)</f>
        <v>0</v>
      </c>
      <c r="D64" s="440">
        <f>SUM(D60:D62)</f>
        <v>0</v>
      </c>
      <c r="E64" s="440">
        <f>SUM(E60:E62)</f>
        <v>0</v>
      </c>
      <c r="F64" s="440">
        <f>SUM(F60:F62)</f>
        <v>0</v>
      </c>
      <c r="G64" s="9"/>
      <c r="H64" s="9"/>
      <c r="I64" s="197"/>
      <c r="J64" s="198"/>
      <c r="K64" s="32"/>
      <c r="L64" s="32"/>
      <c r="M64" s="32"/>
      <c r="N64" s="32"/>
    </row>
    <row r="65" spans="1:14" ht="12.75" customHeight="1">
      <c r="A65" s="30">
        <v>4000</v>
      </c>
      <c r="B65" s="352" t="s">
        <v>8</v>
      </c>
      <c r="C65" s="438"/>
      <c r="D65" s="438"/>
      <c r="E65" s="439"/>
      <c r="F65" s="441"/>
      <c r="G65" s="9"/>
      <c r="H65" s="9"/>
      <c r="I65" s="193"/>
      <c r="J65" s="194"/>
      <c r="K65" s="32"/>
      <c r="L65" s="32"/>
      <c r="M65" s="32"/>
      <c r="N65" s="32"/>
    </row>
    <row r="66" spans="1:14" ht="11.25">
      <c r="A66" s="19">
        <v>4001</v>
      </c>
      <c r="B66" s="350" t="s">
        <v>26</v>
      </c>
      <c r="C66" s="435"/>
      <c r="D66" s="435"/>
      <c r="E66" s="435"/>
      <c r="F66" s="442">
        <f>SUM(C66:E66)</f>
        <v>0</v>
      </c>
      <c r="G66" s="9"/>
      <c r="H66" s="9"/>
      <c r="I66" s="199"/>
      <c r="J66" s="200"/>
      <c r="K66" s="32"/>
      <c r="L66" s="32"/>
      <c r="M66" s="32"/>
      <c r="N66" s="32"/>
    </row>
    <row r="67" spans="1:14" ht="11.25">
      <c r="A67" s="19">
        <v>4002</v>
      </c>
      <c r="B67" s="357" t="s">
        <v>27</v>
      </c>
      <c r="C67" s="435"/>
      <c r="D67" s="435"/>
      <c r="E67" s="435"/>
      <c r="F67" s="442">
        <f>SUM(C67:E67)</f>
        <v>0</v>
      </c>
      <c r="G67" s="9"/>
      <c r="H67" s="9"/>
      <c r="I67" s="199"/>
      <c r="J67" s="196"/>
      <c r="K67" s="32"/>
      <c r="L67" s="32"/>
      <c r="M67" s="32"/>
      <c r="N67" s="32"/>
    </row>
    <row r="68" spans="1:14" ht="11.25">
      <c r="A68" s="19">
        <v>4003</v>
      </c>
      <c r="B68" s="354" t="s">
        <v>28</v>
      </c>
      <c r="C68" s="435"/>
      <c r="D68" s="435"/>
      <c r="E68" s="435"/>
      <c r="F68" s="442">
        <f>SUM(C68:E68)</f>
        <v>0</v>
      </c>
      <c r="G68" s="9"/>
      <c r="H68" s="9"/>
      <c r="I68" s="199"/>
      <c r="J68" s="196"/>
      <c r="K68" s="32"/>
      <c r="L68" s="32"/>
      <c r="M68" s="32"/>
      <c r="N68" s="32"/>
    </row>
    <row r="69" spans="1:14" ht="11.25">
      <c r="A69" s="19">
        <v>4004</v>
      </c>
      <c r="B69" s="357" t="s">
        <v>16</v>
      </c>
      <c r="C69" s="435"/>
      <c r="D69" s="435"/>
      <c r="E69" s="435"/>
      <c r="F69" s="442">
        <f>SUM(C69:E69)</f>
        <v>0</v>
      </c>
      <c r="G69" s="9"/>
      <c r="H69" s="9"/>
      <c r="I69" s="199"/>
      <c r="J69" s="196"/>
      <c r="K69" s="32"/>
      <c r="L69" s="32"/>
      <c r="M69" s="32"/>
      <c r="N69" s="32"/>
    </row>
    <row r="70" spans="1:14" ht="11.25">
      <c r="A70" s="20">
        <v>4005</v>
      </c>
      <c r="B70" s="349" t="s">
        <v>288</v>
      </c>
      <c r="C70" s="435"/>
      <c r="D70" s="435"/>
      <c r="E70" s="435"/>
      <c r="F70" s="442">
        <f>SUM(C70:E70)</f>
        <v>0</v>
      </c>
      <c r="G70" s="9"/>
      <c r="H70" s="9"/>
      <c r="I70" s="199"/>
      <c r="J70" s="196"/>
      <c r="K70" s="32"/>
      <c r="L70" s="32"/>
      <c r="M70" s="32"/>
      <c r="N70" s="32"/>
    </row>
    <row r="71" spans="1:14" ht="12.75" customHeight="1" thickBot="1">
      <c r="A71" s="19"/>
      <c r="B71" s="354"/>
      <c r="C71" s="438"/>
      <c r="D71" s="438"/>
      <c r="E71" s="438"/>
      <c r="F71" s="442"/>
      <c r="G71" s="9"/>
      <c r="H71" s="9"/>
      <c r="I71" s="199"/>
      <c r="J71" s="196"/>
      <c r="K71" s="32"/>
      <c r="L71" s="32"/>
      <c r="M71" s="32"/>
      <c r="N71" s="32"/>
    </row>
    <row r="72" spans="1:14" ht="12.75" customHeight="1" thickBot="1">
      <c r="A72" s="355"/>
      <c r="B72" s="356" t="s">
        <v>17</v>
      </c>
      <c r="C72" s="440">
        <f>SUM(C66:C70)</f>
        <v>0</v>
      </c>
      <c r="D72" s="440">
        <f>SUM(D66:D70)</f>
        <v>0</v>
      </c>
      <c r="E72" s="440">
        <f>SUM(E66:E70)</f>
        <v>0</v>
      </c>
      <c r="F72" s="440">
        <f>SUM(F66:F70)</f>
        <v>0</v>
      </c>
      <c r="G72" s="9"/>
      <c r="H72" s="9"/>
      <c r="I72" s="197"/>
      <c r="J72" s="198"/>
      <c r="K72" s="32"/>
      <c r="L72" s="32"/>
      <c r="M72" s="32"/>
      <c r="N72" s="32"/>
    </row>
    <row r="73" spans="1:14" ht="12.75" customHeight="1">
      <c r="A73" s="30">
        <v>5000</v>
      </c>
      <c r="B73" s="352" t="s">
        <v>9</v>
      </c>
      <c r="C73" s="438"/>
      <c r="D73" s="438"/>
      <c r="E73" s="438"/>
      <c r="F73" s="442"/>
      <c r="G73" s="9"/>
      <c r="H73" s="9"/>
      <c r="I73" s="193"/>
      <c r="J73" s="194"/>
      <c r="K73" s="32"/>
      <c r="L73" s="32"/>
      <c r="M73" s="32"/>
      <c r="N73" s="32"/>
    </row>
    <row r="74" spans="1:14" ht="22.5">
      <c r="A74" s="19">
        <v>5001</v>
      </c>
      <c r="B74" s="358" t="s">
        <v>29</v>
      </c>
      <c r="C74" s="435"/>
      <c r="D74" s="435"/>
      <c r="E74" s="435"/>
      <c r="F74" s="442">
        <f>SUM(C74:E74)</f>
        <v>0</v>
      </c>
      <c r="G74" s="9"/>
      <c r="H74" s="9"/>
      <c r="I74" s="195"/>
      <c r="J74" s="200"/>
      <c r="K74" s="32"/>
      <c r="L74" s="32"/>
      <c r="M74" s="32"/>
      <c r="N74" s="32"/>
    </row>
    <row r="75" spans="1:14" ht="12.75" customHeight="1">
      <c r="A75" s="19">
        <v>5002</v>
      </c>
      <c r="B75" s="354" t="s">
        <v>30</v>
      </c>
      <c r="C75" s="435"/>
      <c r="D75" s="435"/>
      <c r="E75" s="435"/>
      <c r="F75" s="442">
        <f>SUM(C75:E75)</f>
        <v>0</v>
      </c>
      <c r="G75" s="9"/>
      <c r="H75" s="9"/>
      <c r="I75" s="195"/>
      <c r="J75" s="196"/>
      <c r="K75" s="32"/>
      <c r="L75" s="32"/>
      <c r="M75" s="32"/>
      <c r="N75" s="32"/>
    </row>
    <row r="76" spans="1:14" ht="12.75" customHeight="1">
      <c r="A76" s="19">
        <v>5003</v>
      </c>
      <c r="B76" s="354" t="s">
        <v>31</v>
      </c>
      <c r="C76" s="435"/>
      <c r="D76" s="435"/>
      <c r="E76" s="435"/>
      <c r="F76" s="442">
        <f>SUM(C76:E76)</f>
        <v>0</v>
      </c>
      <c r="G76" s="9"/>
      <c r="H76" s="9"/>
      <c r="I76" s="195"/>
      <c r="J76" s="196"/>
      <c r="K76" s="32"/>
      <c r="L76" s="32"/>
      <c r="M76" s="32"/>
      <c r="N76" s="32"/>
    </row>
    <row r="77" spans="1:14" ht="12.75" customHeight="1" thickBot="1">
      <c r="A77" s="19"/>
      <c r="B77" s="354"/>
      <c r="C77" s="438"/>
      <c r="D77" s="438"/>
      <c r="E77" s="438"/>
      <c r="F77" s="442"/>
      <c r="G77" s="9"/>
      <c r="H77" s="9"/>
      <c r="I77" s="195"/>
      <c r="J77" s="196"/>
      <c r="K77" s="32"/>
      <c r="L77" s="32"/>
      <c r="M77" s="32"/>
      <c r="N77" s="32"/>
    </row>
    <row r="78" spans="1:14" ht="12.75" customHeight="1" thickBot="1">
      <c r="A78" s="355"/>
      <c r="B78" s="356" t="s">
        <v>17</v>
      </c>
      <c r="C78" s="440">
        <f>SUM(C74:C76)</f>
        <v>0</v>
      </c>
      <c r="D78" s="440">
        <f>SUM(D74:D76)</f>
        <v>0</v>
      </c>
      <c r="E78" s="440">
        <f>SUM(E74:E76)</f>
        <v>0</v>
      </c>
      <c r="F78" s="440">
        <f>SUM(F74:F76)</f>
        <v>0</v>
      </c>
      <c r="G78" s="9"/>
      <c r="H78" s="9"/>
      <c r="I78" s="197"/>
      <c r="J78" s="198"/>
      <c r="K78" s="32"/>
      <c r="L78" s="32"/>
      <c r="M78" s="32"/>
      <c r="N78" s="32"/>
    </row>
    <row r="79" spans="1:14" ht="12.75" customHeight="1">
      <c r="A79" s="30">
        <v>6000</v>
      </c>
      <c r="B79" s="352" t="s">
        <v>19</v>
      </c>
      <c r="C79" s="443"/>
      <c r="D79" s="443"/>
      <c r="E79" s="444"/>
      <c r="F79" s="445"/>
      <c r="G79" s="9"/>
      <c r="H79" s="9"/>
      <c r="I79" s="193"/>
      <c r="J79" s="194"/>
      <c r="K79" s="32"/>
      <c r="L79" s="32"/>
      <c r="M79" s="32"/>
      <c r="N79" s="32"/>
    </row>
    <row r="80" spans="1:14" ht="22.5">
      <c r="A80" s="19">
        <v>6001</v>
      </c>
      <c r="B80" s="358" t="s">
        <v>32</v>
      </c>
      <c r="C80" s="435"/>
      <c r="D80" s="435"/>
      <c r="E80" s="435"/>
      <c r="F80" s="442">
        <f aca="true" t="shared" si="7" ref="F80:F85">SUM(C80:E80)</f>
        <v>0</v>
      </c>
      <c r="G80" s="9"/>
      <c r="H80" s="9"/>
      <c r="I80" s="195"/>
      <c r="J80" s="200"/>
      <c r="K80" s="32"/>
      <c r="L80" s="32"/>
      <c r="M80" s="32"/>
      <c r="N80" s="32"/>
    </row>
    <row r="81" spans="1:14" ht="12.75" customHeight="1">
      <c r="A81" s="19">
        <v>6002</v>
      </c>
      <c r="B81" s="358" t="s">
        <v>30</v>
      </c>
      <c r="C81" s="435"/>
      <c r="D81" s="435"/>
      <c r="E81" s="435"/>
      <c r="F81" s="442">
        <f t="shared" si="7"/>
        <v>0</v>
      </c>
      <c r="G81" s="9"/>
      <c r="H81" s="9"/>
      <c r="I81" s="195"/>
      <c r="J81" s="200"/>
      <c r="K81" s="32"/>
      <c r="L81" s="32"/>
      <c r="M81" s="32"/>
      <c r="N81" s="32"/>
    </row>
    <row r="82" spans="1:14" ht="12.75" customHeight="1">
      <c r="A82" s="19">
        <v>6003</v>
      </c>
      <c r="B82" s="354" t="s">
        <v>33</v>
      </c>
      <c r="C82" s="435"/>
      <c r="D82" s="435"/>
      <c r="E82" s="435"/>
      <c r="F82" s="442">
        <f t="shared" si="7"/>
        <v>0</v>
      </c>
      <c r="G82" s="9"/>
      <c r="H82" s="9"/>
      <c r="I82" s="195"/>
      <c r="J82" s="196"/>
      <c r="K82" s="32"/>
      <c r="L82" s="32"/>
      <c r="M82" s="32"/>
      <c r="N82" s="32"/>
    </row>
    <row r="83" spans="1:14" ht="12.75" customHeight="1">
      <c r="A83" s="19">
        <v>6004</v>
      </c>
      <c r="B83" s="354" t="s">
        <v>10</v>
      </c>
      <c r="C83" s="435"/>
      <c r="D83" s="435"/>
      <c r="E83" s="435"/>
      <c r="F83" s="442">
        <f t="shared" si="7"/>
        <v>0</v>
      </c>
      <c r="G83" s="9"/>
      <c r="H83" s="9"/>
      <c r="I83" s="195"/>
      <c r="J83" s="196"/>
      <c r="K83" s="32"/>
      <c r="L83" s="32"/>
      <c r="M83" s="32"/>
      <c r="N83" s="32"/>
    </row>
    <row r="84" spans="1:14" ht="12.75" customHeight="1">
      <c r="A84" s="19">
        <v>6005</v>
      </c>
      <c r="B84" s="354" t="s">
        <v>34</v>
      </c>
      <c r="C84" s="435"/>
      <c r="D84" s="435"/>
      <c r="E84" s="435"/>
      <c r="F84" s="442">
        <f t="shared" si="7"/>
        <v>0</v>
      </c>
      <c r="G84" s="9"/>
      <c r="H84" s="9"/>
      <c r="I84" s="195"/>
      <c r="J84" s="196"/>
      <c r="K84" s="32"/>
      <c r="L84" s="32"/>
      <c r="M84" s="32"/>
      <c r="N84" s="32"/>
    </row>
    <row r="85" spans="1:14" ht="12.75" customHeight="1">
      <c r="A85" s="20">
        <v>6006</v>
      </c>
      <c r="B85" s="349" t="s">
        <v>236</v>
      </c>
      <c r="C85" s="435"/>
      <c r="D85" s="435"/>
      <c r="E85" s="435"/>
      <c r="F85" s="442">
        <f t="shared" si="7"/>
        <v>0</v>
      </c>
      <c r="G85" s="9"/>
      <c r="H85" s="9"/>
      <c r="I85" s="195"/>
      <c r="J85" s="196"/>
      <c r="K85" s="32"/>
      <c r="L85" s="32"/>
      <c r="M85" s="32"/>
      <c r="N85" s="32"/>
    </row>
    <row r="86" spans="1:14" ht="12.75" customHeight="1" thickBot="1">
      <c r="A86" s="155"/>
      <c r="B86" s="349"/>
      <c r="C86" s="435"/>
      <c r="D86" s="435"/>
      <c r="E86" s="446"/>
      <c r="F86" s="447"/>
      <c r="G86" s="9"/>
      <c r="H86" s="9"/>
      <c r="I86" s="195"/>
      <c r="J86" s="196"/>
      <c r="K86" s="32"/>
      <c r="L86" s="32"/>
      <c r="M86" s="32"/>
      <c r="N86" s="32"/>
    </row>
    <row r="87" spans="1:14" ht="12.75" customHeight="1" thickBot="1">
      <c r="A87" s="359"/>
      <c r="B87" s="360" t="s">
        <v>17</v>
      </c>
      <c r="C87" s="440">
        <f>SUM(C80:C85)</f>
        <v>0</v>
      </c>
      <c r="D87" s="440">
        <f>SUM(D80:D85)</f>
        <v>0</v>
      </c>
      <c r="E87" s="440">
        <f>SUM(E80:E85)</f>
        <v>0</v>
      </c>
      <c r="F87" s="440">
        <f>SUM(F80:F85)</f>
        <v>0</v>
      </c>
      <c r="G87" s="9"/>
      <c r="H87" s="9"/>
      <c r="I87" s="197"/>
      <c r="J87" s="198"/>
      <c r="K87" s="32"/>
      <c r="L87" s="32"/>
      <c r="M87" s="32"/>
      <c r="N87" s="32"/>
    </row>
    <row r="88" spans="1:14" ht="11.25">
      <c r="A88" s="177"/>
      <c r="B88" s="351"/>
      <c r="C88" s="435"/>
      <c r="D88" s="435"/>
      <c r="E88" s="435"/>
      <c r="F88" s="436"/>
      <c r="G88" s="9"/>
      <c r="H88" s="9"/>
      <c r="I88" s="195"/>
      <c r="J88" s="200"/>
      <c r="K88" s="32"/>
      <c r="L88" s="32"/>
      <c r="M88" s="32"/>
      <c r="N88" s="32"/>
    </row>
    <row r="89" spans="1:14" ht="12" thickBot="1">
      <c r="A89" s="177">
        <v>7000</v>
      </c>
      <c r="B89" s="351" t="s">
        <v>38</v>
      </c>
      <c r="C89" s="435"/>
      <c r="D89" s="435"/>
      <c r="E89" s="435"/>
      <c r="F89" s="442">
        <f>SUM(C89:E89)</f>
        <v>0</v>
      </c>
      <c r="G89" s="9"/>
      <c r="H89" s="9"/>
      <c r="I89" s="195"/>
      <c r="J89" s="200"/>
      <c r="K89" s="32"/>
      <c r="L89" s="32"/>
      <c r="M89" s="32"/>
      <c r="N89" s="32"/>
    </row>
    <row r="90" spans="1:14" ht="12.75" customHeight="1" thickBot="1">
      <c r="A90" s="359"/>
      <c r="B90" s="361" t="s">
        <v>17</v>
      </c>
      <c r="C90" s="440">
        <f>C89</f>
        <v>0</v>
      </c>
      <c r="D90" s="440">
        <f>D89</f>
        <v>0</v>
      </c>
      <c r="E90" s="440">
        <f>E89</f>
        <v>0</v>
      </c>
      <c r="F90" s="440">
        <f>F89</f>
        <v>0</v>
      </c>
      <c r="G90" s="9"/>
      <c r="H90" s="9"/>
      <c r="I90" s="197"/>
      <c r="J90" s="198"/>
      <c r="K90" s="32"/>
      <c r="L90" s="32"/>
      <c r="M90" s="32"/>
      <c r="N90" s="32"/>
    </row>
    <row r="91" spans="1:14" ht="12.75" customHeight="1" thickBot="1">
      <c r="A91" s="180"/>
      <c r="B91" s="181" t="s">
        <v>11</v>
      </c>
      <c r="C91" s="448">
        <f>+C58+C64+C72+C78+C87+C90</f>
        <v>0</v>
      </c>
      <c r="D91" s="448">
        <f>+D58+D64+D72+D78+D87+D90</f>
        <v>0</v>
      </c>
      <c r="E91" s="448">
        <f>+E58+E64+E72+E78+E87+E90</f>
        <v>0</v>
      </c>
      <c r="F91" s="448">
        <f>+F58+F64+F72+F78+F87+F90</f>
        <v>0</v>
      </c>
      <c r="G91" s="9"/>
      <c r="H91" s="9"/>
      <c r="I91" s="192"/>
      <c r="J91" s="201"/>
      <c r="K91" s="32"/>
      <c r="L91" s="32"/>
      <c r="M91" s="32"/>
      <c r="N91" s="32"/>
    </row>
    <row r="92" spans="1:14" s="15" customFormat="1" ht="13.5" thickBot="1">
      <c r="A92" s="31"/>
      <c r="B92" s="10"/>
      <c r="C92" s="32"/>
      <c r="D92" s="32"/>
      <c r="E92" s="32"/>
      <c r="F92" s="281"/>
      <c r="I92" s="202"/>
      <c r="J92" s="202"/>
      <c r="K92" s="202"/>
      <c r="L92" s="202"/>
      <c r="M92" s="202"/>
      <c r="N92" s="202"/>
    </row>
    <row r="93" spans="1:14" s="15" customFormat="1" ht="45.75" customHeight="1" thickBot="1">
      <c r="A93" s="76" t="s">
        <v>3</v>
      </c>
      <c r="B93" s="575"/>
      <c r="C93" s="571"/>
      <c r="D93" s="571"/>
      <c r="E93" s="571"/>
      <c r="F93" s="572"/>
      <c r="I93" s="202"/>
      <c r="J93" s="202"/>
      <c r="K93" s="202"/>
      <c r="L93" s="202"/>
      <c r="M93" s="202"/>
      <c r="N93" s="202"/>
    </row>
    <row r="94" spans="1:14" s="15" customFormat="1" ht="12.75">
      <c r="A94" s="3"/>
      <c r="B94" s="10"/>
      <c r="C94" s="11"/>
      <c r="D94" s="11"/>
      <c r="E94" s="11"/>
      <c r="F94" s="11"/>
      <c r="I94" s="202"/>
      <c r="J94" s="202"/>
      <c r="K94" s="202"/>
      <c r="L94" s="202"/>
      <c r="M94" s="202"/>
      <c r="N94" s="202"/>
    </row>
    <row r="95" spans="1:14" s="15" customFormat="1" ht="13.5" thickBot="1">
      <c r="A95" s="3"/>
      <c r="B95" s="3" t="s">
        <v>13</v>
      </c>
      <c r="C95" s="4"/>
      <c r="D95" s="4"/>
      <c r="E95" s="4"/>
      <c r="F95" s="4"/>
      <c r="I95" s="202"/>
      <c r="J95" s="202"/>
      <c r="K95" s="202"/>
      <c r="L95" s="202"/>
      <c r="M95" s="202"/>
      <c r="N95" s="202"/>
    </row>
    <row r="96" spans="1:14" s="15" customFormat="1" ht="25.5" customHeight="1" thickBot="1">
      <c r="A96" s="368" t="s">
        <v>73</v>
      </c>
      <c r="B96" s="569"/>
      <c r="C96" s="569"/>
      <c r="D96" s="569"/>
      <c r="E96" s="569"/>
      <c r="F96" s="570"/>
      <c r="I96" s="202"/>
      <c r="J96" s="202"/>
      <c r="K96" s="202"/>
      <c r="L96" s="202"/>
      <c r="M96" s="202"/>
      <c r="N96" s="202"/>
    </row>
    <row r="97" spans="3:14" ht="15" customHeight="1" thickBot="1">
      <c r="C97" s="564" t="s">
        <v>302</v>
      </c>
      <c r="D97" s="565"/>
      <c r="E97" s="565"/>
      <c r="F97" s="566"/>
      <c r="I97" s="13"/>
      <c r="J97" s="13"/>
      <c r="K97" s="13"/>
      <c r="L97" s="13"/>
      <c r="M97" s="14"/>
      <c r="N97" s="14"/>
    </row>
    <row r="98" spans="3:14" ht="15" customHeight="1" thickBot="1">
      <c r="C98" s="282" t="s">
        <v>237</v>
      </c>
      <c r="D98" s="282" t="s">
        <v>238</v>
      </c>
      <c r="E98" s="282" t="s">
        <v>239</v>
      </c>
      <c r="F98" s="309" t="s">
        <v>11</v>
      </c>
      <c r="I98" s="562"/>
      <c r="J98" s="562"/>
      <c r="K98" s="563"/>
      <c r="L98" s="563"/>
      <c r="M98" s="192"/>
      <c r="N98" s="192"/>
    </row>
    <row r="99" spans="1:14" ht="11.25">
      <c r="A99" s="150">
        <v>2000</v>
      </c>
      <c r="B99" s="352" t="s">
        <v>21</v>
      </c>
      <c r="C99" s="148"/>
      <c r="D99" s="148"/>
      <c r="E99" s="149"/>
      <c r="F99" s="1"/>
      <c r="I99" s="193"/>
      <c r="J99" s="194"/>
      <c r="K99" s="32"/>
      <c r="L99" s="32"/>
      <c r="M99" s="32"/>
      <c r="N99" s="32"/>
    </row>
    <row r="100" spans="1:14" ht="12.75" customHeight="1">
      <c r="A100" s="19">
        <v>2001</v>
      </c>
      <c r="B100" s="353" t="s">
        <v>22</v>
      </c>
      <c r="C100" s="435"/>
      <c r="D100" s="435"/>
      <c r="E100" s="435"/>
      <c r="F100" s="442">
        <f>SUM(C100:E100)</f>
        <v>0</v>
      </c>
      <c r="G100" s="9"/>
      <c r="H100" s="9"/>
      <c r="I100" s="195"/>
      <c r="J100" s="196"/>
      <c r="K100" s="32"/>
      <c r="L100" s="32"/>
      <c r="M100" s="32"/>
      <c r="N100" s="32"/>
    </row>
    <row r="101" spans="1:14" ht="12.75" customHeight="1">
      <c r="A101" s="19">
        <v>2002</v>
      </c>
      <c r="B101" s="354" t="s">
        <v>23</v>
      </c>
      <c r="C101" s="435"/>
      <c r="D101" s="435"/>
      <c r="E101" s="435"/>
      <c r="F101" s="442">
        <f>SUM(C101:E101)</f>
        <v>0</v>
      </c>
      <c r="G101" s="9"/>
      <c r="H101" s="9"/>
      <c r="I101" s="195"/>
      <c r="J101" s="196"/>
      <c r="K101" s="32"/>
      <c r="L101" s="32"/>
      <c r="M101" s="32"/>
      <c r="N101" s="32"/>
    </row>
    <row r="102" spans="1:14" ht="12.75" customHeight="1">
      <c r="A102" s="19">
        <v>2003</v>
      </c>
      <c r="B102" s="349" t="s">
        <v>24</v>
      </c>
      <c r="C102" s="435"/>
      <c r="D102" s="435"/>
      <c r="E102" s="435"/>
      <c r="F102" s="442">
        <f>SUM(C102:E102)</f>
        <v>0</v>
      </c>
      <c r="G102" s="9"/>
      <c r="H102" s="9"/>
      <c r="I102" s="195"/>
      <c r="J102" s="196"/>
      <c r="K102" s="32"/>
      <c r="L102" s="32"/>
      <c r="M102" s="32"/>
      <c r="N102" s="32"/>
    </row>
    <row r="103" spans="1:14" ht="12.75" customHeight="1" thickBot="1">
      <c r="A103" s="19"/>
      <c r="B103" s="354"/>
      <c r="C103" s="438"/>
      <c r="D103" s="438"/>
      <c r="E103" s="439"/>
      <c r="F103" s="436"/>
      <c r="G103" s="9"/>
      <c r="H103" s="9"/>
      <c r="I103" s="195"/>
      <c r="J103" s="196"/>
      <c r="K103" s="32"/>
      <c r="L103" s="32"/>
      <c r="M103" s="32"/>
      <c r="N103" s="32"/>
    </row>
    <row r="104" spans="1:14" ht="12.75" customHeight="1" thickBot="1">
      <c r="A104" s="355"/>
      <c r="B104" s="356" t="s">
        <v>17</v>
      </c>
      <c r="C104" s="440">
        <f>SUM(C100:C102)</f>
        <v>0</v>
      </c>
      <c r="D104" s="440">
        <f>SUM(D100:D102)</f>
        <v>0</v>
      </c>
      <c r="E104" s="440">
        <f>SUM(E100:E102)</f>
        <v>0</v>
      </c>
      <c r="F104" s="440">
        <f>SUM(F100:F102)</f>
        <v>0</v>
      </c>
      <c r="G104" s="9"/>
      <c r="H104" s="9"/>
      <c r="I104" s="197"/>
      <c r="J104" s="198"/>
      <c r="K104" s="32"/>
      <c r="L104" s="32"/>
      <c r="M104" s="32"/>
      <c r="N104" s="32"/>
    </row>
    <row r="105" spans="1:14" ht="12.75" customHeight="1">
      <c r="A105" s="30">
        <v>3000</v>
      </c>
      <c r="B105" s="352" t="s">
        <v>15</v>
      </c>
      <c r="C105" s="438"/>
      <c r="D105" s="438"/>
      <c r="E105" s="439"/>
      <c r="F105" s="441"/>
      <c r="G105" s="9"/>
      <c r="H105" s="9"/>
      <c r="I105" s="193"/>
      <c r="J105" s="194"/>
      <c r="K105" s="32"/>
      <c r="L105" s="32"/>
      <c r="M105" s="32"/>
      <c r="N105" s="32"/>
    </row>
    <row r="106" spans="1:14" ht="12.75" customHeight="1">
      <c r="A106" s="19">
        <v>3001</v>
      </c>
      <c r="B106" s="354" t="s">
        <v>5</v>
      </c>
      <c r="C106" s="435"/>
      <c r="D106" s="435"/>
      <c r="E106" s="435"/>
      <c r="F106" s="442">
        <f>SUM(C106:E106)</f>
        <v>0</v>
      </c>
      <c r="G106" s="9"/>
      <c r="H106" s="9"/>
      <c r="I106" s="199"/>
      <c r="J106" s="196"/>
      <c r="K106" s="32"/>
      <c r="L106" s="32"/>
      <c r="M106" s="32"/>
      <c r="N106" s="32"/>
    </row>
    <row r="107" spans="1:14" ht="12.75" customHeight="1">
      <c r="A107" s="19">
        <v>3002</v>
      </c>
      <c r="B107" s="354" t="s">
        <v>6</v>
      </c>
      <c r="C107" s="435"/>
      <c r="D107" s="435"/>
      <c r="E107" s="435"/>
      <c r="F107" s="442">
        <f>SUM(C107:E107)</f>
        <v>0</v>
      </c>
      <c r="G107" s="9"/>
      <c r="H107" s="9"/>
      <c r="I107" s="199"/>
      <c r="J107" s="196"/>
      <c r="K107" s="32"/>
      <c r="L107" s="32"/>
      <c r="M107" s="32"/>
      <c r="N107" s="32"/>
    </row>
    <row r="108" spans="1:14" ht="12.75" customHeight="1">
      <c r="A108" s="19">
        <v>3003</v>
      </c>
      <c r="B108" s="354" t="s">
        <v>7</v>
      </c>
      <c r="C108" s="435"/>
      <c r="D108" s="435"/>
      <c r="E108" s="435"/>
      <c r="F108" s="442">
        <f>SUM(C108:E108)</f>
        <v>0</v>
      </c>
      <c r="G108" s="9"/>
      <c r="H108" s="9"/>
      <c r="I108" s="199"/>
      <c r="J108" s="196"/>
      <c r="K108" s="32"/>
      <c r="L108" s="32"/>
      <c r="M108" s="32"/>
      <c r="N108" s="32"/>
    </row>
    <row r="109" spans="1:14" ht="12.75" customHeight="1" thickBot="1">
      <c r="A109" s="19"/>
      <c r="B109" s="354"/>
      <c r="C109" s="438"/>
      <c r="D109" s="438"/>
      <c r="E109" s="439"/>
      <c r="F109" s="436"/>
      <c r="G109" s="9"/>
      <c r="H109" s="9"/>
      <c r="I109" s="199"/>
      <c r="J109" s="196"/>
      <c r="K109" s="32"/>
      <c r="L109" s="32"/>
      <c r="M109" s="32"/>
      <c r="N109" s="32"/>
    </row>
    <row r="110" spans="1:14" ht="12.75" customHeight="1" thickBot="1">
      <c r="A110" s="355"/>
      <c r="B110" s="356" t="s">
        <v>17</v>
      </c>
      <c r="C110" s="440">
        <f>SUM(C106:C108)</f>
        <v>0</v>
      </c>
      <c r="D110" s="440">
        <f>SUM(D106:D108)</f>
        <v>0</v>
      </c>
      <c r="E110" s="440">
        <f>SUM(E106:E108)</f>
        <v>0</v>
      </c>
      <c r="F110" s="440">
        <f>SUM(F106:F108)</f>
        <v>0</v>
      </c>
      <c r="G110" s="9"/>
      <c r="H110" s="9"/>
      <c r="I110" s="197"/>
      <c r="J110" s="198"/>
      <c r="K110" s="32"/>
      <c r="L110" s="32"/>
      <c r="M110" s="32"/>
      <c r="N110" s="32"/>
    </row>
    <row r="111" spans="1:14" ht="12.75" customHeight="1">
      <c r="A111" s="30">
        <v>4000</v>
      </c>
      <c r="B111" s="352" t="s">
        <v>8</v>
      </c>
      <c r="C111" s="438"/>
      <c r="D111" s="438"/>
      <c r="E111" s="439"/>
      <c r="F111" s="441"/>
      <c r="G111" s="9"/>
      <c r="H111" s="9"/>
      <c r="I111" s="193"/>
      <c r="J111" s="194"/>
      <c r="K111" s="32"/>
      <c r="L111" s="32"/>
      <c r="M111" s="32"/>
      <c r="N111" s="32"/>
    </row>
    <row r="112" spans="1:14" ht="26.25" customHeight="1">
      <c r="A112" s="19">
        <v>4001</v>
      </c>
      <c r="B112" s="350" t="s">
        <v>26</v>
      </c>
      <c r="C112" s="435"/>
      <c r="D112" s="435"/>
      <c r="E112" s="435"/>
      <c r="F112" s="442">
        <f>SUM(C112:E112)</f>
        <v>0</v>
      </c>
      <c r="G112" s="9"/>
      <c r="H112" s="9"/>
      <c r="I112" s="199"/>
      <c r="J112" s="200"/>
      <c r="K112" s="32"/>
      <c r="L112" s="32"/>
      <c r="M112" s="32"/>
      <c r="N112" s="32"/>
    </row>
    <row r="113" spans="1:14" ht="11.25">
      <c r="A113" s="19">
        <v>4002</v>
      </c>
      <c r="B113" s="357" t="s">
        <v>27</v>
      </c>
      <c r="C113" s="435"/>
      <c r="D113" s="435"/>
      <c r="E113" s="435"/>
      <c r="F113" s="442">
        <f>SUM(C113:E113)</f>
        <v>0</v>
      </c>
      <c r="G113" s="9"/>
      <c r="H113" s="9"/>
      <c r="I113" s="199"/>
      <c r="J113" s="196"/>
      <c r="K113" s="32"/>
      <c r="L113" s="32"/>
      <c r="M113" s="32"/>
      <c r="N113" s="32"/>
    </row>
    <row r="114" spans="1:14" ht="11.25">
      <c r="A114" s="19">
        <v>4003</v>
      </c>
      <c r="B114" s="354" t="s">
        <v>28</v>
      </c>
      <c r="C114" s="435"/>
      <c r="D114" s="435"/>
      <c r="E114" s="435"/>
      <c r="F114" s="442">
        <f>SUM(C114:E114)</f>
        <v>0</v>
      </c>
      <c r="G114" s="9"/>
      <c r="H114" s="9"/>
      <c r="I114" s="199"/>
      <c r="J114" s="196"/>
      <c r="K114" s="32"/>
      <c r="L114" s="32"/>
      <c r="M114" s="32"/>
      <c r="N114" s="32"/>
    </row>
    <row r="115" spans="1:14" ht="11.25">
      <c r="A115" s="19">
        <v>4004</v>
      </c>
      <c r="B115" s="357" t="s">
        <v>16</v>
      </c>
      <c r="C115" s="435"/>
      <c r="D115" s="435"/>
      <c r="E115" s="435"/>
      <c r="F115" s="442">
        <f>SUM(C115:E115)</f>
        <v>0</v>
      </c>
      <c r="G115" s="9"/>
      <c r="H115" s="9"/>
      <c r="I115" s="199"/>
      <c r="J115" s="196"/>
      <c r="K115" s="32"/>
      <c r="L115" s="32"/>
      <c r="M115" s="32"/>
      <c r="N115" s="32"/>
    </row>
    <row r="116" spans="1:14" ht="11.25">
      <c r="A116" s="20">
        <v>4005</v>
      </c>
      <c r="B116" s="349" t="s">
        <v>18</v>
      </c>
      <c r="C116" s="435"/>
      <c r="D116" s="435"/>
      <c r="E116" s="435"/>
      <c r="F116" s="442">
        <f>SUM(C116:E116)</f>
        <v>0</v>
      </c>
      <c r="G116" s="9"/>
      <c r="H116" s="9"/>
      <c r="I116" s="199"/>
      <c r="J116" s="196"/>
      <c r="K116" s="32"/>
      <c r="L116" s="32"/>
      <c r="M116" s="32"/>
      <c r="N116" s="32"/>
    </row>
    <row r="117" spans="1:14" ht="12.75" customHeight="1" thickBot="1">
      <c r="A117" s="19"/>
      <c r="B117" s="354"/>
      <c r="C117" s="438"/>
      <c r="D117" s="438"/>
      <c r="E117" s="438"/>
      <c r="F117" s="442"/>
      <c r="G117" s="9"/>
      <c r="H117" s="9"/>
      <c r="I117" s="199"/>
      <c r="J117" s="196"/>
      <c r="K117" s="32"/>
      <c r="L117" s="32"/>
      <c r="M117" s="32"/>
      <c r="N117" s="32"/>
    </row>
    <row r="118" spans="1:14" ht="12.75" customHeight="1" thickBot="1">
      <c r="A118" s="355"/>
      <c r="B118" s="356" t="s">
        <v>17</v>
      </c>
      <c r="C118" s="440">
        <f>SUM(C112:C116)</f>
        <v>0</v>
      </c>
      <c r="D118" s="440">
        <f>SUM(D112:D116)</f>
        <v>0</v>
      </c>
      <c r="E118" s="440">
        <f>SUM(E112:E116)</f>
        <v>0</v>
      </c>
      <c r="F118" s="440">
        <f>SUM(F112:F116)</f>
        <v>0</v>
      </c>
      <c r="G118" s="9"/>
      <c r="H118" s="9"/>
      <c r="I118" s="197"/>
      <c r="J118" s="198"/>
      <c r="K118" s="32"/>
      <c r="L118" s="32"/>
      <c r="M118" s="32"/>
      <c r="N118" s="32"/>
    </row>
    <row r="119" spans="1:14" ht="12.75" customHeight="1">
      <c r="A119" s="30">
        <v>5000</v>
      </c>
      <c r="B119" s="352" t="s">
        <v>9</v>
      </c>
      <c r="C119" s="438"/>
      <c r="D119" s="438"/>
      <c r="E119" s="438"/>
      <c r="F119" s="442"/>
      <c r="G119" s="9"/>
      <c r="H119" s="9"/>
      <c r="I119" s="193"/>
      <c r="J119" s="194"/>
      <c r="K119" s="32"/>
      <c r="L119" s="32"/>
      <c r="M119" s="32"/>
      <c r="N119" s="32"/>
    </row>
    <row r="120" spans="1:14" ht="22.5">
      <c r="A120" s="19">
        <v>5001</v>
      </c>
      <c r="B120" s="358" t="s">
        <v>29</v>
      </c>
      <c r="C120" s="435"/>
      <c r="D120" s="435"/>
      <c r="E120" s="435"/>
      <c r="F120" s="442">
        <f>SUM(C120:E120)</f>
        <v>0</v>
      </c>
      <c r="G120" s="9"/>
      <c r="H120" s="9"/>
      <c r="I120" s="195"/>
      <c r="J120" s="200"/>
      <c r="K120" s="32"/>
      <c r="L120" s="32"/>
      <c r="M120" s="32"/>
      <c r="N120" s="32"/>
    </row>
    <row r="121" spans="1:14" ht="12.75" customHeight="1">
      <c r="A121" s="19">
        <v>5002</v>
      </c>
      <c r="B121" s="354" t="s">
        <v>30</v>
      </c>
      <c r="C121" s="435"/>
      <c r="D121" s="435"/>
      <c r="E121" s="435"/>
      <c r="F121" s="442">
        <f>SUM(C121:E121)</f>
        <v>0</v>
      </c>
      <c r="G121" s="9"/>
      <c r="H121" s="9"/>
      <c r="I121" s="195"/>
      <c r="J121" s="196"/>
      <c r="K121" s="32"/>
      <c r="L121" s="32"/>
      <c r="M121" s="32"/>
      <c r="N121" s="32"/>
    </row>
    <row r="122" spans="1:14" ht="12.75" customHeight="1">
      <c r="A122" s="19">
        <v>5003</v>
      </c>
      <c r="B122" s="354" t="s">
        <v>31</v>
      </c>
      <c r="C122" s="435"/>
      <c r="D122" s="435"/>
      <c r="E122" s="435"/>
      <c r="F122" s="442">
        <f>SUM(C122:E122)</f>
        <v>0</v>
      </c>
      <c r="G122" s="9"/>
      <c r="H122" s="9"/>
      <c r="I122" s="195"/>
      <c r="J122" s="196"/>
      <c r="K122" s="32"/>
      <c r="L122" s="32"/>
      <c r="M122" s="32"/>
      <c r="N122" s="32"/>
    </row>
    <row r="123" spans="1:14" ht="12.75" customHeight="1" thickBot="1">
      <c r="A123" s="19"/>
      <c r="B123" s="354"/>
      <c r="C123" s="438"/>
      <c r="D123" s="438"/>
      <c r="E123" s="438"/>
      <c r="F123" s="442"/>
      <c r="G123" s="9"/>
      <c r="H123" s="9"/>
      <c r="I123" s="195"/>
      <c r="J123" s="196"/>
      <c r="K123" s="32"/>
      <c r="L123" s="32"/>
      <c r="M123" s="32"/>
      <c r="N123" s="32"/>
    </row>
    <row r="124" spans="1:14" ht="12.75" customHeight="1" thickBot="1">
      <c r="A124" s="355"/>
      <c r="B124" s="356" t="s">
        <v>17</v>
      </c>
      <c r="C124" s="440">
        <f>SUM(C120:C122)</f>
        <v>0</v>
      </c>
      <c r="D124" s="440">
        <f>SUM(D120:D122)</f>
        <v>0</v>
      </c>
      <c r="E124" s="440">
        <f>SUM(E120:E122)</f>
        <v>0</v>
      </c>
      <c r="F124" s="440">
        <f>SUM(F120:F122)</f>
        <v>0</v>
      </c>
      <c r="G124" s="9"/>
      <c r="H124" s="9"/>
      <c r="I124" s="197"/>
      <c r="J124" s="198"/>
      <c r="K124" s="32"/>
      <c r="L124" s="32"/>
      <c r="M124" s="32"/>
      <c r="N124" s="32"/>
    </row>
    <row r="125" spans="1:14" ht="12.75" customHeight="1">
      <c r="A125" s="30">
        <v>6000</v>
      </c>
      <c r="B125" s="352" t="s">
        <v>19</v>
      </c>
      <c r="C125" s="443"/>
      <c r="D125" s="443"/>
      <c r="E125" s="444"/>
      <c r="F125" s="445"/>
      <c r="G125" s="9"/>
      <c r="H125" s="9"/>
      <c r="I125" s="193"/>
      <c r="J125" s="194"/>
      <c r="K125" s="32"/>
      <c r="L125" s="32"/>
      <c r="M125" s="32"/>
      <c r="N125" s="32"/>
    </row>
    <row r="126" spans="1:14" ht="22.5">
      <c r="A126" s="19">
        <v>6001</v>
      </c>
      <c r="B126" s="358" t="s">
        <v>32</v>
      </c>
      <c r="C126" s="435"/>
      <c r="D126" s="435"/>
      <c r="E126" s="435"/>
      <c r="F126" s="442">
        <f aca="true" t="shared" si="8" ref="F126:F131">SUM(C126:E126)</f>
        <v>0</v>
      </c>
      <c r="G126" s="9"/>
      <c r="H126" s="9"/>
      <c r="I126" s="195"/>
      <c r="J126" s="200"/>
      <c r="K126" s="32"/>
      <c r="L126" s="32"/>
      <c r="M126" s="32"/>
      <c r="N126" s="32"/>
    </row>
    <row r="127" spans="1:14" ht="12.75" customHeight="1">
      <c r="A127" s="19">
        <v>6002</v>
      </c>
      <c r="B127" s="358" t="s">
        <v>30</v>
      </c>
      <c r="C127" s="435"/>
      <c r="D127" s="435"/>
      <c r="E127" s="435"/>
      <c r="F127" s="442">
        <f t="shared" si="8"/>
        <v>0</v>
      </c>
      <c r="G127" s="9"/>
      <c r="H127" s="9"/>
      <c r="I127" s="195"/>
      <c r="J127" s="200"/>
      <c r="K127" s="32"/>
      <c r="L127" s="32"/>
      <c r="M127" s="32"/>
      <c r="N127" s="32"/>
    </row>
    <row r="128" spans="1:14" ht="12.75" customHeight="1">
      <c r="A128" s="19">
        <v>6003</v>
      </c>
      <c r="B128" s="354" t="s">
        <v>33</v>
      </c>
      <c r="C128" s="435"/>
      <c r="D128" s="435"/>
      <c r="E128" s="435"/>
      <c r="F128" s="442">
        <f t="shared" si="8"/>
        <v>0</v>
      </c>
      <c r="G128" s="9"/>
      <c r="H128" s="9"/>
      <c r="I128" s="195"/>
      <c r="J128" s="196"/>
      <c r="K128" s="32"/>
      <c r="L128" s="32"/>
      <c r="M128" s="32"/>
      <c r="N128" s="32"/>
    </row>
    <row r="129" spans="1:14" ht="12.75" customHeight="1">
      <c r="A129" s="19">
        <v>6004</v>
      </c>
      <c r="B129" s="354" t="s">
        <v>10</v>
      </c>
      <c r="C129" s="435"/>
      <c r="D129" s="435"/>
      <c r="E129" s="435"/>
      <c r="F129" s="442">
        <f t="shared" si="8"/>
        <v>0</v>
      </c>
      <c r="G129" s="9"/>
      <c r="H129" s="9"/>
      <c r="I129" s="195"/>
      <c r="J129" s="196"/>
      <c r="K129" s="32"/>
      <c r="L129" s="32"/>
      <c r="M129" s="32"/>
      <c r="N129" s="32"/>
    </row>
    <row r="130" spans="1:14" ht="12.75" customHeight="1">
      <c r="A130" s="19">
        <v>6005</v>
      </c>
      <c r="B130" s="354" t="s">
        <v>34</v>
      </c>
      <c r="C130" s="435"/>
      <c r="D130" s="435"/>
      <c r="E130" s="435"/>
      <c r="F130" s="442">
        <f t="shared" si="8"/>
        <v>0</v>
      </c>
      <c r="G130" s="9"/>
      <c r="H130" s="9"/>
      <c r="I130" s="195"/>
      <c r="J130" s="196"/>
      <c r="K130" s="32"/>
      <c r="L130" s="32"/>
      <c r="M130" s="32"/>
      <c r="N130" s="32"/>
    </row>
    <row r="131" spans="1:14" ht="12.75" customHeight="1">
      <c r="A131" s="20">
        <v>6006</v>
      </c>
      <c r="B131" s="349" t="s">
        <v>18</v>
      </c>
      <c r="C131" s="435"/>
      <c r="D131" s="435"/>
      <c r="E131" s="435"/>
      <c r="F131" s="442">
        <f t="shared" si="8"/>
        <v>0</v>
      </c>
      <c r="G131" s="9"/>
      <c r="H131" s="9"/>
      <c r="I131" s="195"/>
      <c r="J131" s="196"/>
      <c r="K131" s="32"/>
      <c r="L131" s="32"/>
      <c r="M131" s="32"/>
      <c r="N131" s="32"/>
    </row>
    <row r="132" spans="1:14" ht="12.75" customHeight="1" thickBot="1">
      <c r="A132" s="155"/>
      <c r="B132" s="349"/>
      <c r="C132" s="435"/>
      <c r="D132" s="435"/>
      <c r="E132" s="446"/>
      <c r="F132" s="447"/>
      <c r="G132" s="9"/>
      <c r="H132" s="9"/>
      <c r="I132" s="195"/>
      <c r="J132" s="196"/>
      <c r="K132" s="32"/>
      <c r="L132" s="32"/>
      <c r="M132" s="32"/>
      <c r="N132" s="32"/>
    </row>
    <row r="133" spans="1:14" ht="12.75" customHeight="1" thickBot="1">
      <c r="A133" s="359"/>
      <c r="B133" s="360" t="s">
        <v>17</v>
      </c>
      <c r="C133" s="440">
        <f>SUM(C126:C131)</f>
        <v>0</v>
      </c>
      <c r="D133" s="440">
        <f>SUM(D126:D131)</f>
        <v>0</v>
      </c>
      <c r="E133" s="440">
        <f>SUM(E126:E131)</f>
        <v>0</v>
      </c>
      <c r="F133" s="440">
        <f>SUM(F126:F131)</f>
        <v>0</v>
      </c>
      <c r="G133" s="9"/>
      <c r="H133" s="9"/>
      <c r="I133" s="197"/>
      <c r="J133" s="198"/>
      <c r="K133" s="32"/>
      <c r="L133" s="32"/>
      <c r="M133" s="32"/>
      <c r="N133" s="32"/>
    </row>
    <row r="134" spans="1:14" ht="11.25">
      <c r="A134" s="177"/>
      <c r="B134" s="351"/>
      <c r="C134" s="435"/>
      <c r="D134" s="435"/>
      <c r="E134" s="435"/>
      <c r="F134" s="436"/>
      <c r="G134" s="9"/>
      <c r="H134" s="9"/>
      <c r="I134" s="195"/>
      <c r="J134" s="200"/>
      <c r="K134" s="32"/>
      <c r="L134" s="32"/>
      <c r="M134" s="32"/>
      <c r="N134" s="32"/>
    </row>
    <row r="135" spans="1:14" ht="12" thickBot="1">
      <c r="A135" s="177">
        <v>7000</v>
      </c>
      <c r="B135" s="351" t="s">
        <v>38</v>
      </c>
      <c r="C135" s="435"/>
      <c r="D135" s="435"/>
      <c r="E135" s="435"/>
      <c r="F135" s="442">
        <f>SUM(C135:E135)</f>
        <v>0</v>
      </c>
      <c r="G135" s="9"/>
      <c r="H135" s="9"/>
      <c r="I135" s="195"/>
      <c r="J135" s="200"/>
      <c r="K135" s="32"/>
      <c r="L135" s="32"/>
      <c r="M135" s="32"/>
      <c r="N135" s="32"/>
    </row>
    <row r="136" spans="1:14" ht="12.75" customHeight="1" thickBot="1">
      <c r="A136" s="359"/>
      <c r="B136" s="361" t="s">
        <v>17</v>
      </c>
      <c r="C136" s="440">
        <f>C135</f>
        <v>0</v>
      </c>
      <c r="D136" s="440">
        <f>D135</f>
        <v>0</v>
      </c>
      <c r="E136" s="440">
        <f>E135</f>
        <v>0</v>
      </c>
      <c r="F136" s="440">
        <f>F135</f>
        <v>0</v>
      </c>
      <c r="G136" s="9"/>
      <c r="H136" s="9"/>
      <c r="I136" s="197"/>
      <c r="J136" s="198"/>
      <c r="K136" s="32"/>
      <c r="L136" s="32"/>
      <c r="M136" s="32"/>
      <c r="N136" s="32"/>
    </row>
    <row r="137" spans="1:14" ht="12.75" customHeight="1" thickBot="1">
      <c r="A137" s="180"/>
      <c r="B137" s="181" t="s">
        <v>11</v>
      </c>
      <c r="C137" s="448">
        <f>+C104+C110+C118+C124+C133+C136</f>
        <v>0</v>
      </c>
      <c r="D137" s="448">
        <f>+D104+D110+D118+D124+D133+D136</f>
        <v>0</v>
      </c>
      <c r="E137" s="448">
        <f>+E104+E110+E118+E124+E133+E136</f>
        <v>0</v>
      </c>
      <c r="F137" s="448">
        <f>+F104+F110+F118+F124+F133+F136</f>
        <v>0</v>
      </c>
      <c r="G137" s="9"/>
      <c r="H137" s="9"/>
      <c r="I137" s="192"/>
      <c r="J137" s="201"/>
      <c r="K137" s="32"/>
      <c r="L137" s="32"/>
      <c r="M137" s="32"/>
      <c r="N137" s="32"/>
    </row>
    <row r="138" spans="1:14" s="15" customFormat="1" ht="13.5" thickBot="1">
      <c r="A138" s="31"/>
      <c r="B138" s="10"/>
      <c r="C138" s="32"/>
      <c r="D138" s="32"/>
      <c r="E138" s="32"/>
      <c r="F138" s="32"/>
      <c r="I138" s="202"/>
      <c r="J138" s="202"/>
      <c r="K138" s="202"/>
      <c r="L138" s="202"/>
      <c r="M138" s="202"/>
      <c r="N138" s="202"/>
    </row>
    <row r="139" spans="1:14" s="15" customFormat="1" ht="39" customHeight="1" thickBot="1">
      <c r="A139" s="76" t="s">
        <v>3</v>
      </c>
      <c r="B139" s="575"/>
      <c r="C139" s="571"/>
      <c r="D139" s="571"/>
      <c r="E139" s="571"/>
      <c r="F139" s="572"/>
      <c r="I139" s="202"/>
      <c r="J139" s="202"/>
      <c r="K139" s="202"/>
      <c r="L139" s="202"/>
      <c r="M139" s="202"/>
      <c r="N139" s="202"/>
    </row>
    <row r="140" spans="1:14" s="15" customFormat="1" ht="12.75">
      <c r="A140" s="3"/>
      <c r="B140" s="10"/>
      <c r="C140" s="11"/>
      <c r="D140" s="11"/>
      <c r="E140" s="11"/>
      <c r="F140" s="11"/>
      <c r="I140" s="202"/>
      <c r="J140" s="202"/>
      <c r="K140" s="202"/>
      <c r="L140" s="202"/>
      <c r="M140" s="202"/>
      <c r="N140" s="202"/>
    </row>
    <row r="141" spans="1:14" s="15" customFormat="1" ht="13.5" thickBot="1">
      <c r="A141" s="3"/>
      <c r="B141" s="3" t="s">
        <v>13</v>
      </c>
      <c r="C141" s="4"/>
      <c r="D141" s="4"/>
      <c r="E141" s="4"/>
      <c r="F141" s="4"/>
      <c r="I141" s="202"/>
      <c r="J141" s="202"/>
      <c r="K141" s="202"/>
      <c r="L141" s="202"/>
      <c r="M141" s="202"/>
      <c r="N141" s="202"/>
    </row>
    <row r="142" spans="1:14" s="15" customFormat="1" ht="27" customHeight="1" thickBot="1">
      <c r="A142" s="368" t="s">
        <v>74</v>
      </c>
      <c r="B142" s="569"/>
      <c r="C142" s="569"/>
      <c r="D142" s="569"/>
      <c r="E142" s="569"/>
      <c r="F142" s="570"/>
      <c r="I142" s="202"/>
      <c r="J142" s="202"/>
      <c r="K142" s="202"/>
      <c r="L142" s="202"/>
      <c r="M142" s="202"/>
      <c r="N142" s="202"/>
    </row>
    <row r="143" spans="3:14" ht="15" customHeight="1" thickBot="1">
      <c r="C143" s="564" t="s">
        <v>302</v>
      </c>
      <c r="D143" s="565"/>
      <c r="E143" s="565"/>
      <c r="F143" s="566"/>
      <c r="I143" s="13"/>
      <c r="J143" s="13"/>
      <c r="K143" s="13"/>
      <c r="L143" s="13"/>
      <c r="M143" s="14"/>
      <c r="N143" s="14"/>
    </row>
    <row r="144" spans="3:14" ht="15" customHeight="1" thickBot="1">
      <c r="C144" s="282" t="s">
        <v>237</v>
      </c>
      <c r="D144" s="282" t="s">
        <v>238</v>
      </c>
      <c r="E144" s="282" t="s">
        <v>239</v>
      </c>
      <c r="F144" s="309" t="s">
        <v>11</v>
      </c>
      <c r="I144" s="562"/>
      <c r="J144" s="562"/>
      <c r="K144" s="563"/>
      <c r="L144" s="563"/>
      <c r="M144" s="192"/>
      <c r="N144" s="192"/>
    </row>
    <row r="145" spans="1:14" ht="11.25">
      <c r="A145" s="150">
        <v>2000</v>
      </c>
      <c r="B145" s="352" t="s">
        <v>21</v>
      </c>
      <c r="C145" s="148"/>
      <c r="D145" s="148"/>
      <c r="E145" s="149"/>
      <c r="F145" s="1"/>
      <c r="I145" s="193"/>
      <c r="J145" s="194"/>
      <c r="K145" s="32"/>
      <c r="L145" s="32"/>
      <c r="M145" s="32"/>
      <c r="N145" s="32"/>
    </row>
    <row r="146" spans="1:14" ht="12.75" customHeight="1">
      <c r="A146" s="19">
        <v>2001</v>
      </c>
      <c r="B146" s="353" t="s">
        <v>22</v>
      </c>
      <c r="C146" s="435"/>
      <c r="D146" s="435"/>
      <c r="E146" s="435"/>
      <c r="F146" s="442">
        <f>SUM(C146:E146)</f>
        <v>0</v>
      </c>
      <c r="G146" s="9"/>
      <c r="H146" s="9"/>
      <c r="I146" s="195"/>
      <c r="J146" s="196"/>
      <c r="K146" s="32"/>
      <c r="L146" s="32"/>
      <c r="M146" s="32"/>
      <c r="N146" s="32"/>
    </row>
    <row r="147" spans="1:14" ht="12.75" customHeight="1">
      <c r="A147" s="19">
        <v>2002</v>
      </c>
      <c r="B147" s="354" t="s">
        <v>23</v>
      </c>
      <c r="C147" s="435"/>
      <c r="D147" s="435"/>
      <c r="E147" s="435"/>
      <c r="F147" s="442">
        <f>SUM(C147:E147)</f>
        <v>0</v>
      </c>
      <c r="G147" s="9"/>
      <c r="H147" s="9"/>
      <c r="I147" s="195"/>
      <c r="J147" s="196"/>
      <c r="K147" s="32"/>
      <c r="L147" s="32"/>
      <c r="M147" s="32"/>
      <c r="N147" s="32"/>
    </row>
    <row r="148" spans="1:14" ht="12.75" customHeight="1">
      <c r="A148" s="19">
        <v>2003</v>
      </c>
      <c r="B148" s="349" t="s">
        <v>24</v>
      </c>
      <c r="C148" s="435"/>
      <c r="D148" s="435"/>
      <c r="E148" s="435"/>
      <c r="F148" s="442">
        <f>SUM(C148:E148)</f>
        <v>0</v>
      </c>
      <c r="G148" s="9"/>
      <c r="H148" s="9"/>
      <c r="I148" s="195"/>
      <c r="J148" s="196"/>
      <c r="K148" s="32"/>
      <c r="L148" s="32"/>
      <c r="M148" s="32"/>
      <c r="N148" s="32"/>
    </row>
    <row r="149" spans="1:14" ht="12.75" customHeight="1" thickBot="1">
      <c r="A149" s="19"/>
      <c r="B149" s="354"/>
      <c r="C149" s="438"/>
      <c r="D149" s="438"/>
      <c r="E149" s="439"/>
      <c r="F149" s="436"/>
      <c r="G149" s="9"/>
      <c r="H149" s="9"/>
      <c r="I149" s="195"/>
      <c r="J149" s="196"/>
      <c r="K149" s="32"/>
      <c r="L149" s="32"/>
      <c r="M149" s="32"/>
      <c r="N149" s="32"/>
    </row>
    <row r="150" spans="1:14" ht="12.75" customHeight="1" thickBot="1">
      <c r="A150" s="355"/>
      <c r="B150" s="356" t="s">
        <v>17</v>
      </c>
      <c r="C150" s="440">
        <f>SUM(C146:C148)</f>
        <v>0</v>
      </c>
      <c r="D150" s="440">
        <f>SUM(D146:D148)</f>
        <v>0</v>
      </c>
      <c r="E150" s="440">
        <f>SUM(E146:E148)</f>
        <v>0</v>
      </c>
      <c r="F150" s="440">
        <f>SUM(F146:F148)</f>
        <v>0</v>
      </c>
      <c r="G150" s="9"/>
      <c r="H150" s="9"/>
      <c r="I150" s="197"/>
      <c r="J150" s="198"/>
      <c r="K150" s="32"/>
      <c r="L150" s="32"/>
      <c r="M150" s="32"/>
      <c r="N150" s="32"/>
    </row>
    <row r="151" spans="1:14" ht="12.75" customHeight="1">
      <c r="A151" s="30">
        <v>3000</v>
      </c>
      <c r="B151" s="352" t="s">
        <v>15</v>
      </c>
      <c r="C151" s="438"/>
      <c r="D151" s="438"/>
      <c r="E151" s="439"/>
      <c r="F151" s="441"/>
      <c r="G151" s="9"/>
      <c r="H151" s="9"/>
      <c r="I151" s="193"/>
      <c r="J151" s="194"/>
      <c r="K151" s="32"/>
      <c r="L151" s="32"/>
      <c r="M151" s="32"/>
      <c r="N151" s="32"/>
    </row>
    <row r="152" spans="1:14" ht="12.75" customHeight="1">
      <c r="A152" s="19">
        <v>3001</v>
      </c>
      <c r="B152" s="354" t="s">
        <v>5</v>
      </c>
      <c r="C152" s="435"/>
      <c r="D152" s="435"/>
      <c r="E152" s="435"/>
      <c r="F152" s="442">
        <f>SUM(C152:E152)</f>
        <v>0</v>
      </c>
      <c r="G152" s="9"/>
      <c r="H152" s="9"/>
      <c r="I152" s="199"/>
      <c r="J152" s="196"/>
      <c r="K152" s="32"/>
      <c r="L152" s="32"/>
      <c r="M152" s="32"/>
      <c r="N152" s="32"/>
    </row>
    <row r="153" spans="1:14" ht="12.75" customHeight="1">
      <c r="A153" s="19">
        <v>3002</v>
      </c>
      <c r="B153" s="354" t="s">
        <v>6</v>
      </c>
      <c r="C153" s="435"/>
      <c r="D153" s="435"/>
      <c r="E153" s="435"/>
      <c r="F153" s="442">
        <f>SUM(C153:E153)</f>
        <v>0</v>
      </c>
      <c r="G153" s="9"/>
      <c r="H153" s="9"/>
      <c r="I153" s="199"/>
      <c r="J153" s="196"/>
      <c r="K153" s="32"/>
      <c r="L153" s="32"/>
      <c r="M153" s="32"/>
      <c r="N153" s="32"/>
    </row>
    <row r="154" spans="1:14" ht="12.75" customHeight="1">
      <c r="A154" s="19">
        <v>3003</v>
      </c>
      <c r="B154" s="354" t="s">
        <v>7</v>
      </c>
      <c r="C154" s="435"/>
      <c r="D154" s="435"/>
      <c r="E154" s="435"/>
      <c r="F154" s="442">
        <f>SUM(C154:E154)</f>
        <v>0</v>
      </c>
      <c r="G154" s="9"/>
      <c r="H154" s="9"/>
      <c r="I154" s="199"/>
      <c r="J154" s="196"/>
      <c r="K154" s="32"/>
      <c r="L154" s="32"/>
      <c r="M154" s="32"/>
      <c r="N154" s="32"/>
    </row>
    <row r="155" spans="1:14" ht="12.75" customHeight="1" thickBot="1">
      <c r="A155" s="19"/>
      <c r="B155" s="354"/>
      <c r="C155" s="438"/>
      <c r="D155" s="438"/>
      <c r="E155" s="439"/>
      <c r="F155" s="436"/>
      <c r="G155" s="9"/>
      <c r="H155" s="9"/>
      <c r="I155" s="199"/>
      <c r="J155" s="196"/>
      <c r="K155" s="32"/>
      <c r="L155" s="32"/>
      <c r="M155" s="32"/>
      <c r="N155" s="32"/>
    </row>
    <row r="156" spans="1:14" ht="12.75" customHeight="1" thickBot="1">
      <c r="A156" s="355"/>
      <c r="B156" s="356" t="s">
        <v>17</v>
      </c>
      <c r="C156" s="440">
        <f>SUM(C152:C154)</f>
        <v>0</v>
      </c>
      <c r="D156" s="440">
        <f>SUM(D152:D154)</f>
        <v>0</v>
      </c>
      <c r="E156" s="440">
        <f>SUM(E152:E154)</f>
        <v>0</v>
      </c>
      <c r="F156" s="440">
        <f>SUM(F152:F154)</f>
        <v>0</v>
      </c>
      <c r="G156" s="9"/>
      <c r="H156" s="9"/>
      <c r="I156" s="197"/>
      <c r="J156" s="198"/>
      <c r="K156" s="32"/>
      <c r="L156" s="32"/>
      <c r="M156" s="32"/>
      <c r="N156" s="32"/>
    </row>
    <row r="157" spans="1:14" ht="12.75" customHeight="1">
      <c r="A157" s="30">
        <v>4000</v>
      </c>
      <c r="B157" s="352" t="s">
        <v>8</v>
      </c>
      <c r="C157" s="438"/>
      <c r="D157" s="438"/>
      <c r="E157" s="439"/>
      <c r="F157" s="441"/>
      <c r="G157" s="9"/>
      <c r="H157" s="9"/>
      <c r="I157" s="193"/>
      <c r="J157" s="194"/>
      <c r="K157" s="32"/>
      <c r="L157" s="32"/>
      <c r="M157" s="32"/>
      <c r="N157" s="32"/>
    </row>
    <row r="158" spans="1:14" ht="26.25" customHeight="1">
      <c r="A158" s="19">
        <v>4001</v>
      </c>
      <c r="B158" s="350" t="s">
        <v>26</v>
      </c>
      <c r="C158" s="435"/>
      <c r="D158" s="435"/>
      <c r="E158" s="435"/>
      <c r="F158" s="442">
        <f>SUM(C158:E158)</f>
        <v>0</v>
      </c>
      <c r="G158" s="9"/>
      <c r="H158" s="9"/>
      <c r="I158" s="199"/>
      <c r="J158" s="200"/>
      <c r="K158" s="32"/>
      <c r="L158" s="32"/>
      <c r="M158" s="32"/>
      <c r="N158" s="32"/>
    </row>
    <row r="159" spans="1:14" ht="11.25">
      <c r="A159" s="19">
        <v>4002</v>
      </c>
      <c r="B159" s="357" t="s">
        <v>27</v>
      </c>
      <c r="C159" s="435"/>
      <c r="D159" s="435"/>
      <c r="E159" s="435"/>
      <c r="F159" s="442">
        <f>SUM(C159:E159)</f>
        <v>0</v>
      </c>
      <c r="G159" s="9"/>
      <c r="H159" s="9"/>
      <c r="I159" s="199"/>
      <c r="J159" s="196"/>
      <c r="K159" s="32"/>
      <c r="L159" s="32"/>
      <c r="M159" s="32"/>
      <c r="N159" s="32"/>
    </row>
    <row r="160" spans="1:14" ht="11.25">
      <c r="A160" s="19">
        <v>4003</v>
      </c>
      <c r="B160" s="354" t="s">
        <v>28</v>
      </c>
      <c r="C160" s="435"/>
      <c r="D160" s="435"/>
      <c r="E160" s="435"/>
      <c r="F160" s="442">
        <f>SUM(C160:E160)</f>
        <v>0</v>
      </c>
      <c r="G160" s="9"/>
      <c r="H160" s="9"/>
      <c r="I160" s="199"/>
      <c r="J160" s="196"/>
      <c r="K160" s="32"/>
      <c r="L160" s="32"/>
      <c r="M160" s="32"/>
      <c r="N160" s="32"/>
    </row>
    <row r="161" spans="1:14" ht="11.25">
      <c r="A161" s="19">
        <v>4004</v>
      </c>
      <c r="B161" s="357" t="s">
        <v>16</v>
      </c>
      <c r="C161" s="435"/>
      <c r="D161" s="435"/>
      <c r="E161" s="435"/>
      <c r="F161" s="442">
        <f>SUM(C161:E161)</f>
        <v>0</v>
      </c>
      <c r="G161" s="9"/>
      <c r="H161" s="9"/>
      <c r="I161" s="199"/>
      <c r="J161" s="196"/>
      <c r="K161" s="32"/>
      <c r="L161" s="32"/>
      <c r="M161" s="32"/>
      <c r="N161" s="32"/>
    </row>
    <row r="162" spans="1:14" ht="11.25">
      <c r="A162" s="20">
        <v>4005</v>
      </c>
      <c r="B162" s="349" t="s">
        <v>18</v>
      </c>
      <c r="C162" s="435"/>
      <c r="D162" s="435"/>
      <c r="E162" s="435"/>
      <c r="F162" s="442">
        <f>SUM(C162:E162)</f>
        <v>0</v>
      </c>
      <c r="G162" s="9"/>
      <c r="H162" s="9"/>
      <c r="I162" s="199"/>
      <c r="J162" s="196"/>
      <c r="K162" s="32"/>
      <c r="L162" s="32"/>
      <c r="M162" s="32"/>
      <c r="N162" s="32"/>
    </row>
    <row r="163" spans="1:14" ht="12.75" customHeight="1" thickBot="1">
      <c r="A163" s="19"/>
      <c r="B163" s="354"/>
      <c r="C163" s="438"/>
      <c r="D163" s="438"/>
      <c r="E163" s="438"/>
      <c r="F163" s="442"/>
      <c r="G163" s="9"/>
      <c r="H163" s="9"/>
      <c r="I163" s="199"/>
      <c r="J163" s="196"/>
      <c r="K163" s="32"/>
      <c r="L163" s="32"/>
      <c r="M163" s="32"/>
      <c r="N163" s="32"/>
    </row>
    <row r="164" spans="1:14" ht="12.75" customHeight="1" thickBot="1">
      <c r="A164" s="355"/>
      <c r="B164" s="356" t="s">
        <v>17</v>
      </c>
      <c r="C164" s="440">
        <f>SUM(C158:C162)</f>
        <v>0</v>
      </c>
      <c r="D164" s="440">
        <f>SUM(D158:D162)</f>
        <v>0</v>
      </c>
      <c r="E164" s="440">
        <f>SUM(E158:E162)</f>
        <v>0</v>
      </c>
      <c r="F164" s="440">
        <f>SUM(F158:F162)</f>
        <v>0</v>
      </c>
      <c r="G164" s="9"/>
      <c r="H164" s="9"/>
      <c r="I164" s="197"/>
      <c r="J164" s="198"/>
      <c r="K164" s="32"/>
      <c r="L164" s="32"/>
      <c r="M164" s="32"/>
      <c r="N164" s="32"/>
    </row>
    <row r="165" spans="1:14" ht="12.75" customHeight="1">
      <c r="A165" s="30">
        <v>5000</v>
      </c>
      <c r="B165" s="352" t="s">
        <v>9</v>
      </c>
      <c r="C165" s="438"/>
      <c r="D165" s="438"/>
      <c r="E165" s="438"/>
      <c r="F165" s="442"/>
      <c r="G165" s="9"/>
      <c r="H165" s="9"/>
      <c r="I165" s="193"/>
      <c r="J165" s="194"/>
      <c r="K165" s="32"/>
      <c r="L165" s="32"/>
      <c r="M165" s="32"/>
      <c r="N165" s="32"/>
    </row>
    <row r="166" spans="1:14" ht="22.5">
      <c r="A166" s="19">
        <v>5001</v>
      </c>
      <c r="B166" s="358" t="s">
        <v>29</v>
      </c>
      <c r="C166" s="435"/>
      <c r="D166" s="435"/>
      <c r="E166" s="435"/>
      <c r="F166" s="442">
        <f>SUM(C166:E166)</f>
        <v>0</v>
      </c>
      <c r="G166" s="9"/>
      <c r="H166" s="9"/>
      <c r="I166" s="195"/>
      <c r="J166" s="200"/>
      <c r="K166" s="32"/>
      <c r="L166" s="32"/>
      <c r="M166" s="32"/>
      <c r="N166" s="32"/>
    </row>
    <row r="167" spans="1:14" ht="12.75" customHeight="1">
      <c r="A167" s="19">
        <v>5002</v>
      </c>
      <c r="B167" s="354" t="s">
        <v>30</v>
      </c>
      <c r="C167" s="435"/>
      <c r="D167" s="435"/>
      <c r="E167" s="435"/>
      <c r="F167" s="442">
        <f>SUM(C167:E167)</f>
        <v>0</v>
      </c>
      <c r="G167" s="9"/>
      <c r="H167" s="9"/>
      <c r="I167" s="195"/>
      <c r="J167" s="196"/>
      <c r="K167" s="32"/>
      <c r="L167" s="32"/>
      <c r="M167" s="32"/>
      <c r="N167" s="32"/>
    </row>
    <row r="168" spans="1:14" ht="12.75" customHeight="1">
      <c r="A168" s="19">
        <v>5003</v>
      </c>
      <c r="B168" s="354" t="s">
        <v>31</v>
      </c>
      <c r="C168" s="435"/>
      <c r="D168" s="435"/>
      <c r="E168" s="435"/>
      <c r="F168" s="442">
        <f>SUM(C168:E168)</f>
        <v>0</v>
      </c>
      <c r="G168" s="9"/>
      <c r="H168" s="9"/>
      <c r="I168" s="195"/>
      <c r="J168" s="196"/>
      <c r="K168" s="32"/>
      <c r="L168" s="32"/>
      <c r="M168" s="32"/>
      <c r="N168" s="32"/>
    </row>
    <row r="169" spans="1:14" ht="12.75" customHeight="1" thickBot="1">
      <c r="A169" s="19"/>
      <c r="B169" s="354"/>
      <c r="C169" s="438"/>
      <c r="D169" s="438"/>
      <c r="E169" s="438"/>
      <c r="F169" s="442"/>
      <c r="G169" s="9"/>
      <c r="H169" s="9"/>
      <c r="I169" s="195"/>
      <c r="J169" s="196"/>
      <c r="K169" s="32"/>
      <c r="L169" s="32"/>
      <c r="M169" s="32"/>
      <c r="N169" s="32"/>
    </row>
    <row r="170" spans="1:14" ht="12.75" customHeight="1" thickBot="1">
      <c r="A170" s="355"/>
      <c r="B170" s="356" t="s">
        <v>17</v>
      </c>
      <c r="C170" s="440">
        <f>SUM(C166:C168)</f>
        <v>0</v>
      </c>
      <c r="D170" s="440">
        <f>SUM(D166:D168)</f>
        <v>0</v>
      </c>
      <c r="E170" s="440">
        <f>SUM(E166:E168)</f>
        <v>0</v>
      </c>
      <c r="F170" s="440">
        <f>SUM(F166:F168)</f>
        <v>0</v>
      </c>
      <c r="G170" s="9"/>
      <c r="H170" s="9"/>
      <c r="I170" s="197"/>
      <c r="J170" s="198"/>
      <c r="K170" s="32"/>
      <c r="L170" s="32"/>
      <c r="M170" s="32"/>
      <c r="N170" s="32"/>
    </row>
    <row r="171" spans="1:14" ht="12.75" customHeight="1">
      <c r="A171" s="30">
        <v>6000</v>
      </c>
      <c r="B171" s="352" t="s">
        <v>19</v>
      </c>
      <c r="C171" s="443"/>
      <c r="D171" s="443"/>
      <c r="E171" s="444"/>
      <c r="F171" s="445"/>
      <c r="G171" s="9"/>
      <c r="H171" s="9"/>
      <c r="I171" s="193"/>
      <c r="J171" s="194"/>
      <c r="K171" s="32"/>
      <c r="L171" s="32"/>
      <c r="M171" s="32"/>
      <c r="N171" s="32"/>
    </row>
    <row r="172" spans="1:14" ht="22.5">
      <c r="A172" s="19">
        <v>6001</v>
      </c>
      <c r="B172" s="358" t="s">
        <v>32</v>
      </c>
      <c r="C172" s="435"/>
      <c r="D172" s="435"/>
      <c r="E172" s="435"/>
      <c r="F172" s="442">
        <f aca="true" t="shared" si="9" ref="F172:F177">SUM(C172:E172)</f>
        <v>0</v>
      </c>
      <c r="G172" s="9"/>
      <c r="H172" s="9"/>
      <c r="I172" s="195"/>
      <c r="J172" s="200"/>
      <c r="K172" s="32"/>
      <c r="L172" s="32"/>
      <c r="M172" s="32"/>
      <c r="N172" s="32"/>
    </row>
    <row r="173" spans="1:14" ht="12.75" customHeight="1">
      <c r="A173" s="19">
        <v>6002</v>
      </c>
      <c r="B173" s="358" t="s">
        <v>30</v>
      </c>
      <c r="C173" s="435"/>
      <c r="D173" s="435"/>
      <c r="E173" s="435"/>
      <c r="F173" s="442">
        <f t="shared" si="9"/>
        <v>0</v>
      </c>
      <c r="G173" s="9"/>
      <c r="H173" s="9"/>
      <c r="I173" s="195"/>
      <c r="J173" s="200"/>
      <c r="K173" s="32"/>
      <c r="L173" s="32"/>
      <c r="M173" s="32"/>
      <c r="N173" s="32"/>
    </row>
    <row r="174" spans="1:14" ht="12.75" customHeight="1">
      <c r="A174" s="19">
        <v>6003</v>
      </c>
      <c r="B174" s="354" t="s">
        <v>33</v>
      </c>
      <c r="C174" s="435"/>
      <c r="D174" s="435"/>
      <c r="E174" s="435"/>
      <c r="F174" s="442">
        <f t="shared" si="9"/>
        <v>0</v>
      </c>
      <c r="G174" s="9"/>
      <c r="H174" s="9"/>
      <c r="I174" s="195"/>
      <c r="J174" s="196"/>
      <c r="K174" s="32"/>
      <c r="L174" s="32"/>
      <c r="M174" s="32"/>
      <c r="N174" s="32"/>
    </row>
    <row r="175" spans="1:14" ht="12.75" customHeight="1">
      <c r="A175" s="19">
        <v>6004</v>
      </c>
      <c r="B175" s="354" t="s">
        <v>10</v>
      </c>
      <c r="C175" s="435"/>
      <c r="D175" s="435"/>
      <c r="E175" s="435"/>
      <c r="F175" s="442">
        <f t="shared" si="9"/>
        <v>0</v>
      </c>
      <c r="G175" s="9"/>
      <c r="H175" s="9"/>
      <c r="I175" s="195"/>
      <c r="J175" s="196"/>
      <c r="K175" s="32"/>
      <c r="L175" s="32"/>
      <c r="M175" s="32"/>
      <c r="N175" s="32"/>
    </row>
    <row r="176" spans="1:14" ht="12.75" customHeight="1">
      <c r="A176" s="19">
        <v>6005</v>
      </c>
      <c r="B176" s="354" t="s">
        <v>34</v>
      </c>
      <c r="C176" s="435"/>
      <c r="D176" s="435"/>
      <c r="E176" s="435"/>
      <c r="F176" s="442">
        <f t="shared" si="9"/>
        <v>0</v>
      </c>
      <c r="G176" s="9"/>
      <c r="H176" s="9"/>
      <c r="I176" s="195"/>
      <c r="J176" s="196"/>
      <c r="K176" s="32"/>
      <c r="L176" s="32"/>
      <c r="M176" s="32"/>
      <c r="N176" s="32"/>
    </row>
    <row r="177" spans="1:14" ht="12.75" customHeight="1">
      <c r="A177" s="20">
        <v>6006</v>
      </c>
      <c r="B177" s="349" t="s">
        <v>18</v>
      </c>
      <c r="C177" s="435"/>
      <c r="D177" s="435"/>
      <c r="E177" s="435"/>
      <c r="F177" s="442">
        <f t="shared" si="9"/>
        <v>0</v>
      </c>
      <c r="G177" s="9"/>
      <c r="H177" s="9"/>
      <c r="I177" s="195"/>
      <c r="J177" s="196"/>
      <c r="K177" s="32"/>
      <c r="L177" s="32"/>
      <c r="M177" s="32"/>
      <c r="N177" s="32"/>
    </row>
    <row r="178" spans="1:14" ht="12.75" customHeight="1" thickBot="1">
      <c r="A178" s="155"/>
      <c r="B178" s="349"/>
      <c r="C178" s="435"/>
      <c r="D178" s="435"/>
      <c r="E178" s="446"/>
      <c r="F178" s="447"/>
      <c r="G178" s="9"/>
      <c r="H178" s="9"/>
      <c r="I178" s="195"/>
      <c r="J178" s="196"/>
      <c r="K178" s="32"/>
      <c r="L178" s="32"/>
      <c r="M178" s="32"/>
      <c r="N178" s="32"/>
    </row>
    <row r="179" spans="1:14" ht="12.75" customHeight="1" thickBot="1">
      <c r="A179" s="359"/>
      <c r="B179" s="360" t="s">
        <v>17</v>
      </c>
      <c r="C179" s="440">
        <f>SUM(C172:C177)</f>
        <v>0</v>
      </c>
      <c r="D179" s="440">
        <f>SUM(D172:D177)</f>
        <v>0</v>
      </c>
      <c r="E179" s="440">
        <f>SUM(E172:E177)</f>
        <v>0</v>
      </c>
      <c r="F179" s="440">
        <f>SUM(F172:F177)</f>
        <v>0</v>
      </c>
      <c r="G179" s="9"/>
      <c r="H179" s="9"/>
      <c r="I179" s="197"/>
      <c r="J179" s="198"/>
      <c r="K179" s="32"/>
      <c r="L179" s="32"/>
      <c r="M179" s="32"/>
      <c r="N179" s="32"/>
    </row>
    <row r="180" spans="1:14" ht="11.25">
      <c r="A180" s="177"/>
      <c r="B180" s="351"/>
      <c r="C180" s="435"/>
      <c r="D180" s="435"/>
      <c r="E180" s="435"/>
      <c r="F180" s="436"/>
      <c r="G180" s="9"/>
      <c r="H180" s="9"/>
      <c r="I180" s="195"/>
      <c r="J180" s="200"/>
      <c r="K180" s="32"/>
      <c r="L180" s="32"/>
      <c r="M180" s="32"/>
      <c r="N180" s="32"/>
    </row>
    <row r="181" spans="1:14" ht="12" thickBot="1">
      <c r="A181" s="177">
        <v>7000</v>
      </c>
      <c r="B181" s="351" t="s">
        <v>38</v>
      </c>
      <c r="C181" s="435"/>
      <c r="D181" s="435"/>
      <c r="E181" s="435"/>
      <c r="F181" s="442">
        <f>SUM(C181:E181)</f>
        <v>0</v>
      </c>
      <c r="G181" s="9"/>
      <c r="H181" s="9"/>
      <c r="I181" s="195"/>
      <c r="J181" s="200"/>
      <c r="K181" s="32"/>
      <c r="L181" s="32"/>
      <c r="M181" s="32"/>
      <c r="N181" s="32"/>
    </row>
    <row r="182" spans="1:14" ht="12.75" customHeight="1" thickBot="1">
      <c r="A182" s="359"/>
      <c r="B182" s="361" t="s">
        <v>17</v>
      </c>
      <c r="C182" s="440">
        <f>C181</f>
        <v>0</v>
      </c>
      <c r="D182" s="440">
        <f>D181</f>
        <v>0</v>
      </c>
      <c r="E182" s="440">
        <f>E181</f>
        <v>0</v>
      </c>
      <c r="F182" s="440">
        <f>F181</f>
        <v>0</v>
      </c>
      <c r="G182" s="9"/>
      <c r="H182" s="9"/>
      <c r="I182" s="197"/>
      <c r="J182" s="198"/>
      <c r="K182" s="32"/>
      <c r="L182" s="32"/>
      <c r="M182" s="32"/>
      <c r="N182" s="32"/>
    </row>
    <row r="183" spans="1:14" ht="12.75" customHeight="1" thickBot="1">
      <c r="A183" s="180"/>
      <c r="B183" s="181" t="s">
        <v>11</v>
      </c>
      <c r="C183" s="448">
        <f>+C150+C156+C164+C170+C179+C182</f>
        <v>0</v>
      </c>
      <c r="D183" s="448">
        <f>+D150+D156+D164+D170+D179+D182</f>
        <v>0</v>
      </c>
      <c r="E183" s="448">
        <f>+E150+E156+E164+E170+E179+E182</f>
        <v>0</v>
      </c>
      <c r="F183" s="448">
        <f>+F150+F156+F164+F170+F179+F182</f>
        <v>0</v>
      </c>
      <c r="G183" s="9"/>
      <c r="H183" s="9"/>
      <c r="I183" s="192"/>
      <c r="J183" s="201"/>
      <c r="K183" s="32"/>
      <c r="L183" s="32"/>
      <c r="M183" s="32"/>
      <c r="N183" s="32"/>
    </row>
    <row r="184" spans="1:14" s="15" customFormat="1" ht="13.5" thickBot="1">
      <c r="A184" s="31"/>
      <c r="B184" s="10"/>
      <c r="C184" s="32"/>
      <c r="D184" s="32"/>
      <c r="E184" s="32"/>
      <c r="F184" s="32"/>
      <c r="I184" s="202"/>
      <c r="J184" s="202"/>
      <c r="K184" s="202"/>
      <c r="L184" s="202"/>
      <c r="M184" s="202"/>
      <c r="N184" s="202"/>
    </row>
    <row r="185" spans="1:14" s="15" customFormat="1" ht="39" customHeight="1" thickBot="1">
      <c r="A185" s="76" t="s">
        <v>3</v>
      </c>
      <c r="B185" s="571"/>
      <c r="C185" s="571"/>
      <c r="D185" s="571"/>
      <c r="E185" s="571"/>
      <c r="F185" s="572"/>
      <c r="I185" s="202"/>
      <c r="J185" s="202"/>
      <c r="K185" s="202"/>
      <c r="L185" s="202"/>
      <c r="M185" s="202"/>
      <c r="N185" s="202"/>
    </row>
    <row r="186" spans="1:14" s="15" customFormat="1" ht="12.75">
      <c r="A186" s="3"/>
      <c r="B186" s="10"/>
      <c r="C186" s="11"/>
      <c r="D186" s="11"/>
      <c r="E186" s="11"/>
      <c r="F186" s="11"/>
      <c r="I186" s="202"/>
      <c r="J186" s="202"/>
      <c r="K186" s="202"/>
      <c r="L186" s="202"/>
      <c r="M186" s="202"/>
      <c r="N186" s="202"/>
    </row>
    <row r="187" spans="1:14" s="15" customFormat="1" ht="13.5" thickBot="1">
      <c r="A187" s="3"/>
      <c r="B187" s="3" t="s">
        <v>13</v>
      </c>
      <c r="C187" s="4"/>
      <c r="D187" s="4"/>
      <c r="E187" s="4"/>
      <c r="F187" s="4"/>
      <c r="I187" s="202"/>
      <c r="J187" s="202"/>
      <c r="K187" s="202"/>
      <c r="L187" s="202"/>
      <c r="M187" s="202"/>
      <c r="N187" s="202"/>
    </row>
    <row r="188" spans="1:14" s="15" customFormat="1" ht="25.5" customHeight="1" thickBot="1">
      <c r="A188" s="368" t="s">
        <v>75</v>
      </c>
      <c r="B188" s="569"/>
      <c r="C188" s="569"/>
      <c r="D188" s="569"/>
      <c r="E188" s="569"/>
      <c r="F188" s="570"/>
      <c r="I188" s="202"/>
      <c r="J188" s="202"/>
      <c r="K188" s="202"/>
      <c r="L188" s="202"/>
      <c r="M188" s="202"/>
      <c r="N188" s="202"/>
    </row>
    <row r="189" spans="3:14" ht="15" customHeight="1" thickBot="1">
      <c r="C189" s="564" t="s">
        <v>302</v>
      </c>
      <c r="D189" s="565"/>
      <c r="E189" s="565"/>
      <c r="F189" s="566"/>
      <c r="I189" s="13"/>
      <c r="J189" s="13"/>
      <c r="K189" s="13"/>
      <c r="L189" s="13"/>
      <c r="M189" s="14"/>
      <c r="N189" s="14"/>
    </row>
    <row r="190" spans="3:14" ht="15" customHeight="1" thickBot="1">
      <c r="C190" s="282" t="s">
        <v>237</v>
      </c>
      <c r="D190" s="282" t="s">
        <v>238</v>
      </c>
      <c r="E190" s="282" t="s">
        <v>239</v>
      </c>
      <c r="F190" s="309" t="s">
        <v>11</v>
      </c>
      <c r="I190" s="562"/>
      <c r="J190" s="562"/>
      <c r="K190" s="563"/>
      <c r="L190" s="563"/>
      <c r="M190" s="192"/>
      <c r="N190" s="192"/>
    </row>
    <row r="191" spans="1:14" ht="11.25">
      <c r="A191" s="150">
        <v>2000</v>
      </c>
      <c r="B191" s="352" t="s">
        <v>21</v>
      </c>
      <c r="C191" s="148"/>
      <c r="D191" s="148"/>
      <c r="E191" s="149"/>
      <c r="F191" s="1"/>
      <c r="I191" s="193"/>
      <c r="J191" s="194"/>
      <c r="K191" s="32"/>
      <c r="L191" s="32"/>
      <c r="M191" s="32"/>
      <c r="N191" s="32"/>
    </row>
    <row r="192" spans="1:14" ht="12.75" customHeight="1">
      <c r="A192" s="19">
        <v>2001</v>
      </c>
      <c r="B192" s="353" t="s">
        <v>22</v>
      </c>
      <c r="C192" s="435"/>
      <c r="D192" s="435"/>
      <c r="E192" s="435"/>
      <c r="F192" s="442">
        <f>SUM(C192:E192)</f>
        <v>0</v>
      </c>
      <c r="G192" s="9"/>
      <c r="H192" s="9"/>
      <c r="I192" s="195"/>
      <c r="J192" s="196"/>
      <c r="K192" s="32"/>
      <c r="L192" s="32"/>
      <c r="M192" s="32"/>
      <c r="N192" s="32"/>
    </row>
    <row r="193" spans="1:14" ht="12.75" customHeight="1">
      <c r="A193" s="19">
        <v>2002</v>
      </c>
      <c r="B193" s="354" t="s">
        <v>23</v>
      </c>
      <c r="C193" s="435"/>
      <c r="D193" s="435"/>
      <c r="E193" s="435"/>
      <c r="F193" s="442">
        <f>SUM(C193:E193)</f>
        <v>0</v>
      </c>
      <c r="G193" s="9"/>
      <c r="H193" s="9"/>
      <c r="I193" s="195"/>
      <c r="J193" s="196"/>
      <c r="K193" s="32"/>
      <c r="L193" s="32"/>
      <c r="M193" s="32"/>
      <c r="N193" s="32"/>
    </row>
    <row r="194" spans="1:14" ht="12.75" customHeight="1">
      <c r="A194" s="19">
        <v>2003</v>
      </c>
      <c r="B194" s="349" t="s">
        <v>24</v>
      </c>
      <c r="C194" s="435"/>
      <c r="D194" s="435"/>
      <c r="E194" s="435"/>
      <c r="F194" s="442">
        <f>SUM(C194:E194)</f>
        <v>0</v>
      </c>
      <c r="G194" s="9"/>
      <c r="H194" s="9"/>
      <c r="I194" s="195"/>
      <c r="J194" s="196"/>
      <c r="K194" s="32"/>
      <c r="L194" s="32"/>
      <c r="M194" s="32"/>
      <c r="N194" s="32"/>
    </row>
    <row r="195" spans="1:14" ht="12.75" customHeight="1" thickBot="1">
      <c r="A195" s="19"/>
      <c r="B195" s="354"/>
      <c r="C195" s="438"/>
      <c r="D195" s="438"/>
      <c r="E195" s="439"/>
      <c r="F195" s="436"/>
      <c r="G195" s="9"/>
      <c r="H195" s="9"/>
      <c r="I195" s="195"/>
      <c r="J195" s="196"/>
      <c r="K195" s="32"/>
      <c r="L195" s="32"/>
      <c r="M195" s="32"/>
      <c r="N195" s="32"/>
    </row>
    <row r="196" spans="1:14" ht="12.75" customHeight="1" thickBot="1">
      <c r="A196" s="355"/>
      <c r="B196" s="356" t="s">
        <v>17</v>
      </c>
      <c r="C196" s="440">
        <f>SUM(C192:C194)</f>
        <v>0</v>
      </c>
      <c r="D196" s="440">
        <f>SUM(D192:D194)</f>
        <v>0</v>
      </c>
      <c r="E196" s="440">
        <f>SUM(E192:E194)</f>
        <v>0</v>
      </c>
      <c r="F196" s="440">
        <f>SUM(F192:F194)</f>
        <v>0</v>
      </c>
      <c r="G196" s="9"/>
      <c r="H196" s="9"/>
      <c r="I196" s="197"/>
      <c r="J196" s="198"/>
      <c r="K196" s="32"/>
      <c r="L196" s="32"/>
      <c r="M196" s="32"/>
      <c r="N196" s="32"/>
    </row>
    <row r="197" spans="1:14" ht="12.75" customHeight="1">
      <c r="A197" s="30">
        <v>3000</v>
      </c>
      <c r="B197" s="352" t="s">
        <v>15</v>
      </c>
      <c r="C197" s="438"/>
      <c r="D197" s="438"/>
      <c r="E197" s="439"/>
      <c r="F197" s="441"/>
      <c r="G197" s="9"/>
      <c r="H197" s="9"/>
      <c r="I197" s="193"/>
      <c r="J197" s="194"/>
      <c r="K197" s="32"/>
      <c r="L197" s="32"/>
      <c r="M197" s="32"/>
      <c r="N197" s="32"/>
    </row>
    <row r="198" spans="1:14" ht="12.75" customHeight="1">
      <c r="A198" s="19">
        <v>3001</v>
      </c>
      <c r="B198" s="354" t="s">
        <v>5</v>
      </c>
      <c r="C198" s="435"/>
      <c r="D198" s="435"/>
      <c r="E198" s="435"/>
      <c r="F198" s="442">
        <f>SUM(C198:E198)</f>
        <v>0</v>
      </c>
      <c r="G198" s="9"/>
      <c r="H198" s="9"/>
      <c r="I198" s="199"/>
      <c r="J198" s="196"/>
      <c r="K198" s="32"/>
      <c r="L198" s="32"/>
      <c r="M198" s="32"/>
      <c r="N198" s="32"/>
    </row>
    <row r="199" spans="1:14" ht="12.75" customHeight="1">
      <c r="A199" s="19">
        <v>3002</v>
      </c>
      <c r="B199" s="354" t="s">
        <v>6</v>
      </c>
      <c r="C199" s="435"/>
      <c r="D199" s="435"/>
      <c r="E199" s="435"/>
      <c r="F199" s="442">
        <f>SUM(C199:E199)</f>
        <v>0</v>
      </c>
      <c r="G199" s="9"/>
      <c r="H199" s="9"/>
      <c r="I199" s="199"/>
      <c r="J199" s="196"/>
      <c r="K199" s="32"/>
      <c r="L199" s="32"/>
      <c r="M199" s="32"/>
      <c r="N199" s="32"/>
    </row>
    <row r="200" spans="1:14" ht="12.75" customHeight="1">
      <c r="A200" s="19">
        <v>3003</v>
      </c>
      <c r="B200" s="354" t="s">
        <v>7</v>
      </c>
      <c r="C200" s="435"/>
      <c r="D200" s="435"/>
      <c r="E200" s="435"/>
      <c r="F200" s="442">
        <f>SUM(C200:E200)</f>
        <v>0</v>
      </c>
      <c r="G200" s="9"/>
      <c r="H200" s="9"/>
      <c r="I200" s="199"/>
      <c r="J200" s="196"/>
      <c r="K200" s="32"/>
      <c r="L200" s="32"/>
      <c r="M200" s="32"/>
      <c r="N200" s="32"/>
    </row>
    <row r="201" spans="1:14" ht="12.75" customHeight="1" thickBot="1">
      <c r="A201" s="19"/>
      <c r="B201" s="354"/>
      <c r="C201" s="438"/>
      <c r="D201" s="438"/>
      <c r="E201" s="439"/>
      <c r="F201" s="436"/>
      <c r="G201" s="9"/>
      <c r="H201" s="9"/>
      <c r="I201" s="199"/>
      <c r="J201" s="196"/>
      <c r="K201" s="32"/>
      <c r="L201" s="32"/>
      <c r="M201" s="32"/>
      <c r="N201" s="32"/>
    </row>
    <row r="202" spans="1:14" ht="12.75" customHeight="1" thickBot="1">
      <c r="A202" s="355"/>
      <c r="B202" s="356" t="s">
        <v>17</v>
      </c>
      <c r="C202" s="440">
        <f>SUM(C198:C200)</f>
        <v>0</v>
      </c>
      <c r="D202" s="440">
        <f>SUM(D198:D200)</f>
        <v>0</v>
      </c>
      <c r="E202" s="440">
        <f>SUM(E198:E200)</f>
        <v>0</v>
      </c>
      <c r="F202" s="440">
        <f>SUM(F198:F200)</f>
        <v>0</v>
      </c>
      <c r="G202" s="9"/>
      <c r="H202" s="9"/>
      <c r="I202" s="197"/>
      <c r="J202" s="198"/>
      <c r="K202" s="32"/>
      <c r="L202" s="32"/>
      <c r="M202" s="32"/>
      <c r="N202" s="32"/>
    </row>
    <row r="203" spans="1:14" ht="12.75" customHeight="1">
      <c r="A203" s="30">
        <v>4000</v>
      </c>
      <c r="B203" s="352" t="s">
        <v>8</v>
      </c>
      <c r="C203" s="438"/>
      <c r="D203" s="438"/>
      <c r="E203" s="439"/>
      <c r="F203" s="441"/>
      <c r="G203" s="9"/>
      <c r="H203" s="9"/>
      <c r="I203" s="193"/>
      <c r="J203" s="194"/>
      <c r="K203" s="32"/>
      <c r="L203" s="32"/>
      <c r="M203" s="32"/>
      <c r="N203" s="32"/>
    </row>
    <row r="204" spans="1:14" ht="26.25" customHeight="1">
      <c r="A204" s="19">
        <v>4001</v>
      </c>
      <c r="B204" s="350" t="s">
        <v>26</v>
      </c>
      <c r="C204" s="435"/>
      <c r="D204" s="435"/>
      <c r="E204" s="435"/>
      <c r="F204" s="442">
        <f>SUM(C204:E204)</f>
        <v>0</v>
      </c>
      <c r="G204" s="9"/>
      <c r="H204" s="9"/>
      <c r="I204" s="199"/>
      <c r="J204" s="200"/>
      <c r="K204" s="32"/>
      <c r="L204" s="32"/>
      <c r="M204" s="32"/>
      <c r="N204" s="32"/>
    </row>
    <row r="205" spans="1:14" ht="11.25">
      <c r="A205" s="19">
        <v>4002</v>
      </c>
      <c r="B205" s="357" t="s">
        <v>27</v>
      </c>
      <c r="C205" s="435"/>
      <c r="D205" s="435"/>
      <c r="E205" s="435"/>
      <c r="F205" s="442">
        <f>SUM(C205:E205)</f>
        <v>0</v>
      </c>
      <c r="G205" s="9"/>
      <c r="H205" s="9"/>
      <c r="I205" s="199"/>
      <c r="J205" s="196"/>
      <c r="K205" s="32"/>
      <c r="L205" s="32"/>
      <c r="M205" s="32"/>
      <c r="N205" s="32"/>
    </row>
    <row r="206" spans="1:14" ht="11.25">
      <c r="A206" s="19">
        <v>4003</v>
      </c>
      <c r="B206" s="354" t="s">
        <v>28</v>
      </c>
      <c r="C206" s="435"/>
      <c r="D206" s="435"/>
      <c r="E206" s="435"/>
      <c r="F206" s="442">
        <f>SUM(C206:E206)</f>
        <v>0</v>
      </c>
      <c r="G206" s="9"/>
      <c r="H206" s="9"/>
      <c r="I206" s="199"/>
      <c r="J206" s="196"/>
      <c r="K206" s="32"/>
      <c r="L206" s="32"/>
      <c r="M206" s="32"/>
      <c r="N206" s="32"/>
    </row>
    <row r="207" spans="1:14" ht="11.25">
      <c r="A207" s="19">
        <v>4004</v>
      </c>
      <c r="B207" s="357" t="s">
        <v>16</v>
      </c>
      <c r="C207" s="435"/>
      <c r="D207" s="435"/>
      <c r="E207" s="435"/>
      <c r="F207" s="442">
        <f>SUM(C207:E207)</f>
        <v>0</v>
      </c>
      <c r="G207" s="9"/>
      <c r="H207" s="9"/>
      <c r="I207" s="199"/>
      <c r="J207" s="196"/>
      <c r="K207" s="32"/>
      <c r="L207" s="32"/>
      <c r="M207" s="32"/>
      <c r="N207" s="32"/>
    </row>
    <row r="208" spans="1:14" ht="11.25">
      <c r="A208" s="20">
        <v>4005</v>
      </c>
      <c r="B208" s="349" t="s">
        <v>18</v>
      </c>
      <c r="C208" s="435"/>
      <c r="D208" s="435"/>
      <c r="E208" s="435"/>
      <c r="F208" s="442">
        <f>SUM(C208:E208)</f>
        <v>0</v>
      </c>
      <c r="G208" s="9"/>
      <c r="H208" s="9"/>
      <c r="I208" s="199"/>
      <c r="J208" s="196"/>
      <c r="K208" s="32"/>
      <c r="L208" s="32"/>
      <c r="M208" s="32"/>
      <c r="N208" s="32"/>
    </row>
    <row r="209" spans="1:14" ht="12.75" customHeight="1" thickBot="1">
      <c r="A209" s="19"/>
      <c r="B209" s="354"/>
      <c r="C209" s="438"/>
      <c r="D209" s="438"/>
      <c r="E209" s="438"/>
      <c r="F209" s="442"/>
      <c r="G209" s="9"/>
      <c r="H209" s="9"/>
      <c r="I209" s="199"/>
      <c r="J209" s="196"/>
      <c r="K209" s="32"/>
      <c r="L209" s="32"/>
      <c r="M209" s="32"/>
      <c r="N209" s="32"/>
    </row>
    <row r="210" spans="1:14" ht="12.75" customHeight="1" thickBot="1">
      <c r="A210" s="355"/>
      <c r="B210" s="356" t="s">
        <v>17</v>
      </c>
      <c r="C210" s="440">
        <f>SUM(C204:C208)</f>
        <v>0</v>
      </c>
      <c r="D210" s="440">
        <f>SUM(D204:D208)</f>
        <v>0</v>
      </c>
      <c r="E210" s="440">
        <f>SUM(E204:E208)</f>
        <v>0</v>
      </c>
      <c r="F210" s="440">
        <f>SUM(F204:F208)</f>
        <v>0</v>
      </c>
      <c r="G210" s="9"/>
      <c r="H210" s="9"/>
      <c r="I210" s="197"/>
      <c r="J210" s="198"/>
      <c r="K210" s="32"/>
      <c r="L210" s="32"/>
      <c r="M210" s="32"/>
      <c r="N210" s="32"/>
    </row>
    <row r="211" spans="1:14" ht="12.75" customHeight="1">
      <c r="A211" s="30">
        <v>5000</v>
      </c>
      <c r="B211" s="352" t="s">
        <v>9</v>
      </c>
      <c r="C211" s="438"/>
      <c r="D211" s="438"/>
      <c r="E211" s="438"/>
      <c r="F211" s="442"/>
      <c r="G211" s="9"/>
      <c r="H211" s="9"/>
      <c r="I211" s="193"/>
      <c r="J211" s="194"/>
      <c r="K211" s="32"/>
      <c r="L211" s="32"/>
      <c r="M211" s="32"/>
      <c r="N211" s="32"/>
    </row>
    <row r="212" spans="1:14" ht="22.5">
      <c r="A212" s="19">
        <v>5001</v>
      </c>
      <c r="B212" s="358" t="s">
        <v>29</v>
      </c>
      <c r="C212" s="435"/>
      <c r="D212" s="435"/>
      <c r="E212" s="435"/>
      <c r="F212" s="442">
        <f>SUM(C212:E212)</f>
        <v>0</v>
      </c>
      <c r="G212" s="9"/>
      <c r="H212" s="9"/>
      <c r="I212" s="195"/>
      <c r="J212" s="200"/>
      <c r="K212" s="32"/>
      <c r="L212" s="32"/>
      <c r="M212" s="32"/>
      <c r="N212" s="32"/>
    </row>
    <row r="213" spans="1:14" ht="12.75" customHeight="1">
      <c r="A213" s="19">
        <v>5002</v>
      </c>
      <c r="B213" s="354" t="s">
        <v>30</v>
      </c>
      <c r="C213" s="435"/>
      <c r="D213" s="435"/>
      <c r="E213" s="435"/>
      <c r="F213" s="442">
        <f>SUM(C213:E213)</f>
        <v>0</v>
      </c>
      <c r="G213" s="9"/>
      <c r="H213" s="9"/>
      <c r="I213" s="195"/>
      <c r="J213" s="196"/>
      <c r="K213" s="32"/>
      <c r="L213" s="32"/>
      <c r="M213" s="32"/>
      <c r="N213" s="32"/>
    </row>
    <row r="214" spans="1:14" ht="12.75" customHeight="1">
      <c r="A214" s="19">
        <v>5003</v>
      </c>
      <c r="B214" s="354" t="s">
        <v>31</v>
      </c>
      <c r="C214" s="435"/>
      <c r="D214" s="435"/>
      <c r="E214" s="435"/>
      <c r="F214" s="442">
        <f>SUM(C214:E214)</f>
        <v>0</v>
      </c>
      <c r="G214" s="9"/>
      <c r="H214" s="9"/>
      <c r="I214" s="195"/>
      <c r="J214" s="196"/>
      <c r="K214" s="32"/>
      <c r="L214" s="32"/>
      <c r="M214" s="32"/>
      <c r="N214" s="32"/>
    </row>
    <row r="215" spans="1:14" ht="12.75" customHeight="1" thickBot="1">
      <c r="A215" s="19"/>
      <c r="B215" s="354"/>
      <c r="C215" s="438"/>
      <c r="D215" s="438"/>
      <c r="E215" s="438"/>
      <c r="F215" s="442"/>
      <c r="G215" s="9"/>
      <c r="H215" s="9"/>
      <c r="I215" s="195"/>
      <c r="J215" s="196"/>
      <c r="K215" s="32"/>
      <c r="L215" s="32"/>
      <c r="M215" s="32"/>
      <c r="N215" s="32"/>
    </row>
    <row r="216" spans="1:14" ht="12.75" customHeight="1" thickBot="1">
      <c r="A216" s="355"/>
      <c r="B216" s="356" t="s">
        <v>17</v>
      </c>
      <c r="C216" s="440">
        <f>SUM(C212:C214)</f>
        <v>0</v>
      </c>
      <c r="D216" s="440">
        <f>SUM(D212:D214)</f>
        <v>0</v>
      </c>
      <c r="E216" s="440">
        <f>SUM(E212:E214)</f>
        <v>0</v>
      </c>
      <c r="F216" s="440">
        <f>SUM(F212:F214)</f>
        <v>0</v>
      </c>
      <c r="G216" s="9"/>
      <c r="H216" s="9"/>
      <c r="I216" s="197"/>
      <c r="J216" s="198"/>
      <c r="K216" s="32"/>
      <c r="L216" s="32"/>
      <c r="M216" s="32"/>
      <c r="N216" s="32"/>
    </row>
    <row r="217" spans="1:14" ht="12.75" customHeight="1">
      <c r="A217" s="30">
        <v>6000</v>
      </c>
      <c r="B217" s="352" t="s">
        <v>19</v>
      </c>
      <c r="C217" s="443"/>
      <c r="D217" s="443"/>
      <c r="E217" s="444"/>
      <c r="F217" s="445"/>
      <c r="G217" s="9"/>
      <c r="H217" s="9"/>
      <c r="I217" s="193"/>
      <c r="J217" s="194"/>
      <c r="K217" s="32"/>
      <c r="L217" s="32"/>
      <c r="M217" s="32"/>
      <c r="N217" s="32"/>
    </row>
    <row r="218" spans="1:14" ht="22.5">
      <c r="A218" s="19">
        <v>6001</v>
      </c>
      <c r="B218" s="358" t="s">
        <v>32</v>
      </c>
      <c r="C218" s="435"/>
      <c r="D218" s="435"/>
      <c r="E218" s="435"/>
      <c r="F218" s="442">
        <f aca="true" t="shared" si="10" ref="F218:F223">SUM(C218:E218)</f>
        <v>0</v>
      </c>
      <c r="G218" s="9"/>
      <c r="H218" s="9"/>
      <c r="I218" s="195"/>
      <c r="J218" s="200"/>
      <c r="K218" s="32"/>
      <c r="L218" s="32"/>
      <c r="M218" s="32"/>
      <c r="N218" s="32"/>
    </row>
    <row r="219" spans="1:14" ht="12.75" customHeight="1">
      <c r="A219" s="19">
        <v>6002</v>
      </c>
      <c r="B219" s="358" t="s">
        <v>30</v>
      </c>
      <c r="C219" s="435"/>
      <c r="D219" s="435"/>
      <c r="E219" s="435"/>
      <c r="F219" s="442">
        <f t="shared" si="10"/>
        <v>0</v>
      </c>
      <c r="G219" s="9"/>
      <c r="H219" s="9"/>
      <c r="I219" s="195"/>
      <c r="J219" s="200"/>
      <c r="K219" s="32"/>
      <c r="L219" s="32"/>
      <c r="M219" s="32"/>
      <c r="N219" s="32"/>
    </row>
    <row r="220" spans="1:14" ht="12.75" customHeight="1">
      <c r="A220" s="19">
        <v>6003</v>
      </c>
      <c r="B220" s="354" t="s">
        <v>33</v>
      </c>
      <c r="C220" s="435"/>
      <c r="D220" s="435"/>
      <c r="E220" s="435"/>
      <c r="F220" s="442">
        <f t="shared" si="10"/>
        <v>0</v>
      </c>
      <c r="G220" s="9"/>
      <c r="H220" s="9"/>
      <c r="I220" s="195"/>
      <c r="J220" s="196"/>
      <c r="K220" s="32"/>
      <c r="L220" s="32"/>
      <c r="M220" s="32"/>
      <c r="N220" s="32"/>
    </row>
    <row r="221" spans="1:14" ht="12.75" customHeight="1">
      <c r="A221" s="19">
        <v>6004</v>
      </c>
      <c r="B221" s="354" t="s">
        <v>10</v>
      </c>
      <c r="C221" s="435"/>
      <c r="D221" s="435"/>
      <c r="E221" s="435"/>
      <c r="F221" s="442">
        <f t="shared" si="10"/>
        <v>0</v>
      </c>
      <c r="G221" s="9"/>
      <c r="H221" s="9"/>
      <c r="I221" s="195"/>
      <c r="J221" s="196"/>
      <c r="K221" s="32"/>
      <c r="L221" s="32"/>
      <c r="M221" s="32"/>
      <c r="N221" s="32"/>
    </row>
    <row r="222" spans="1:14" ht="12.75" customHeight="1">
      <c r="A222" s="19">
        <v>6005</v>
      </c>
      <c r="B222" s="354" t="s">
        <v>34</v>
      </c>
      <c r="C222" s="435"/>
      <c r="D222" s="435"/>
      <c r="E222" s="435"/>
      <c r="F222" s="442">
        <f t="shared" si="10"/>
        <v>0</v>
      </c>
      <c r="G222" s="9"/>
      <c r="H222" s="9"/>
      <c r="I222" s="195"/>
      <c r="J222" s="196"/>
      <c r="K222" s="32"/>
      <c r="L222" s="32"/>
      <c r="M222" s="32"/>
      <c r="N222" s="32"/>
    </row>
    <row r="223" spans="1:14" ht="12.75" customHeight="1">
      <c r="A223" s="20">
        <v>6006</v>
      </c>
      <c r="B223" s="349" t="s">
        <v>18</v>
      </c>
      <c r="C223" s="435"/>
      <c r="D223" s="435"/>
      <c r="E223" s="435"/>
      <c r="F223" s="442">
        <f t="shared" si="10"/>
        <v>0</v>
      </c>
      <c r="G223" s="9"/>
      <c r="H223" s="9"/>
      <c r="I223" s="195"/>
      <c r="J223" s="196"/>
      <c r="K223" s="32"/>
      <c r="L223" s="32"/>
      <c r="M223" s="32"/>
      <c r="N223" s="32"/>
    </row>
    <row r="224" spans="1:14" ht="12.75" customHeight="1" thickBot="1">
      <c r="A224" s="155"/>
      <c r="B224" s="349"/>
      <c r="C224" s="435"/>
      <c r="D224" s="435"/>
      <c r="E224" s="446"/>
      <c r="F224" s="447"/>
      <c r="G224" s="9"/>
      <c r="H224" s="9"/>
      <c r="I224" s="195"/>
      <c r="J224" s="196"/>
      <c r="K224" s="32"/>
      <c r="L224" s="32"/>
      <c r="M224" s="32"/>
      <c r="N224" s="32"/>
    </row>
    <row r="225" spans="1:14" ht="12.75" customHeight="1" thickBot="1">
      <c r="A225" s="359"/>
      <c r="B225" s="360" t="s">
        <v>17</v>
      </c>
      <c r="C225" s="440">
        <f>SUM(C218:C223)</f>
        <v>0</v>
      </c>
      <c r="D225" s="440">
        <f>SUM(D218:D223)</f>
        <v>0</v>
      </c>
      <c r="E225" s="440">
        <f>SUM(E218:E223)</f>
        <v>0</v>
      </c>
      <c r="F225" s="440">
        <f>SUM(F218:F223)</f>
        <v>0</v>
      </c>
      <c r="G225" s="9"/>
      <c r="H225" s="9"/>
      <c r="I225" s="197"/>
      <c r="J225" s="198"/>
      <c r="K225" s="32"/>
      <c r="L225" s="32"/>
      <c r="M225" s="32"/>
      <c r="N225" s="32"/>
    </row>
    <row r="226" spans="1:14" ht="11.25">
      <c r="A226" s="177"/>
      <c r="B226" s="351"/>
      <c r="C226" s="435"/>
      <c r="D226" s="435"/>
      <c r="E226" s="435"/>
      <c r="F226" s="436"/>
      <c r="G226" s="9"/>
      <c r="H226" s="9"/>
      <c r="I226" s="195"/>
      <c r="J226" s="200"/>
      <c r="K226" s="32"/>
      <c r="L226" s="32"/>
      <c r="M226" s="32"/>
      <c r="N226" s="32"/>
    </row>
    <row r="227" spans="1:14" ht="12" thickBot="1">
      <c r="A227" s="177">
        <v>7000</v>
      </c>
      <c r="B227" s="351" t="s">
        <v>38</v>
      </c>
      <c r="C227" s="435"/>
      <c r="D227" s="435"/>
      <c r="E227" s="435"/>
      <c r="F227" s="442">
        <f>SUM(C227:E227)</f>
        <v>0</v>
      </c>
      <c r="G227" s="9"/>
      <c r="H227" s="9"/>
      <c r="I227" s="195"/>
      <c r="J227" s="200"/>
      <c r="K227" s="32"/>
      <c r="L227" s="32"/>
      <c r="M227" s="32"/>
      <c r="N227" s="32"/>
    </row>
    <row r="228" spans="1:14" ht="12.75" customHeight="1" thickBot="1">
      <c r="A228" s="359"/>
      <c r="B228" s="361" t="s">
        <v>17</v>
      </c>
      <c r="C228" s="440">
        <f>C227</f>
        <v>0</v>
      </c>
      <c r="D228" s="440">
        <f>D227</f>
        <v>0</v>
      </c>
      <c r="E228" s="440">
        <f>E227</f>
        <v>0</v>
      </c>
      <c r="F228" s="440">
        <f>F227</f>
        <v>0</v>
      </c>
      <c r="G228" s="9"/>
      <c r="H228" s="9"/>
      <c r="I228" s="197"/>
      <c r="J228" s="198"/>
      <c r="K228" s="32"/>
      <c r="L228" s="32"/>
      <c r="M228" s="32"/>
      <c r="N228" s="32"/>
    </row>
    <row r="229" spans="1:14" ht="12.75" customHeight="1" thickBot="1">
      <c r="A229" s="180"/>
      <c r="B229" s="181" t="s">
        <v>11</v>
      </c>
      <c r="C229" s="448">
        <f>+C196+C202+C210+C216+C225+C228</f>
        <v>0</v>
      </c>
      <c r="D229" s="448">
        <f>+D196+D202+D210+D216+D225+D228</f>
        <v>0</v>
      </c>
      <c r="E229" s="448">
        <f>+E196+E202+E210+E216+E225+E228</f>
        <v>0</v>
      </c>
      <c r="F229" s="448">
        <f>+F196+F202+F210+F216+F225+F228</f>
        <v>0</v>
      </c>
      <c r="G229" s="9"/>
      <c r="H229" s="9"/>
      <c r="I229" s="192"/>
      <c r="J229" s="201"/>
      <c r="K229" s="32"/>
      <c r="L229" s="32"/>
      <c r="M229" s="32"/>
      <c r="N229" s="32"/>
    </row>
    <row r="230" spans="1:14" s="15" customFormat="1" ht="13.5" thickBot="1">
      <c r="A230" s="31"/>
      <c r="B230" s="10"/>
      <c r="C230" s="32"/>
      <c r="D230" s="32"/>
      <c r="E230" s="32"/>
      <c r="F230" s="32"/>
      <c r="I230" s="202"/>
      <c r="J230" s="202"/>
      <c r="K230" s="202"/>
      <c r="L230" s="202"/>
      <c r="M230" s="202"/>
      <c r="N230" s="202"/>
    </row>
    <row r="231" spans="1:14" s="15" customFormat="1" ht="39" customHeight="1" thickBot="1">
      <c r="A231" s="76" t="s">
        <v>3</v>
      </c>
      <c r="B231" s="571"/>
      <c r="C231" s="571"/>
      <c r="D231" s="571"/>
      <c r="E231" s="571"/>
      <c r="F231" s="572"/>
      <c r="I231" s="202"/>
      <c r="J231" s="202"/>
      <c r="K231" s="202"/>
      <c r="L231" s="202"/>
      <c r="M231" s="202"/>
      <c r="N231" s="202"/>
    </row>
    <row r="232" spans="1:14" s="15" customFormat="1" ht="12.75">
      <c r="A232" s="3"/>
      <c r="B232" s="10"/>
      <c r="C232" s="11"/>
      <c r="D232" s="11"/>
      <c r="E232" s="11"/>
      <c r="F232" s="11"/>
      <c r="I232" s="202"/>
      <c r="J232" s="202"/>
      <c r="K232" s="202"/>
      <c r="L232" s="202"/>
      <c r="M232" s="202"/>
      <c r="N232" s="202"/>
    </row>
    <row r="233" spans="1:14" s="15" customFormat="1" ht="13.5" thickBot="1">
      <c r="A233" s="3"/>
      <c r="B233" s="3" t="s">
        <v>13</v>
      </c>
      <c r="C233" s="4"/>
      <c r="D233" s="4"/>
      <c r="E233" s="4"/>
      <c r="F233" s="4"/>
      <c r="I233" s="202"/>
      <c r="J233" s="202"/>
      <c r="K233" s="202"/>
      <c r="L233" s="202"/>
      <c r="M233" s="202"/>
      <c r="N233" s="202"/>
    </row>
    <row r="234" spans="1:14" s="15" customFormat="1" ht="27" customHeight="1" thickBot="1">
      <c r="A234" s="368" t="s">
        <v>76</v>
      </c>
      <c r="B234" s="569"/>
      <c r="C234" s="569"/>
      <c r="D234" s="569"/>
      <c r="E234" s="569"/>
      <c r="F234" s="570"/>
      <c r="I234" s="202"/>
      <c r="J234" s="202"/>
      <c r="K234" s="202"/>
      <c r="L234" s="202"/>
      <c r="M234" s="202"/>
      <c r="N234" s="202"/>
    </row>
    <row r="235" spans="3:14" ht="15" customHeight="1" thickBot="1">
      <c r="C235" s="564" t="s">
        <v>302</v>
      </c>
      <c r="D235" s="565"/>
      <c r="E235" s="565"/>
      <c r="F235" s="566"/>
      <c r="I235" s="13"/>
      <c r="J235" s="13"/>
      <c r="K235" s="13"/>
      <c r="L235" s="13"/>
      <c r="M235" s="14"/>
      <c r="N235" s="14"/>
    </row>
    <row r="236" spans="3:14" ht="15" customHeight="1" thickBot="1">
      <c r="C236" s="310" t="s">
        <v>237</v>
      </c>
      <c r="D236" s="310" t="s">
        <v>238</v>
      </c>
      <c r="E236" s="310" t="s">
        <v>239</v>
      </c>
      <c r="F236" s="309" t="s">
        <v>11</v>
      </c>
      <c r="I236" s="562"/>
      <c r="J236" s="562"/>
      <c r="K236" s="563"/>
      <c r="L236" s="563"/>
      <c r="M236" s="192"/>
      <c r="N236" s="192"/>
    </row>
    <row r="237" spans="1:14" ht="11.25">
      <c r="A237" s="150">
        <v>2000</v>
      </c>
      <c r="B237" s="352" t="s">
        <v>21</v>
      </c>
      <c r="C237" s="148"/>
      <c r="D237" s="148"/>
      <c r="E237" s="149"/>
      <c r="F237" s="1"/>
      <c r="I237" s="193"/>
      <c r="J237" s="194"/>
      <c r="K237" s="32"/>
      <c r="L237" s="32"/>
      <c r="M237" s="32"/>
      <c r="N237" s="32"/>
    </row>
    <row r="238" spans="1:14" ht="12.75" customHeight="1">
      <c r="A238" s="19">
        <v>2001</v>
      </c>
      <c r="B238" s="353" t="s">
        <v>22</v>
      </c>
      <c r="C238" s="435"/>
      <c r="D238" s="435"/>
      <c r="E238" s="435"/>
      <c r="F238" s="442">
        <f>SUM(C238:E238)</f>
        <v>0</v>
      </c>
      <c r="G238" s="9"/>
      <c r="H238" s="9"/>
      <c r="I238" s="195"/>
      <c r="J238" s="196"/>
      <c r="K238" s="32"/>
      <c r="L238" s="32"/>
      <c r="M238" s="32"/>
      <c r="N238" s="32"/>
    </row>
    <row r="239" spans="1:14" ht="12.75" customHeight="1">
      <c r="A239" s="19">
        <v>2002</v>
      </c>
      <c r="B239" s="354" t="s">
        <v>23</v>
      </c>
      <c r="C239" s="435"/>
      <c r="D239" s="435"/>
      <c r="E239" s="435"/>
      <c r="F239" s="442">
        <f>SUM(C239:E239)</f>
        <v>0</v>
      </c>
      <c r="G239" s="9"/>
      <c r="H239" s="9"/>
      <c r="I239" s="195"/>
      <c r="J239" s="196"/>
      <c r="K239" s="32"/>
      <c r="L239" s="32"/>
      <c r="M239" s="32"/>
      <c r="N239" s="32"/>
    </row>
    <row r="240" spans="1:14" ht="12.75" customHeight="1">
      <c r="A240" s="19">
        <v>2003</v>
      </c>
      <c r="B240" s="349" t="s">
        <v>24</v>
      </c>
      <c r="C240" s="435"/>
      <c r="D240" s="435"/>
      <c r="E240" s="435"/>
      <c r="F240" s="442">
        <f>SUM(C240:E240)</f>
        <v>0</v>
      </c>
      <c r="G240" s="9"/>
      <c r="H240" s="9"/>
      <c r="I240" s="195"/>
      <c r="J240" s="196"/>
      <c r="K240" s="32"/>
      <c r="L240" s="32"/>
      <c r="M240" s="32"/>
      <c r="N240" s="32"/>
    </row>
    <row r="241" spans="1:14" ht="12.75" customHeight="1" thickBot="1">
      <c r="A241" s="19"/>
      <c r="B241" s="354"/>
      <c r="C241" s="438"/>
      <c r="D241" s="438"/>
      <c r="E241" s="439"/>
      <c r="F241" s="436"/>
      <c r="G241" s="9"/>
      <c r="H241" s="9"/>
      <c r="I241" s="195"/>
      <c r="J241" s="196"/>
      <c r="K241" s="32"/>
      <c r="L241" s="32"/>
      <c r="M241" s="32"/>
      <c r="N241" s="32"/>
    </row>
    <row r="242" spans="1:14" ht="12.75" customHeight="1" thickBot="1">
      <c r="A242" s="355"/>
      <c r="B242" s="356" t="s">
        <v>17</v>
      </c>
      <c r="C242" s="440">
        <f>SUM(C238:C240)</f>
        <v>0</v>
      </c>
      <c r="D242" s="440">
        <f>SUM(D238:D240)</f>
        <v>0</v>
      </c>
      <c r="E242" s="440">
        <f>SUM(E238:E240)</f>
        <v>0</v>
      </c>
      <c r="F242" s="440">
        <f>SUM(F238:F240)</f>
        <v>0</v>
      </c>
      <c r="G242" s="9"/>
      <c r="H242" s="9"/>
      <c r="I242" s="197"/>
      <c r="J242" s="198"/>
      <c r="K242" s="32"/>
      <c r="L242" s="32"/>
      <c r="M242" s="32"/>
      <c r="N242" s="32"/>
    </row>
    <row r="243" spans="1:14" ht="12.75" customHeight="1">
      <c r="A243" s="30">
        <v>3000</v>
      </c>
      <c r="B243" s="352" t="s">
        <v>15</v>
      </c>
      <c r="C243" s="438"/>
      <c r="D243" s="438"/>
      <c r="E243" s="439"/>
      <c r="F243" s="441"/>
      <c r="G243" s="9"/>
      <c r="H243" s="9"/>
      <c r="I243" s="193"/>
      <c r="J243" s="194"/>
      <c r="K243" s="32"/>
      <c r="L243" s="32"/>
      <c r="M243" s="32"/>
      <c r="N243" s="32"/>
    </row>
    <row r="244" spans="1:14" ht="12.75" customHeight="1">
      <c r="A244" s="19">
        <v>3001</v>
      </c>
      <c r="B244" s="354" t="s">
        <v>5</v>
      </c>
      <c r="C244" s="435"/>
      <c r="D244" s="435"/>
      <c r="E244" s="435"/>
      <c r="F244" s="442">
        <f>SUM(C244:E244)</f>
        <v>0</v>
      </c>
      <c r="G244" s="9"/>
      <c r="H244" s="9"/>
      <c r="I244" s="199"/>
      <c r="J244" s="196"/>
      <c r="K244" s="32"/>
      <c r="L244" s="32"/>
      <c r="M244" s="32"/>
      <c r="N244" s="32"/>
    </row>
    <row r="245" spans="1:14" ht="12.75" customHeight="1">
      <c r="A245" s="19">
        <v>3002</v>
      </c>
      <c r="B245" s="354" t="s">
        <v>6</v>
      </c>
      <c r="C245" s="435"/>
      <c r="D245" s="435"/>
      <c r="E245" s="435"/>
      <c r="F245" s="442">
        <f>SUM(C245:E245)</f>
        <v>0</v>
      </c>
      <c r="G245" s="9"/>
      <c r="H245" s="9"/>
      <c r="I245" s="199"/>
      <c r="J245" s="196"/>
      <c r="K245" s="32"/>
      <c r="L245" s="32"/>
      <c r="M245" s="32"/>
      <c r="N245" s="32"/>
    </row>
    <row r="246" spans="1:14" ht="12.75" customHeight="1">
      <c r="A246" s="19">
        <v>3003</v>
      </c>
      <c r="B246" s="354" t="s">
        <v>7</v>
      </c>
      <c r="C246" s="435"/>
      <c r="D246" s="435"/>
      <c r="E246" s="435"/>
      <c r="F246" s="442">
        <f>SUM(C246:E246)</f>
        <v>0</v>
      </c>
      <c r="G246" s="9"/>
      <c r="H246" s="9"/>
      <c r="I246" s="199"/>
      <c r="J246" s="196"/>
      <c r="K246" s="32"/>
      <c r="L246" s="32"/>
      <c r="M246" s="32"/>
      <c r="N246" s="32"/>
    </row>
    <row r="247" spans="1:14" ht="12.75" customHeight="1" thickBot="1">
      <c r="A247" s="19"/>
      <c r="B247" s="354"/>
      <c r="C247" s="438"/>
      <c r="D247" s="438"/>
      <c r="E247" s="439"/>
      <c r="F247" s="436"/>
      <c r="G247" s="9"/>
      <c r="H247" s="9"/>
      <c r="I247" s="199"/>
      <c r="J247" s="196"/>
      <c r="K247" s="32"/>
      <c r="L247" s="32"/>
      <c r="M247" s="32"/>
      <c r="N247" s="32"/>
    </row>
    <row r="248" spans="1:14" ht="12.75" customHeight="1" thickBot="1">
      <c r="A248" s="355"/>
      <c r="B248" s="356" t="s">
        <v>17</v>
      </c>
      <c r="C248" s="440">
        <f>SUM(C244:C246)</f>
        <v>0</v>
      </c>
      <c r="D248" s="440">
        <f>SUM(D244:D246)</f>
        <v>0</v>
      </c>
      <c r="E248" s="440">
        <f>SUM(E244:E246)</f>
        <v>0</v>
      </c>
      <c r="F248" s="440">
        <f>SUM(F244:F246)</f>
        <v>0</v>
      </c>
      <c r="G248" s="9"/>
      <c r="H248" s="9"/>
      <c r="I248" s="197"/>
      <c r="J248" s="198"/>
      <c r="K248" s="32"/>
      <c r="L248" s="32"/>
      <c r="M248" s="32"/>
      <c r="N248" s="32"/>
    </row>
    <row r="249" spans="1:14" ht="12.75" customHeight="1">
      <c r="A249" s="30">
        <v>4000</v>
      </c>
      <c r="B249" s="352" t="s">
        <v>8</v>
      </c>
      <c r="C249" s="438"/>
      <c r="D249" s="438"/>
      <c r="E249" s="439"/>
      <c r="F249" s="441"/>
      <c r="G249" s="9"/>
      <c r="H249" s="9"/>
      <c r="I249" s="193"/>
      <c r="J249" s="194"/>
      <c r="K249" s="32"/>
      <c r="L249" s="32"/>
      <c r="M249" s="32"/>
      <c r="N249" s="32"/>
    </row>
    <row r="250" spans="1:14" ht="26.25" customHeight="1">
      <c r="A250" s="19">
        <v>4001</v>
      </c>
      <c r="B250" s="350" t="s">
        <v>26</v>
      </c>
      <c r="C250" s="435"/>
      <c r="D250" s="435"/>
      <c r="E250" s="435"/>
      <c r="F250" s="442">
        <f>SUM(C250:E250)</f>
        <v>0</v>
      </c>
      <c r="G250" s="9"/>
      <c r="H250" s="9"/>
      <c r="I250" s="199"/>
      <c r="J250" s="200"/>
      <c r="K250" s="32"/>
      <c r="L250" s="32"/>
      <c r="M250" s="32"/>
      <c r="N250" s="32"/>
    </row>
    <row r="251" spans="1:14" ht="11.25">
      <c r="A251" s="19">
        <v>4002</v>
      </c>
      <c r="B251" s="357" t="s">
        <v>27</v>
      </c>
      <c r="C251" s="435"/>
      <c r="D251" s="435"/>
      <c r="E251" s="435"/>
      <c r="F251" s="442">
        <f>SUM(C251:E251)</f>
        <v>0</v>
      </c>
      <c r="G251" s="9"/>
      <c r="H251" s="9"/>
      <c r="I251" s="199"/>
      <c r="J251" s="196"/>
      <c r="K251" s="32"/>
      <c r="L251" s="32"/>
      <c r="M251" s="32"/>
      <c r="N251" s="32"/>
    </row>
    <row r="252" spans="1:14" ht="11.25">
      <c r="A252" s="19">
        <v>4003</v>
      </c>
      <c r="B252" s="354" t="s">
        <v>28</v>
      </c>
      <c r="C252" s="435"/>
      <c r="D252" s="435"/>
      <c r="E252" s="435"/>
      <c r="F252" s="442">
        <f>SUM(C252:E252)</f>
        <v>0</v>
      </c>
      <c r="G252" s="9"/>
      <c r="H252" s="9"/>
      <c r="I252" s="199"/>
      <c r="J252" s="196"/>
      <c r="K252" s="32"/>
      <c r="L252" s="32"/>
      <c r="M252" s="32"/>
      <c r="N252" s="32"/>
    </row>
    <row r="253" spans="1:14" ht="11.25">
      <c r="A253" s="19">
        <v>4004</v>
      </c>
      <c r="B253" s="357" t="s">
        <v>16</v>
      </c>
      <c r="C253" s="435"/>
      <c r="D253" s="435"/>
      <c r="E253" s="435"/>
      <c r="F253" s="442">
        <f>SUM(C253:E253)</f>
        <v>0</v>
      </c>
      <c r="G253" s="9"/>
      <c r="H253" s="9"/>
      <c r="I253" s="199"/>
      <c r="J253" s="196"/>
      <c r="K253" s="32"/>
      <c r="L253" s="32"/>
      <c r="M253" s="32"/>
      <c r="N253" s="32"/>
    </row>
    <row r="254" spans="1:14" ht="11.25">
      <c r="A254" s="20">
        <v>4005</v>
      </c>
      <c r="B254" s="349" t="s">
        <v>18</v>
      </c>
      <c r="C254" s="435"/>
      <c r="D254" s="435"/>
      <c r="E254" s="435"/>
      <c r="F254" s="442">
        <f>SUM(C254:E254)</f>
        <v>0</v>
      </c>
      <c r="G254" s="9"/>
      <c r="H254" s="9"/>
      <c r="I254" s="199"/>
      <c r="J254" s="196"/>
      <c r="K254" s="32"/>
      <c r="L254" s="32"/>
      <c r="M254" s="32"/>
      <c r="N254" s="32"/>
    </row>
    <row r="255" spans="1:14" ht="12.75" customHeight="1" thickBot="1">
      <c r="A255" s="19"/>
      <c r="B255" s="354"/>
      <c r="C255" s="438"/>
      <c r="D255" s="438"/>
      <c r="E255" s="438"/>
      <c r="F255" s="442"/>
      <c r="G255" s="9"/>
      <c r="H255" s="9"/>
      <c r="I255" s="199"/>
      <c r="J255" s="196"/>
      <c r="K255" s="32"/>
      <c r="L255" s="32"/>
      <c r="M255" s="32"/>
      <c r="N255" s="32"/>
    </row>
    <row r="256" spans="1:14" ht="12.75" customHeight="1" thickBot="1">
      <c r="A256" s="355"/>
      <c r="B256" s="356" t="s">
        <v>17</v>
      </c>
      <c r="C256" s="440">
        <f>SUM(C250:C254)</f>
        <v>0</v>
      </c>
      <c r="D256" s="440">
        <f>SUM(D250:D254)</f>
        <v>0</v>
      </c>
      <c r="E256" s="440">
        <f>SUM(E250:E254)</f>
        <v>0</v>
      </c>
      <c r="F256" s="440">
        <f>SUM(F250:F254)</f>
        <v>0</v>
      </c>
      <c r="G256" s="9"/>
      <c r="H256" s="9"/>
      <c r="I256" s="197"/>
      <c r="J256" s="198"/>
      <c r="K256" s="32"/>
      <c r="L256" s="32"/>
      <c r="M256" s="32"/>
      <c r="N256" s="32"/>
    </row>
    <row r="257" spans="1:14" ht="12.75" customHeight="1">
      <c r="A257" s="30">
        <v>5000</v>
      </c>
      <c r="B257" s="352" t="s">
        <v>9</v>
      </c>
      <c r="C257" s="438"/>
      <c r="D257" s="438"/>
      <c r="E257" s="438"/>
      <c r="F257" s="442"/>
      <c r="G257" s="9"/>
      <c r="H257" s="9"/>
      <c r="I257" s="193"/>
      <c r="J257" s="194"/>
      <c r="K257" s="32"/>
      <c r="L257" s="32"/>
      <c r="M257" s="32"/>
      <c r="N257" s="32"/>
    </row>
    <row r="258" spans="1:14" ht="22.5">
      <c r="A258" s="19">
        <v>5001</v>
      </c>
      <c r="B258" s="358" t="s">
        <v>29</v>
      </c>
      <c r="C258" s="435"/>
      <c r="D258" s="435"/>
      <c r="E258" s="435"/>
      <c r="F258" s="442">
        <f>SUM(C258:E258)</f>
        <v>0</v>
      </c>
      <c r="G258" s="9"/>
      <c r="H258" s="9"/>
      <c r="I258" s="195"/>
      <c r="J258" s="200"/>
      <c r="K258" s="32"/>
      <c r="L258" s="32"/>
      <c r="M258" s="32"/>
      <c r="N258" s="32"/>
    </row>
    <row r="259" spans="1:14" ht="12.75" customHeight="1">
      <c r="A259" s="19">
        <v>5002</v>
      </c>
      <c r="B259" s="354" t="s">
        <v>30</v>
      </c>
      <c r="C259" s="435"/>
      <c r="D259" s="435"/>
      <c r="E259" s="435"/>
      <c r="F259" s="442">
        <f>SUM(C259:E259)</f>
        <v>0</v>
      </c>
      <c r="G259" s="9"/>
      <c r="H259" s="9"/>
      <c r="I259" s="195"/>
      <c r="J259" s="196"/>
      <c r="K259" s="32"/>
      <c r="L259" s="32"/>
      <c r="M259" s="32"/>
      <c r="N259" s="32"/>
    </row>
    <row r="260" spans="1:14" ht="12.75" customHeight="1">
      <c r="A260" s="19">
        <v>5003</v>
      </c>
      <c r="B260" s="354" t="s">
        <v>31</v>
      </c>
      <c r="C260" s="435"/>
      <c r="D260" s="435"/>
      <c r="E260" s="435"/>
      <c r="F260" s="442">
        <f>SUM(C260:E260)</f>
        <v>0</v>
      </c>
      <c r="G260" s="9"/>
      <c r="H260" s="9"/>
      <c r="I260" s="195"/>
      <c r="J260" s="196"/>
      <c r="K260" s="32"/>
      <c r="L260" s="32"/>
      <c r="M260" s="32"/>
      <c r="N260" s="32"/>
    </row>
    <row r="261" spans="1:14" ht="12.75" customHeight="1" thickBot="1">
      <c r="A261" s="19"/>
      <c r="B261" s="354"/>
      <c r="C261" s="438"/>
      <c r="D261" s="438"/>
      <c r="E261" s="438"/>
      <c r="F261" s="442"/>
      <c r="G261" s="9"/>
      <c r="H261" s="9"/>
      <c r="I261" s="195"/>
      <c r="J261" s="196"/>
      <c r="K261" s="32"/>
      <c r="L261" s="32"/>
      <c r="M261" s="32"/>
      <c r="N261" s="32"/>
    </row>
    <row r="262" spans="1:14" ht="12.75" customHeight="1" thickBot="1">
      <c r="A262" s="355"/>
      <c r="B262" s="356" t="s">
        <v>17</v>
      </c>
      <c r="C262" s="440">
        <f>SUM(C258:C260)</f>
        <v>0</v>
      </c>
      <c r="D262" s="440">
        <f>SUM(D258:D260)</f>
        <v>0</v>
      </c>
      <c r="E262" s="440">
        <f>SUM(E258:E260)</f>
        <v>0</v>
      </c>
      <c r="F262" s="440">
        <f>SUM(F258:F260)</f>
        <v>0</v>
      </c>
      <c r="G262" s="9"/>
      <c r="H262" s="9"/>
      <c r="I262" s="197"/>
      <c r="J262" s="198"/>
      <c r="K262" s="32"/>
      <c r="L262" s="32"/>
      <c r="M262" s="32"/>
      <c r="N262" s="32"/>
    </row>
    <row r="263" spans="1:14" ht="12.75" customHeight="1">
      <c r="A263" s="30">
        <v>6000</v>
      </c>
      <c r="B263" s="352" t="s">
        <v>19</v>
      </c>
      <c r="C263" s="443"/>
      <c r="D263" s="443"/>
      <c r="E263" s="444"/>
      <c r="F263" s="445"/>
      <c r="G263" s="9"/>
      <c r="H263" s="9"/>
      <c r="I263" s="193"/>
      <c r="J263" s="194"/>
      <c r="K263" s="32"/>
      <c r="L263" s="32"/>
      <c r="M263" s="32"/>
      <c r="N263" s="32"/>
    </row>
    <row r="264" spans="1:14" ht="22.5">
      <c r="A264" s="19">
        <v>6001</v>
      </c>
      <c r="B264" s="358" t="s">
        <v>32</v>
      </c>
      <c r="C264" s="435"/>
      <c r="D264" s="435"/>
      <c r="E264" s="435"/>
      <c r="F264" s="442">
        <f aca="true" t="shared" si="11" ref="F264:F269">SUM(C264:E264)</f>
        <v>0</v>
      </c>
      <c r="G264" s="9"/>
      <c r="H264" s="9"/>
      <c r="I264" s="195"/>
      <c r="J264" s="200"/>
      <c r="K264" s="32"/>
      <c r="L264" s="32"/>
      <c r="M264" s="32"/>
      <c r="N264" s="32"/>
    </row>
    <row r="265" spans="1:14" ht="12.75" customHeight="1">
      <c r="A265" s="19">
        <v>6002</v>
      </c>
      <c r="B265" s="358" t="s">
        <v>30</v>
      </c>
      <c r="C265" s="435"/>
      <c r="D265" s="435"/>
      <c r="E265" s="435"/>
      <c r="F265" s="442">
        <f t="shared" si="11"/>
        <v>0</v>
      </c>
      <c r="G265" s="9"/>
      <c r="H265" s="9"/>
      <c r="I265" s="195"/>
      <c r="J265" s="200"/>
      <c r="K265" s="32"/>
      <c r="L265" s="32"/>
      <c r="M265" s="32"/>
      <c r="N265" s="32"/>
    </row>
    <row r="266" spans="1:14" ht="12.75" customHeight="1">
      <c r="A266" s="19">
        <v>6003</v>
      </c>
      <c r="B266" s="354" t="s">
        <v>33</v>
      </c>
      <c r="C266" s="435"/>
      <c r="D266" s="435"/>
      <c r="E266" s="435"/>
      <c r="F266" s="442">
        <f t="shared" si="11"/>
        <v>0</v>
      </c>
      <c r="G266" s="9"/>
      <c r="H266" s="9"/>
      <c r="I266" s="195"/>
      <c r="J266" s="196"/>
      <c r="K266" s="32"/>
      <c r="L266" s="32"/>
      <c r="M266" s="32"/>
      <c r="N266" s="32"/>
    </row>
    <row r="267" spans="1:14" ht="12.75" customHeight="1">
      <c r="A267" s="19">
        <v>6004</v>
      </c>
      <c r="B267" s="354" t="s">
        <v>10</v>
      </c>
      <c r="C267" s="435"/>
      <c r="D267" s="435"/>
      <c r="E267" s="435"/>
      <c r="F267" s="442">
        <f t="shared" si="11"/>
        <v>0</v>
      </c>
      <c r="G267" s="9"/>
      <c r="H267" s="9"/>
      <c r="I267" s="195"/>
      <c r="J267" s="196"/>
      <c r="K267" s="32"/>
      <c r="L267" s="32"/>
      <c r="M267" s="32"/>
      <c r="N267" s="32"/>
    </row>
    <row r="268" spans="1:14" ht="12.75" customHeight="1">
      <c r="A268" s="19">
        <v>6005</v>
      </c>
      <c r="B268" s="354" t="s">
        <v>34</v>
      </c>
      <c r="C268" s="435"/>
      <c r="D268" s="435"/>
      <c r="E268" s="435"/>
      <c r="F268" s="442">
        <f t="shared" si="11"/>
        <v>0</v>
      </c>
      <c r="G268" s="9"/>
      <c r="H268" s="9"/>
      <c r="I268" s="195"/>
      <c r="J268" s="196"/>
      <c r="K268" s="32"/>
      <c r="L268" s="32"/>
      <c r="M268" s="32"/>
      <c r="N268" s="32"/>
    </row>
    <row r="269" spans="1:14" ht="12.75" customHeight="1">
      <c r="A269" s="20">
        <v>6006</v>
      </c>
      <c r="B269" s="349" t="s">
        <v>18</v>
      </c>
      <c r="C269" s="435"/>
      <c r="D269" s="435"/>
      <c r="E269" s="435"/>
      <c r="F269" s="442">
        <f t="shared" si="11"/>
        <v>0</v>
      </c>
      <c r="G269" s="9"/>
      <c r="H269" s="9"/>
      <c r="I269" s="195"/>
      <c r="J269" s="196"/>
      <c r="K269" s="32"/>
      <c r="L269" s="32"/>
      <c r="M269" s="32"/>
      <c r="N269" s="32"/>
    </row>
    <row r="270" spans="1:14" ht="12.75" customHeight="1" thickBot="1">
      <c r="A270" s="155"/>
      <c r="B270" s="349"/>
      <c r="C270" s="435"/>
      <c r="D270" s="435"/>
      <c r="E270" s="446"/>
      <c r="F270" s="447"/>
      <c r="G270" s="9"/>
      <c r="H270" s="9"/>
      <c r="I270" s="195"/>
      <c r="J270" s="196"/>
      <c r="K270" s="32"/>
      <c r="L270" s="32"/>
      <c r="M270" s="32"/>
      <c r="N270" s="32"/>
    </row>
    <row r="271" spans="1:14" ht="12.75" customHeight="1" thickBot="1">
      <c r="A271" s="359"/>
      <c r="B271" s="360" t="s">
        <v>17</v>
      </c>
      <c r="C271" s="440">
        <f>SUM(C264:C269)</f>
        <v>0</v>
      </c>
      <c r="D271" s="440">
        <f>SUM(D264:D269)</f>
        <v>0</v>
      </c>
      <c r="E271" s="440">
        <f>SUM(E264:E269)</f>
        <v>0</v>
      </c>
      <c r="F271" s="440">
        <f>SUM(F264:F269)</f>
        <v>0</v>
      </c>
      <c r="G271" s="9"/>
      <c r="H271" s="9"/>
      <c r="I271" s="197"/>
      <c r="J271" s="198"/>
      <c r="K271" s="32"/>
      <c r="L271" s="32"/>
      <c r="M271" s="32"/>
      <c r="N271" s="32"/>
    </row>
    <row r="272" spans="1:14" ht="11.25">
      <c r="A272" s="177"/>
      <c r="B272" s="351"/>
      <c r="C272" s="435"/>
      <c r="D272" s="435"/>
      <c r="E272" s="435"/>
      <c r="F272" s="436"/>
      <c r="G272" s="9"/>
      <c r="H272" s="9"/>
      <c r="I272" s="195"/>
      <c r="J272" s="200"/>
      <c r="K272" s="32"/>
      <c r="L272" s="32"/>
      <c r="M272" s="32"/>
      <c r="N272" s="32"/>
    </row>
    <row r="273" spans="1:14" ht="12" thickBot="1">
      <c r="A273" s="177">
        <v>7000</v>
      </c>
      <c r="B273" s="351" t="s">
        <v>38</v>
      </c>
      <c r="C273" s="435"/>
      <c r="D273" s="435"/>
      <c r="E273" s="435"/>
      <c r="F273" s="442">
        <f>SUM(C273:E273)</f>
        <v>0</v>
      </c>
      <c r="G273" s="9"/>
      <c r="H273" s="9"/>
      <c r="I273" s="195"/>
      <c r="J273" s="200"/>
      <c r="K273" s="32"/>
      <c r="L273" s="32"/>
      <c r="M273" s="32"/>
      <c r="N273" s="32"/>
    </row>
    <row r="274" spans="1:14" ht="12.75" customHeight="1" thickBot="1">
      <c r="A274" s="359"/>
      <c r="B274" s="361" t="s">
        <v>17</v>
      </c>
      <c r="C274" s="440">
        <f>SUM(C273)</f>
        <v>0</v>
      </c>
      <c r="D274" s="440">
        <f>SUM(D273)</f>
        <v>0</v>
      </c>
      <c r="E274" s="440">
        <f>SUM(E273)</f>
        <v>0</v>
      </c>
      <c r="F274" s="440">
        <f>SUM(F273)</f>
        <v>0</v>
      </c>
      <c r="G274" s="9"/>
      <c r="H274" s="9"/>
      <c r="I274" s="197"/>
      <c r="J274" s="198"/>
      <c r="K274" s="32"/>
      <c r="L274" s="32"/>
      <c r="M274" s="32"/>
      <c r="N274" s="32"/>
    </row>
    <row r="275" spans="1:14" ht="12.75" customHeight="1" thickBot="1">
      <c r="A275" s="180"/>
      <c r="B275" s="181" t="s">
        <v>11</v>
      </c>
      <c r="C275" s="448">
        <f>+C242+C248+C256+C262+C271+C274</f>
        <v>0</v>
      </c>
      <c r="D275" s="448">
        <f>+D242+D248+D256+D262+D271+D274</f>
        <v>0</v>
      </c>
      <c r="E275" s="448">
        <f>+E242+E248+E256+E262+E271+E274</f>
        <v>0</v>
      </c>
      <c r="F275" s="448">
        <f>+F242+F248+F256+F262+F271+F274</f>
        <v>0</v>
      </c>
      <c r="G275" s="9"/>
      <c r="H275" s="9"/>
      <c r="I275" s="192"/>
      <c r="J275" s="201"/>
      <c r="K275" s="32"/>
      <c r="L275" s="32"/>
      <c r="M275" s="32"/>
      <c r="N275" s="32"/>
    </row>
    <row r="276" spans="1:14" s="15" customFormat="1" ht="13.5" thickBot="1">
      <c r="A276" s="31"/>
      <c r="B276" s="10"/>
      <c r="C276" s="32"/>
      <c r="D276" s="32"/>
      <c r="E276" s="32"/>
      <c r="F276" s="32"/>
      <c r="I276" s="202"/>
      <c r="J276" s="202"/>
      <c r="K276" s="202"/>
      <c r="L276" s="202"/>
      <c r="M276" s="202"/>
      <c r="N276" s="202"/>
    </row>
    <row r="277" spans="1:14" s="15" customFormat="1" ht="39" customHeight="1" thickBot="1">
      <c r="A277" s="76" t="s">
        <v>3</v>
      </c>
      <c r="B277" s="571"/>
      <c r="C277" s="571"/>
      <c r="D277" s="571"/>
      <c r="E277" s="571"/>
      <c r="F277" s="572"/>
      <c r="I277" s="202"/>
      <c r="J277" s="202"/>
      <c r="K277" s="202"/>
      <c r="L277" s="202"/>
      <c r="M277" s="202"/>
      <c r="N277" s="202"/>
    </row>
    <row r="278" spans="1:14" s="15" customFormat="1" ht="12.75">
      <c r="A278" s="3"/>
      <c r="B278" s="10"/>
      <c r="C278" s="11"/>
      <c r="D278" s="11"/>
      <c r="E278" s="11"/>
      <c r="F278" s="11"/>
      <c r="I278" s="202"/>
      <c r="J278" s="202"/>
      <c r="K278" s="202"/>
      <c r="L278" s="202"/>
      <c r="M278" s="202"/>
      <c r="N278" s="202"/>
    </row>
    <row r="279" spans="1:14" s="15" customFormat="1" ht="13.5" thickBot="1">
      <c r="A279" s="3"/>
      <c r="B279" s="3" t="s">
        <v>13</v>
      </c>
      <c r="C279" s="4"/>
      <c r="D279" s="4"/>
      <c r="E279" s="4"/>
      <c r="F279" s="4"/>
      <c r="I279" s="202"/>
      <c r="J279" s="202"/>
      <c r="K279" s="202"/>
      <c r="L279" s="202"/>
      <c r="M279" s="202"/>
      <c r="N279" s="202"/>
    </row>
    <row r="280" spans="1:14" s="15" customFormat="1" ht="27" customHeight="1" thickBot="1">
      <c r="A280" s="368" t="s">
        <v>77</v>
      </c>
      <c r="B280" s="569"/>
      <c r="C280" s="569"/>
      <c r="D280" s="569"/>
      <c r="E280" s="569"/>
      <c r="F280" s="570"/>
      <c r="I280" s="202"/>
      <c r="J280" s="202"/>
      <c r="K280" s="202"/>
      <c r="L280" s="202"/>
      <c r="M280" s="202"/>
      <c r="N280" s="202"/>
    </row>
    <row r="281" spans="3:14" ht="15" customHeight="1" thickBot="1">
      <c r="C281" s="564" t="s">
        <v>302</v>
      </c>
      <c r="D281" s="565"/>
      <c r="E281" s="565"/>
      <c r="F281" s="566"/>
      <c r="I281" s="13"/>
      <c r="J281" s="13"/>
      <c r="K281" s="13"/>
      <c r="L281" s="13"/>
      <c r="M281" s="14"/>
      <c r="N281" s="14"/>
    </row>
    <row r="282" spans="3:14" ht="15" customHeight="1" thickBot="1">
      <c r="C282" s="282" t="s">
        <v>237</v>
      </c>
      <c r="D282" s="282" t="s">
        <v>238</v>
      </c>
      <c r="E282" s="282" t="s">
        <v>239</v>
      </c>
      <c r="F282" s="309" t="s">
        <v>11</v>
      </c>
      <c r="I282" s="562"/>
      <c r="J282" s="562"/>
      <c r="K282" s="563"/>
      <c r="L282" s="563"/>
      <c r="M282" s="192"/>
      <c r="N282" s="192"/>
    </row>
    <row r="283" spans="1:14" ht="11.25">
      <c r="A283" s="150">
        <v>2000</v>
      </c>
      <c r="B283" s="29" t="s">
        <v>21</v>
      </c>
      <c r="C283" s="148"/>
      <c r="D283" s="148"/>
      <c r="E283" s="149"/>
      <c r="F283" s="1"/>
      <c r="I283" s="193"/>
      <c r="J283" s="194"/>
      <c r="K283" s="32"/>
      <c r="L283" s="32"/>
      <c r="M283" s="32"/>
      <c r="N283" s="32"/>
    </row>
    <row r="284" spans="1:14" ht="12.75" customHeight="1">
      <c r="A284" s="19">
        <v>2001</v>
      </c>
      <c r="B284" s="28" t="s">
        <v>22</v>
      </c>
      <c r="C284" s="435"/>
      <c r="D284" s="435"/>
      <c r="E284" s="435"/>
      <c r="F284" s="442">
        <f>SUM(C284:E284)</f>
        <v>0</v>
      </c>
      <c r="G284" s="9"/>
      <c r="H284" s="9"/>
      <c r="I284" s="195"/>
      <c r="J284" s="196"/>
      <c r="K284" s="32"/>
      <c r="L284" s="32"/>
      <c r="M284" s="32"/>
      <c r="N284" s="32"/>
    </row>
    <row r="285" spans="1:14" ht="12.75" customHeight="1">
      <c r="A285" s="19">
        <v>2002</v>
      </c>
      <c r="B285" s="23" t="s">
        <v>23</v>
      </c>
      <c r="C285" s="435"/>
      <c r="D285" s="435"/>
      <c r="E285" s="435"/>
      <c r="F285" s="442">
        <f>SUM(C285:E285)</f>
        <v>0</v>
      </c>
      <c r="G285" s="9"/>
      <c r="H285" s="9"/>
      <c r="I285" s="195"/>
      <c r="J285" s="196"/>
      <c r="K285" s="32"/>
      <c r="L285" s="32"/>
      <c r="M285" s="32"/>
      <c r="N285" s="32"/>
    </row>
    <row r="286" spans="1:14" ht="12.75" customHeight="1">
      <c r="A286" s="19">
        <v>2003</v>
      </c>
      <c r="B286" s="24" t="s">
        <v>24</v>
      </c>
      <c r="C286" s="435"/>
      <c r="D286" s="435"/>
      <c r="E286" s="435"/>
      <c r="F286" s="442">
        <f>SUM(C286:E286)</f>
        <v>0</v>
      </c>
      <c r="G286" s="9"/>
      <c r="H286" s="9"/>
      <c r="I286" s="195"/>
      <c r="J286" s="196"/>
      <c r="K286" s="32"/>
      <c r="L286" s="32"/>
      <c r="M286" s="32"/>
      <c r="N286" s="32"/>
    </row>
    <row r="287" spans="1:14" ht="12.75" customHeight="1" thickBot="1">
      <c r="A287" s="19"/>
      <c r="B287" s="23"/>
      <c r="C287" s="438"/>
      <c r="D287" s="438"/>
      <c r="E287" s="439"/>
      <c r="F287" s="436"/>
      <c r="G287" s="9"/>
      <c r="H287" s="9"/>
      <c r="I287" s="195"/>
      <c r="J287" s="196"/>
      <c r="K287" s="32"/>
      <c r="L287" s="32"/>
      <c r="M287" s="32"/>
      <c r="N287" s="32"/>
    </row>
    <row r="288" spans="1:14" ht="12.75" customHeight="1" thickBot="1">
      <c r="A288" s="363"/>
      <c r="B288" s="173" t="s">
        <v>17</v>
      </c>
      <c r="C288" s="440">
        <f>SUM(C284:C286)</f>
        <v>0</v>
      </c>
      <c r="D288" s="440">
        <f>SUM(D284:D286)</f>
        <v>0</v>
      </c>
      <c r="E288" s="440">
        <f>SUM(E284:E286)</f>
        <v>0</v>
      </c>
      <c r="F288" s="440">
        <f>SUM(F284:F286)</f>
        <v>0</v>
      </c>
      <c r="G288" s="9"/>
      <c r="H288" s="9"/>
      <c r="I288" s="197"/>
      <c r="J288" s="198"/>
      <c r="K288" s="32"/>
      <c r="L288" s="32"/>
      <c r="M288" s="32"/>
      <c r="N288" s="32"/>
    </row>
    <row r="289" spans="1:14" ht="12.75" customHeight="1">
      <c r="A289" s="30">
        <v>3000</v>
      </c>
      <c r="B289" s="29" t="s">
        <v>15</v>
      </c>
      <c r="C289" s="438"/>
      <c r="D289" s="438"/>
      <c r="E289" s="439"/>
      <c r="F289" s="441"/>
      <c r="G289" s="9"/>
      <c r="H289" s="9"/>
      <c r="I289" s="193"/>
      <c r="J289" s="194"/>
      <c r="K289" s="32"/>
      <c r="L289" s="32"/>
      <c r="M289" s="32"/>
      <c r="N289" s="32"/>
    </row>
    <row r="290" spans="1:14" ht="12.75" customHeight="1">
      <c r="A290" s="19">
        <v>3001</v>
      </c>
      <c r="B290" s="23" t="s">
        <v>5</v>
      </c>
      <c r="C290" s="435"/>
      <c r="D290" s="435"/>
      <c r="E290" s="435"/>
      <c r="F290" s="442">
        <f>SUM(C290:E290)</f>
        <v>0</v>
      </c>
      <c r="G290" s="9"/>
      <c r="H290" s="9"/>
      <c r="I290" s="199"/>
      <c r="J290" s="196"/>
      <c r="K290" s="32"/>
      <c r="L290" s="32"/>
      <c r="M290" s="32"/>
      <c r="N290" s="32"/>
    </row>
    <row r="291" spans="1:14" ht="12.75" customHeight="1">
      <c r="A291" s="19">
        <v>3002</v>
      </c>
      <c r="B291" s="23" t="s">
        <v>6</v>
      </c>
      <c r="C291" s="435"/>
      <c r="D291" s="435"/>
      <c r="E291" s="435"/>
      <c r="F291" s="442">
        <f>SUM(C291:E291)</f>
        <v>0</v>
      </c>
      <c r="G291" s="9"/>
      <c r="H291" s="9"/>
      <c r="I291" s="199"/>
      <c r="J291" s="196"/>
      <c r="K291" s="32"/>
      <c r="L291" s="32"/>
      <c r="M291" s="32"/>
      <c r="N291" s="32"/>
    </row>
    <row r="292" spans="1:14" ht="12.75" customHeight="1">
      <c r="A292" s="19">
        <v>3003</v>
      </c>
      <c r="B292" s="23" t="s">
        <v>7</v>
      </c>
      <c r="C292" s="435"/>
      <c r="D292" s="435"/>
      <c r="E292" s="435"/>
      <c r="F292" s="442">
        <f>SUM(C292:E292)</f>
        <v>0</v>
      </c>
      <c r="G292" s="9"/>
      <c r="H292" s="9"/>
      <c r="I292" s="199"/>
      <c r="J292" s="196"/>
      <c r="K292" s="32"/>
      <c r="L292" s="32"/>
      <c r="M292" s="32"/>
      <c r="N292" s="32"/>
    </row>
    <row r="293" spans="1:14" ht="12.75" customHeight="1" thickBot="1">
      <c r="A293" s="19"/>
      <c r="B293" s="23"/>
      <c r="C293" s="438"/>
      <c r="D293" s="438"/>
      <c r="E293" s="439"/>
      <c r="F293" s="436"/>
      <c r="G293" s="9"/>
      <c r="H293" s="9"/>
      <c r="I293" s="199"/>
      <c r="J293" s="196"/>
      <c r="K293" s="32"/>
      <c r="L293" s="32"/>
      <c r="M293" s="32"/>
      <c r="N293" s="32"/>
    </row>
    <row r="294" spans="1:14" ht="12.75" customHeight="1" thickBot="1">
      <c r="A294" s="363"/>
      <c r="B294" s="173" t="s">
        <v>17</v>
      </c>
      <c r="C294" s="440">
        <f>SUM(C290:C292)</f>
        <v>0</v>
      </c>
      <c r="D294" s="440">
        <f>SUM(D290:D292)</f>
        <v>0</v>
      </c>
      <c r="E294" s="440">
        <f>SUM(E290:E292)</f>
        <v>0</v>
      </c>
      <c r="F294" s="440">
        <f>SUM(F290:F292)</f>
        <v>0</v>
      </c>
      <c r="G294" s="9"/>
      <c r="H294" s="9"/>
      <c r="I294" s="197"/>
      <c r="J294" s="198"/>
      <c r="K294" s="32"/>
      <c r="L294" s="32"/>
      <c r="M294" s="32"/>
      <c r="N294" s="32"/>
    </row>
    <row r="295" spans="1:14" ht="12.75" customHeight="1">
      <c r="A295" s="30">
        <v>4000</v>
      </c>
      <c r="B295" s="29" t="s">
        <v>8</v>
      </c>
      <c r="C295" s="438"/>
      <c r="D295" s="438"/>
      <c r="E295" s="439"/>
      <c r="F295" s="441"/>
      <c r="G295" s="9"/>
      <c r="H295" s="9"/>
      <c r="I295" s="193"/>
      <c r="J295" s="194"/>
      <c r="K295" s="32"/>
      <c r="L295" s="32"/>
      <c r="M295" s="32"/>
      <c r="N295" s="32"/>
    </row>
    <row r="296" spans="1:14" ht="23.25" customHeight="1">
      <c r="A296" s="19">
        <v>4001</v>
      </c>
      <c r="B296" s="350" t="s">
        <v>26</v>
      </c>
      <c r="C296" s="435"/>
      <c r="D296" s="435"/>
      <c r="E296" s="435"/>
      <c r="F296" s="442">
        <f>SUM(C296:E296)</f>
        <v>0</v>
      </c>
      <c r="G296" s="9"/>
      <c r="H296" s="9"/>
      <c r="I296" s="199"/>
      <c r="J296" s="200"/>
      <c r="K296" s="32"/>
      <c r="L296" s="32"/>
      <c r="M296" s="32"/>
      <c r="N296" s="32"/>
    </row>
    <row r="297" spans="1:14" ht="11.25">
      <c r="A297" s="19">
        <v>4002</v>
      </c>
      <c r="B297" s="26" t="s">
        <v>27</v>
      </c>
      <c r="C297" s="435"/>
      <c r="D297" s="435"/>
      <c r="E297" s="435"/>
      <c r="F297" s="442">
        <f>SUM(C297:E297)</f>
        <v>0</v>
      </c>
      <c r="G297" s="9"/>
      <c r="H297" s="9"/>
      <c r="I297" s="199"/>
      <c r="J297" s="196"/>
      <c r="K297" s="32"/>
      <c r="L297" s="32"/>
      <c r="M297" s="32"/>
      <c r="N297" s="32"/>
    </row>
    <row r="298" spans="1:14" ht="11.25">
      <c r="A298" s="19">
        <v>4003</v>
      </c>
      <c r="B298" s="23" t="s">
        <v>28</v>
      </c>
      <c r="C298" s="435"/>
      <c r="D298" s="435"/>
      <c r="E298" s="435"/>
      <c r="F298" s="442">
        <f>SUM(C298:E298)</f>
        <v>0</v>
      </c>
      <c r="G298" s="9"/>
      <c r="H298" s="9"/>
      <c r="I298" s="199"/>
      <c r="J298" s="196"/>
      <c r="K298" s="32"/>
      <c r="L298" s="32"/>
      <c r="M298" s="32"/>
      <c r="N298" s="32"/>
    </row>
    <row r="299" spans="1:14" ht="11.25">
      <c r="A299" s="19">
        <v>4004</v>
      </c>
      <c r="B299" s="26" t="s">
        <v>16</v>
      </c>
      <c r="C299" s="435"/>
      <c r="D299" s="435"/>
      <c r="E299" s="435"/>
      <c r="F299" s="442">
        <f>SUM(C299:E299)</f>
        <v>0</v>
      </c>
      <c r="G299" s="9"/>
      <c r="H299" s="9"/>
      <c r="I299" s="199"/>
      <c r="J299" s="196"/>
      <c r="K299" s="32"/>
      <c r="L299" s="32"/>
      <c r="M299" s="32"/>
      <c r="N299" s="32"/>
    </row>
    <row r="300" spans="1:14" ht="11.25">
      <c r="A300" s="20">
        <v>4005</v>
      </c>
      <c r="B300" s="24" t="s">
        <v>18</v>
      </c>
      <c r="C300" s="435"/>
      <c r="D300" s="435"/>
      <c r="E300" s="435"/>
      <c r="F300" s="442">
        <f>SUM(C300:E300)</f>
        <v>0</v>
      </c>
      <c r="G300" s="9"/>
      <c r="H300" s="9"/>
      <c r="I300" s="199"/>
      <c r="J300" s="196"/>
      <c r="K300" s="32"/>
      <c r="L300" s="32"/>
      <c r="M300" s="32"/>
      <c r="N300" s="32"/>
    </row>
    <row r="301" spans="1:14" ht="12.75" customHeight="1" thickBot="1">
      <c r="A301" s="19"/>
      <c r="B301" s="23"/>
      <c r="C301" s="438"/>
      <c r="D301" s="438"/>
      <c r="E301" s="438"/>
      <c r="F301" s="442"/>
      <c r="G301" s="9"/>
      <c r="H301" s="9"/>
      <c r="I301" s="199"/>
      <c r="J301" s="196"/>
      <c r="K301" s="32"/>
      <c r="L301" s="32"/>
      <c r="M301" s="32"/>
      <c r="N301" s="32"/>
    </row>
    <row r="302" spans="1:14" ht="12.75" customHeight="1" thickBot="1">
      <c r="A302" s="363"/>
      <c r="B302" s="173" t="s">
        <v>17</v>
      </c>
      <c r="C302" s="440">
        <f>SUM(C296:C300)</f>
        <v>0</v>
      </c>
      <c r="D302" s="440">
        <f>SUM(D296:D300)</f>
        <v>0</v>
      </c>
      <c r="E302" s="440">
        <f>SUM(E296:E300)</f>
        <v>0</v>
      </c>
      <c r="F302" s="440">
        <f>SUM(F296:F300)</f>
        <v>0</v>
      </c>
      <c r="G302" s="9"/>
      <c r="H302" s="9"/>
      <c r="I302" s="197"/>
      <c r="J302" s="198"/>
      <c r="K302" s="32"/>
      <c r="L302" s="32"/>
      <c r="M302" s="32"/>
      <c r="N302" s="32"/>
    </row>
    <row r="303" spans="1:14" ht="12.75" customHeight="1">
      <c r="A303" s="30">
        <v>5000</v>
      </c>
      <c r="B303" s="29" t="s">
        <v>9</v>
      </c>
      <c r="C303" s="438"/>
      <c r="D303" s="438"/>
      <c r="E303" s="438"/>
      <c r="F303" s="442"/>
      <c r="G303" s="9"/>
      <c r="H303" s="9"/>
      <c r="I303" s="193"/>
      <c r="J303" s="194"/>
      <c r="K303" s="32"/>
      <c r="L303" s="32"/>
      <c r="M303" s="32"/>
      <c r="N303" s="32"/>
    </row>
    <row r="304" spans="1:14" ht="22.5">
      <c r="A304" s="19">
        <v>5001</v>
      </c>
      <c r="B304" s="358" t="s">
        <v>29</v>
      </c>
      <c r="C304" s="435"/>
      <c r="D304" s="435"/>
      <c r="E304" s="435"/>
      <c r="F304" s="442">
        <f>SUM(C304:E304)</f>
        <v>0</v>
      </c>
      <c r="G304" s="9"/>
      <c r="H304" s="9"/>
      <c r="I304" s="195"/>
      <c r="J304" s="200"/>
      <c r="K304" s="32"/>
      <c r="L304" s="32"/>
      <c r="M304" s="32"/>
      <c r="N304" s="32"/>
    </row>
    <row r="305" spans="1:14" ht="12.75" customHeight="1">
      <c r="A305" s="19">
        <v>5002</v>
      </c>
      <c r="B305" s="23" t="s">
        <v>30</v>
      </c>
      <c r="C305" s="435"/>
      <c r="D305" s="435"/>
      <c r="E305" s="435"/>
      <c r="F305" s="442">
        <f>SUM(C305:E305)</f>
        <v>0</v>
      </c>
      <c r="G305" s="9"/>
      <c r="H305" s="9"/>
      <c r="I305" s="195"/>
      <c r="J305" s="196"/>
      <c r="K305" s="32"/>
      <c r="L305" s="32"/>
      <c r="M305" s="32"/>
      <c r="N305" s="32"/>
    </row>
    <row r="306" spans="1:14" ht="12.75" customHeight="1">
      <c r="A306" s="19">
        <v>5003</v>
      </c>
      <c r="B306" s="23" t="s">
        <v>31</v>
      </c>
      <c r="C306" s="435"/>
      <c r="D306" s="435"/>
      <c r="E306" s="435"/>
      <c r="F306" s="442">
        <f>SUM(C306:E306)</f>
        <v>0</v>
      </c>
      <c r="G306" s="9"/>
      <c r="H306" s="9"/>
      <c r="I306" s="195"/>
      <c r="J306" s="196"/>
      <c r="K306" s="32"/>
      <c r="L306" s="32"/>
      <c r="M306" s="32"/>
      <c r="N306" s="32"/>
    </row>
    <row r="307" spans="1:14" ht="12.75" customHeight="1" thickBot="1">
      <c r="A307" s="19"/>
      <c r="B307" s="23"/>
      <c r="C307" s="438"/>
      <c r="D307" s="438"/>
      <c r="E307" s="438"/>
      <c r="F307" s="442"/>
      <c r="G307" s="9"/>
      <c r="H307" s="9"/>
      <c r="I307" s="195"/>
      <c r="J307" s="196"/>
      <c r="K307" s="32"/>
      <c r="L307" s="32"/>
      <c r="M307" s="32"/>
      <c r="N307" s="32"/>
    </row>
    <row r="308" spans="1:14" ht="12.75" customHeight="1" thickBot="1">
      <c r="A308" s="363"/>
      <c r="B308" s="173" t="s">
        <v>17</v>
      </c>
      <c r="C308" s="440">
        <f>SUM(C304:C306)</f>
        <v>0</v>
      </c>
      <c r="D308" s="440">
        <f>SUM(D304:D306)</f>
        <v>0</v>
      </c>
      <c r="E308" s="440">
        <f>SUM(E304:E306)</f>
        <v>0</v>
      </c>
      <c r="F308" s="440">
        <f>SUM(F304:F306)</f>
        <v>0</v>
      </c>
      <c r="G308" s="9"/>
      <c r="H308" s="9"/>
      <c r="I308" s="197"/>
      <c r="J308" s="198"/>
      <c r="K308" s="32"/>
      <c r="L308" s="32"/>
      <c r="M308" s="32"/>
      <c r="N308" s="32"/>
    </row>
    <row r="309" spans="1:14" ht="12.75" customHeight="1">
      <c r="A309" s="30">
        <v>6000</v>
      </c>
      <c r="B309" s="29" t="s">
        <v>19</v>
      </c>
      <c r="C309" s="443"/>
      <c r="D309" s="443"/>
      <c r="E309" s="444"/>
      <c r="F309" s="445"/>
      <c r="G309" s="9"/>
      <c r="H309" s="9"/>
      <c r="I309" s="193"/>
      <c r="J309" s="194"/>
      <c r="K309" s="32"/>
      <c r="L309" s="32"/>
      <c r="M309" s="32"/>
      <c r="N309" s="32"/>
    </row>
    <row r="310" spans="1:14" ht="22.5">
      <c r="A310" s="19">
        <v>6001</v>
      </c>
      <c r="B310" s="27" t="s">
        <v>32</v>
      </c>
      <c r="C310" s="435"/>
      <c r="D310" s="435"/>
      <c r="E310" s="435"/>
      <c r="F310" s="442">
        <f aca="true" t="shared" si="12" ref="F310:F315">SUM(C310:E310)</f>
        <v>0</v>
      </c>
      <c r="G310" s="9"/>
      <c r="H310" s="9"/>
      <c r="I310" s="195"/>
      <c r="J310" s="200"/>
      <c r="K310" s="32"/>
      <c r="L310" s="32"/>
      <c r="M310" s="32"/>
      <c r="N310" s="32"/>
    </row>
    <row r="311" spans="1:14" ht="12.75" customHeight="1">
      <c r="A311" s="19">
        <v>6002</v>
      </c>
      <c r="B311" s="27" t="s">
        <v>30</v>
      </c>
      <c r="C311" s="435"/>
      <c r="D311" s="435"/>
      <c r="E311" s="435"/>
      <c r="F311" s="442">
        <f t="shared" si="12"/>
        <v>0</v>
      </c>
      <c r="G311" s="9"/>
      <c r="H311" s="9"/>
      <c r="I311" s="195"/>
      <c r="J311" s="200"/>
      <c r="K311" s="32"/>
      <c r="L311" s="32"/>
      <c r="M311" s="32"/>
      <c r="N311" s="32"/>
    </row>
    <row r="312" spans="1:14" ht="12.75" customHeight="1">
      <c r="A312" s="19">
        <v>6003</v>
      </c>
      <c r="B312" s="23" t="s">
        <v>33</v>
      </c>
      <c r="C312" s="435"/>
      <c r="D312" s="435"/>
      <c r="E312" s="435"/>
      <c r="F312" s="442">
        <f t="shared" si="12"/>
        <v>0</v>
      </c>
      <c r="G312" s="9"/>
      <c r="H312" s="9"/>
      <c r="I312" s="195"/>
      <c r="J312" s="196"/>
      <c r="K312" s="32"/>
      <c r="L312" s="32"/>
      <c r="M312" s="32"/>
      <c r="N312" s="32"/>
    </row>
    <row r="313" spans="1:14" ht="12.75" customHeight="1">
      <c r="A313" s="19">
        <v>6004</v>
      </c>
      <c r="B313" s="23" t="s">
        <v>10</v>
      </c>
      <c r="C313" s="435"/>
      <c r="D313" s="435"/>
      <c r="E313" s="435"/>
      <c r="F313" s="442">
        <f t="shared" si="12"/>
        <v>0</v>
      </c>
      <c r="G313" s="9"/>
      <c r="H313" s="9"/>
      <c r="I313" s="195"/>
      <c r="J313" s="196"/>
      <c r="K313" s="32"/>
      <c r="L313" s="32"/>
      <c r="M313" s="32"/>
      <c r="N313" s="32"/>
    </row>
    <row r="314" spans="1:14" ht="12.75" customHeight="1">
      <c r="A314" s="19">
        <v>6005</v>
      </c>
      <c r="B314" s="23" t="s">
        <v>34</v>
      </c>
      <c r="C314" s="435"/>
      <c r="D314" s="435"/>
      <c r="E314" s="435"/>
      <c r="F314" s="442">
        <f t="shared" si="12"/>
        <v>0</v>
      </c>
      <c r="G314" s="9"/>
      <c r="H314" s="9"/>
      <c r="I314" s="195"/>
      <c r="J314" s="196"/>
      <c r="K314" s="32"/>
      <c r="L314" s="32"/>
      <c r="M314" s="32"/>
      <c r="N314" s="32"/>
    </row>
    <row r="315" spans="1:14" ht="12.75" customHeight="1">
      <c r="A315" s="20">
        <v>6006</v>
      </c>
      <c r="B315" s="24" t="s">
        <v>18</v>
      </c>
      <c r="C315" s="435"/>
      <c r="D315" s="435"/>
      <c r="E315" s="435"/>
      <c r="F315" s="442">
        <f t="shared" si="12"/>
        <v>0</v>
      </c>
      <c r="G315" s="9"/>
      <c r="H315" s="9"/>
      <c r="I315" s="195"/>
      <c r="J315" s="196"/>
      <c r="K315" s="32"/>
      <c r="L315" s="32"/>
      <c r="M315" s="32"/>
      <c r="N315" s="32"/>
    </row>
    <row r="316" spans="1:14" ht="12.75" customHeight="1" thickBot="1">
      <c r="A316" s="155"/>
      <c r="B316" s="24"/>
      <c r="C316" s="435"/>
      <c r="D316" s="435"/>
      <c r="E316" s="446"/>
      <c r="F316" s="447"/>
      <c r="G316" s="9"/>
      <c r="H316" s="9"/>
      <c r="I316" s="195"/>
      <c r="J316" s="196"/>
      <c r="K316" s="32"/>
      <c r="L316" s="32"/>
      <c r="M316" s="32"/>
      <c r="N316" s="32"/>
    </row>
    <row r="317" spans="1:14" ht="12.75" customHeight="1" thickBot="1">
      <c r="A317" s="364"/>
      <c r="B317" s="154" t="s">
        <v>17</v>
      </c>
      <c r="C317" s="440">
        <f>SUM(C310:C315)</f>
        <v>0</v>
      </c>
      <c r="D317" s="440">
        <f>SUM(D310:D315)</f>
        <v>0</v>
      </c>
      <c r="E317" s="440">
        <f>SUM(E310:E315)</f>
        <v>0</v>
      </c>
      <c r="F317" s="440">
        <f>SUM(F310:F315)</f>
        <v>0</v>
      </c>
      <c r="G317" s="9"/>
      <c r="H317" s="9"/>
      <c r="I317" s="197"/>
      <c r="J317" s="198"/>
      <c r="K317" s="32"/>
      <c r="L317" s="32"/>
      <c r="M317" s="32"/>
      <c r="N317" s="32"/>
    </row>
    <row r="318" spans="1:14" ht="11.25">
      <c r="A318" s="177"/>
      <c r="B318" s="178"/>
      <c r="C318" s="435"/>
      <c r="D318" s="435"/>
      <c r="E318" s="435"/>
      <c r="F318" s="436"/>
      <c r="G318" s="9"/>
      <c r="H318" s="9"/>
      <c r="I318" s="195"/>
      <c r="J318" s="200"/>
      <c r="K318" s="32"/>
      <c r="L318" s="32"/>
      <c r="M318" s="32"/>
      <c r="N318" s="32"/>
    </row>
    <row r="319" spans="1:14" ht="12" thickBot="1">
      <c r="A319" s="366">
        <v>7000</v>
      </c>
      <c r="B319" s="367" t="s">
        <v>38</v>
      </c>
      <c r="C319" s="435"/>
      <c r="D319" s="435"/>
      <c r="E319" s="435"/>
      <c r="F319" s="442">
        <f>SUM(C319:E319)</f>
        <v>0</v>
      </c>
      <c r="G319" s="9"/>
      <c r="H319" s="9"/>
      <c r="I319" s="195"/>
      <c r="J319" s="200"/>
      <c r="K319" s="32"/>
      <c r="L319" s="32"/>
      <c r="M319" s="32"/>
      <c r="N319" s="32"/>
    </row>
    <row r="320" spans="1:14" ht="12.75" customHeight="1" thickBot="1">
      <c r="A320" s="364"/>
      <c r="B320" s="179" t="s">
        <v>17</v>
      </c>
      <c r="C320" s="440">
        <f>SUM(C319)</f>
        <v>0</v>
      </c>
      <c r="D320" s="440">
        <f>SUM(D319)</f>
        <v>0</v>
      </c>
      <c r="E320" s="440">
        <f>SUM(E319)</f>
        <v>0</v>
      </c>
      <c r="F320" s="440">
        <f>SUM(F319)</f>
        <v>0</v>
      </c>
      <c r="G320" s="9"/>
      <c r="H320" s="9"/>
      <c r="I320" s="197"/>
      <c r="J320" s="198"/>
      <c r="K320" s="32"/>
      <c r="L320" s="32"/>
      <c r="M320" s="32"/>
      <c r="N320" s="32"/>
    </row>
    <row r="321" spans="1:14" ht="12.75" customHeight="1" thickBot="1">
      <c r="A321" s="365"/>
      <c r="B321" s="181" t="s">
        <v>11</v>
      </c>
      <c r="C321" s="448">
        <f>+C288+C294+C302+C308+C317+C320</f>
        <v>0</v>
      </c>
      <c r="D321" s="448">
        <f>+D288+D294+D302+D308+D317+D320</f>
        <v>0</v>
      </c>
      <c r="E321" s="448">
        <f>+E288+E294+E302+E308+E317+E320</f>
        <v>0</v>
      </c>
      <c r="F321" s="448">
        <f>+F288+F294+F302+F308+F317+F320</f>
        <v>0</v>
      </c>
      <c r="G321" s="9"/>
      <c r="H321" s="9"/>
      <c r="I321" s="192"/>
      <c r="J321" s="201"/>
      <c r="K321" s="32"/>
      <c r="L321" s="32"/>
      <c r="M321" s="32"/>
      <c r="N321" s="32"/>
    </row>
    <row r="322" spans="1:14" s="15" customFormat="1" ht="13.5" thickBot="1">
      <c r="A322" s="31"/>
      <c r="B322" s="10"/>
      <c r="C322" s="32"/>
      <c r="D322" s="32"/>
      <c r="E322" s="32"/>
      <c r="F322" s="32"/>
      <c r="I322" s="202"/>
      <c r="J322" s="202"/>
      <c r="K322" s="202"/>
      <c r="L322" s="202"/>
      <c r="M322" s="202"/>
      <c r="N322" s="202"/>
    </row>
    <row r="323" spans="1:14" s="15" customFormat="1" ht="39" customHeight="1" thickBot="1">
      <c r="A323" s="76" t="s">
        <v>3</v>
      </c>
      <c r="B323" s="571"/>
      <c r="C323" s="571"/>
      <c r="D323" s="571"/>
      <c r="E323" s="571"/>
      <c r="F323" s="572"/>
      <c r="I323" s="202"/>
      <c r="J323" s="202"/>
      <c r="K323" s="202"/>
      <c r="L323" s="202"/>
      <c r="M323" s="202"/>
      <c r="N323" s="202"/>
    </row>
    <row r="324" spans="1:14" s="15" customFormat="1" ht="12.75">
      <c r="A324" s="3"/>
      <c r="B324" s="10"/>
      <c r="C324" s="11"/>
      <c r="D324" s="11"/>
      <c r="E324" s="11"/>
      <c r="F324" s="11"/>
      <c r="I324" s="202"/>
      <c r="J324" s="202"/>
      <c r="K324" s="202"/>
      <c r="L324" s="202"/>
      <c r="M324" s="202"/>
      <c r="N324" s="202"/>
    </row>
    <row r="325" spans="1:14" s="15" customFormat="1" ht="13.5" thickBot="1">
      <c r="A325" s="3"/>
      <c r="B325" s="3" t="s">
        <v>13</v>
      </c>
      <c r="C325" s="4"/>
      <c r="D325" s="4"/>
      <c r="E325" s="4"/>
      <c r="F325" s="4"/>
      <c r="I325" s="202"/>
      <c r="J325" s="202"/>
      <c r="K325" s="202"/>
      <c r="L325" s="202"/>
      <c r="M325" s="202"/>
      <c r="N325" s="202"/>
    </row>
    <row r="326" spans="1:14" s="15" customFormat="1" ht="29.25" customHeight="1" thickBot="1">
      <c r="A326" s="368" t="s">
        <v>78</v>
      </c>
      <c r="B326" s="569"/>
      <c r="C326" s="569"/>
      <c r="D326" s="569"/>
      <c r="E326" s="569"/>
      <c r="F326" s="570"/>
      <c r="I326" s="202"/>
      <c r="J326" s="202"/>
      <c r="K326" s="202"/>
      <c r="L326" s="202"/>
      <c r="M326" s="202"/>
      <c r="N326" s="202"/>
    </row>
    <row r="327" spans="3:14" ht="15" customHeight="1" thickBot="1">
      <c r="C327" s="564" t="s">
        <v>302</v>
      </c>
      <c r="D327" s="565"/>
      <c r="E327" s="565"/>
      <c r="F327" s="566"/>
      <c r="I327" s="13"/>
      <c r="J327" s="13"/>
      <c r="K327" s="13"/>
      <c r="L327" s="13"/>
      <c r="M327" s="14"/>
      <c r="N327" s="14"/>
    </row>
    <row r="328" spans="3:14" ht="15" customHeight="1" thickBot="1">
      <c r="C328" s="282" t="s">
        <v>237</v>
      </c>
      <c r="D328" s="282" t="s">
        <v>238</v>
      </c>
      <c r="E328" s="282" t="s">
        <v>239</v>
      </c>
      <c r="F328" s="309" t="s">
        <v>11</v>
      </c>
      <c r="I328" s="562"/>
      <c r="J328" s="562"/>
      <c r="K328" s="563"/>
      <c r="L328" s="563"/>
      <c r="M328" s="192"/>
      <c r="N328" s="192"/>
    </row>
    <row r="329" spans="1:14" ht="11.25">
      <c r="A329" s="150">
        <v>2000</v>
      </c>
      <c r="B329" s="29" t="s">
        <v>21</v>
      </c>
      <c r="C329" s="148"/>
      <c r="D329" s="148"/>
      <c r="E329" s="149"/>
      <c r="F329" s="1"/>
      <c r="I329" s="193"/>
      <c r="J329" s="194"/>
      <c r="K329" s="32"/>
      <c r="L329" s="32"/>
      <c r="M329" s="32"/>
      <c r="N329" s="32"/>
    </row>
    <row r="330" spans="1:14" ht="12.75" customHeight="1">
      <c r="A330" s="19">
        <v>2001</v>
      </c>
      <c r="B330" s="28" t="s">
        <v>22</v>
      </c>
      <c r="C330" s="435"/>
      <c r="D330" s="435"/>
      <c r="E330" s="435"/>
      <c r="F330" s="442">
        <f>SUM(C330:E330)</f>
        <v>0</v>
      </c>
      <c r="G330" s="9"/>
      <c r="H330" s="9"/>
      <c r="I330" s="195"/>
      <c r="J330" s="196"/>
      <c r="K330" s="32"/>
      <c r="L330" s="32"/>
      <c r="M330" s="32"/>
      <c r="N330" s="32"/>
    </row>
    <row r="331" spans="1:14" ht="12.75" customHeight="1">
      <c r="A331" s="19">
        <v>2002</v>
      </c>
      <c r="B331" s="23" t="s">
        <v>23</v>
      </c>
      <c r="C331" s="435"/>
      <c r="D331" s="435"/>
      <c r="E331" s="435"/>
      <c r="F331" s="442">
        <f>SUM(C331:E331)</f>
        <v>0</v>
      </c>
      <c r="G331" s="9"/>
      <c r="H331" s="9"/>
      <c r="I331" s="195"/>
      <c r="J331" s="196"/>
      <c r="K331" s="32"/>
      <c r="L331" s="32"/>
      <c r="M331" s="32"/>
      <c r="N331" s="32"/>
    </row>
    <row r="332" spans="1:14" ht="12.75" customHeight="1">
      <c r="A332" s="19">
        <v>2003</v>
      </c>
      <c r="B332" s="24" t="s">
        <v>24</v>
      </c>
      <c r="C332" s="435"/>
      <c r="D332" s="435"/>
      <c r="E332" s="435"/>
      <c r="F332" s="442">
        <f>SUM(C332:E332)</f>
        <v>0</v>
      </c>
      <c r="G332" s="9"/>
      <c r="H332" s="9"/>
      <c r="I332" s="195"/>
      <c r="J332" s="196"/>
      <c r="K332" s="32"/>
      <c r="L332" s="32"/>
      <c r="M332" s="32"/>
      <c r="N332" s="32"/>
    </row>
    <row r="333" spans="1:14" ht="12.75" customHeight="1" thickBot="1">
      <c r="A333" s="19"/>
      <c r="B333" s="23"/>
      <c r="C333" s="438"/>
      <c r="D333" s="438"/>
      <c r="E333" s="439"/>
      <c r="F333" s="436"/>
      <c r="G333" s="9"/>
      <c r="H333" s="9"/>
      <c r="I333" s="195"/>
      <c r="J333" s="196"/>
      <c r="K333" s="32"/>
      <c r="L333" s="32"/>
      <c r="M333" s="32"/>
      <c r="N333" s="32"/>
    </row>
    <row r="334" spans="1:14" ht="12.75" customHeight="1" thickBot="1">
      <c r="A334" s="172"/>
      <c r="B334" s="173" t="s">
        <v>17</v>
      </c>
      <c r="C334" s="440">
        <f>SUM(C330:C332)</f>
        <v>0</v>
      </c>
      <c r="D334" s="440">
        <f>SUM(D330:D332)</f>
        <v>0</v>
      </c>
      <c r="E334" s="440">
        <f>SUM(E330:E332)</f>
        <v>0</v>
      </c>
      <c r="F334" s="440">
        <f>SUM(F330:F332)</f>
        <v>0</v>
      </c>
      <c r="G334" s="9"/>
      <c r="H334" s="9"/>
      <c r="I334" s="197"/>
      <c r="J334" s="198"/>
      <c r="K334" s="32"/>
      <c r="L334" s="32"/>
      <c r="M334" s="32"/>
      <c r="N334" s="32"/>
    </row>
    <row r="335" spans="1:14" ht="11.25" customHeight="1">
      <c r="A335" s="30">
        <v>3000</v>
      </c>
      <c r="B335" s="29" t="s">
        <v>15</v>
      </c>
      <c r="C335" s="438"/>
      <c r="D335" s="438"/>
      <c r="E335" s="439"/>
      <c r="F335" s="441"/>
      <c r="G335" s="9"/>
      <c r="H335" s="9"/>
      <c r="I335" s="193"/>
      <c r="J335" s="194"/>
      <c r="K335" s="32"/>
      <c r="L335" s="32"/>
      <c r="M335" s="32"/>
      <c r="N335" s="32"/>
    </row>
    <row r="336" spans="1:14" ht="12.75" customHeight="1">
      <c r="A336" s="21">
        <v>3001</v>
      </c>
      <c r="B336" s="23" t="s">
        <v>5</v>
      </c>
      <c r="C336" s="435"/>
      <c r="D336" s="435"/>
      <c r="E336" s="435"/>
      <c r="F336" s="442">
        <f>SUM(C336:E336)</f>
        <v>0</v>
      </c>
      <c r="G336" s="9"/>
      <c r="H336" s="9"/>
      <c r="I336" s="199"/>
      <c r="J336" s="196"/>
      <c r="K336" s="32"/>
      <c r="L336" s="32"/>
      <c r="M336" s="32"/>
      <c r="N336" s="32"/>
    </row>
    <row r="337" spans="1:14" ht="12.75" customHeight="1">
      <c r="A337" s="21">
        <v>3002</v>
      </c>
      <c r="B337" s="23" t="s">
        <v>6</v>
      </c>
      <c r="C337" s="435"/>
      <c r="D337" s="435"/>
      <c r="E337" s="435"/>
      <c r="F337" s="442">
        <f>SUM(C337:E337)</f>
        <v>0</v>
      </c>
      <c r="G337" s="9"/>
      <c r="H337" s="9"/>
      <c r="I337" s="199"/>
      <c r="J337" s="196"/>
      <c r="K337" s="32"/>
      <c r="L337" s="32"/>
      <c r="M337" s="32"/>
      <c r="N337" s="32"/>
    </row>
    <row r="338" spans="1:14" ht="12.75" customHeight="1">
      <c r="A338" s="21">
        <v>3003</v>
      </c>
      <c r="B338" s="23" t="s">
        <v>7</v>
      </c>
      <c r="C338" s="435"/>
      <c r="D338" s="435"/>
      <c r="E338" s="435"/>
      <c r="F338" s="442">
        <f>SUM(C338:E338)</f>
        <v>0</v>
      </c>
      <c r="G338" s="9"/>
      <c r="H338" s="9"/>
      <c r="I338" s="199"/>
      <c r="J338" s="196"/>
      <c r="K338" s="32"/>
      <c r="L338" s="32"/>
      <c r="M338" s="32"/>
      <c r="N338" s="32"/>
    </row>
    <row r="339" spans="1:14" ht="12.75" customHeight="1" thickBot="1">
      <c r="A339" s="21"/>
      <c r="B339" s="23"/>
      <c r="C339" s="438"/>
      <c r="D339" s="438"/>
      <c r="E339" s="439"/>
      <c r="F339" s="436"/>
      <c r="G339" s="9"/>
      <c r="H339" s="9"/>
      <c r="I339" s="199"/>
      <c r="J339" s="196"/>
      <c r="K339" s="32"/>
      <c r="L339" s="32"/>
      <c r="M339" s="32"/>
      <c r="N339" s="32"/>
    </row>
    <row r="340" spans="1:14" ht="12.75" customHeight="1" thickBot="1">
      <c r="A340" s="172"/>
      <c r="B340" s="173" t="s">
        <v>17</v>
      </c>
      <c r="C340" s="440">
        <f>SUM(C336:C338)</f>
        <v>0</v>
      </c>
      <c r="D340" s="440">
        <f>SUM(D336:D338)</f>
        <v>0</v>
      </c>
      <c r="E340" s="440">
        <f>SUM(E336:E338)</f>
        <v>0</v>
      </c>
      <c r="F340" s="440">
        <f>SUM(F336:F338)</f>
        <v>0</v>
      </c>
      <c r="G340" s="9"/>
      <c r="H340" s="9"/>
      <c r="I340" s="197"/>
      <c r="J340" s="198"/>
      <c r="K340" s="32"/>
      <c r="L340" s="32"/>
      <c r="M340" s="32"/>
      <c r="N340" s="32"/>
    </row>
    <row r="341" spans="1:14" ht="12.75" customHeight="1">
      <c r="A341" s="30">
        <v>4000</v>
      </c>
      <c r="B341" s="29" t="s">
        <v>8</v>
      </c>
      <c r="C341" s="438"/>
      <c r="D341" s="438"/>
      <c r="E341" s="439"/>
      <c r="F341" s="441"/>
      <c r="G341" s="9"/>
      <c r="H341" s="9"/>
      <c r="I341" s="193"/>
      <c r="J341" s="194"/>
      <c r="K341" s="32"/>
      <c r="L341" s="32"/>
      <c r="M341" s="32"/>
      <c r="N341" s="32"/>
    </row>
    <row r="342" spans="1:14" ht="21.75" customHeight="1">
      <c r="A342" s="19">
        <v>4001</v>
      </c>
      <c r="B342" s="25" t="s">
        <v>26</v>
      </c>
      <c r="C342" s="435"/>
      <c r="D342" s="435"/>
      <c r="E342" s="435"/>
      <c r="F342" s="442">
        <f>SUM(C342:E342)</f>
        <v>0</v>
      </c>
      <c r="G342" s="9"/>
      <c r="H342" s="9"/>
      <c r="I342" s="199"/>
      <c r="J342" s="200"/>
      <c r="K342" s="32"/>
      <c r="L342" s="32"/>
      <c r="M342" s="32"/>
      <c r="N342" s="32"/>
    </row>
    <row r="343" spans="1:14" ht="11.25">
      <c r="A343" s="21">
        <v>4002</v>
      </c>
      <c r="B343" s="26" t="s">
        <v>27</v>
      </c>
      <c r="C343" s="435"/>
      <c r="D343" s="435"/>
      <c r="E343" s="435"/>
      <c r="F343" s="442">
        <f>SUM(C343:E343)</f>
        <v>0</v>
      </c>
      <c r="G343" s="9"/>
      <c r="H343" s="9"/>
      <c r="I343" s="199"/>
      <c r="J343" s="196"/>
      <c r="K343" s="32"/>
      <c r="L343" s="32"/>
      <c r="M343" s="32"/>
      <c r="N343" s="32"/>
    </row>
    <row r="344" spans="1:14" ht="11.25">
      <c r="A344" s="21">
        <v>4003</v>
      </c>
      <c r="B344" s="23" t="s">
        <v>28</v>
      </c>
      <c r="C344" s="435"/>
      <c r="D344" s="435"/>
      <c r="E344" s="435"/>
      <c r="F344" s="442">
        <f>SUM(C344:E344)</f>
        <v>0</v>
      </c>
      <c r="G344" s="9"/>
      <c r="H344" s="9"/>
      <c r="I344" s="199"/>
      <c r="J344" s="196"/>
      <c r="K344" s="32"/>
      <c r="L344" s="32"/>
      <c r="M344" s="32"/>
      <c r="N344" s="32"/>
    </row>
    <row r="345" spans="1:14" ht="11.25">
      <c r="A345" s="21">
        <v>4004</v>
      </c>
      <c r="B345" s="26" t="s">
        <v>16</v>
      </c>
      <c r="C345" s="435"/>
      <c r="D345" s="435"/>
      <c r="E345" s="435"/>
      <c r="F345" s="442">
        <f>SUM(C345:E345)</f>
        <v>0</v>
      </c>
      <c r="G345" s="9"/>
      <c r="H345" s="9"/>
      <c r="I345" s="199"/>
      <c r="J345" s="196"/>
      <c r="K345" s="32"/>
      <c r="L345" s="32"/>
      <c r="M345" s="32"/>
      <c r="N345" s="32"/>
    </row>
    <row r="346" spans="1:14" ht="11.25">
      <c r="A346" s="22">
        <v>4005</v>
      </c>
      <c r="B346" s="24" t="s">
        <v>18</v>
      </c>
      <c r="C346" s="435"/>
      <c r="D346" s="435"/>
      <c r="E346" s="435"/>
      <c r="F346" s="442">
        <f>SUM(C346:E346)</f>
        <v>0</v>
      </c>
      <c r="G346" s="9"/>
      <c r="H346" s="9"/>
      <c r="I346" s="199"/>
      <c r="J346" s="196"/>
      <c r="K346" s="32"/>
      <c r="L346" s="32"/>
      <c r="M346" s="32"/>
      <c r="N346" s="32"/>
    </row>
    <row r="347" spans="1:14" ht="12.75" customHeight="1" thickBot="1">
      <c r="A347" s="21"/>
      <c r="B347" s="23"/>
      <c r="C347" s="438"/>
      <c r="D347" s="438"/>
      <c r="E347" s="438"/>
      <c r="F347" s="442"/>
      <c r="G347" s="9"/>
      <c r="H347" s="9"/>
      <c r="I347" s="199"/>
      <c r="J347" s="196"/>
      <c r="K347" s="32"/>
      <c r="L347" s="32"/>
      <c r="M347" s="32"/>
      <c r="N347" s="32"/>
    </row>
    <row r="348" spans="1:14" ht="12.75" customHeight="1" thickBot="1">
      <c r="A348" s="172"/>
      <c r="B348" s="173" t="s">
        <v>17</v>
      </c>
      <c r="C348" s="440">
        <f>SUM(C342:C346)</f>
        <v>0</v>
      </c>
      <c r="D348" s="440">
        <f>SUM(D342:D346)</f>
        <v>0</v>
      </c>
      <c r="E348" s="440">
        <f>SUM(E342:E346)</f>
        <v>0</v>
      </c>
      <c r="F348" s="440">
        <f>SUM(F342:F346)</f>
        <v>0</v>
      </c>
      <c r="G348" s="9"/>
      <c r="H348" s="9"/>
      <c r="I348" s="197"/>
      <c r="J348" s="198"/>
      <c r="K348" s="32"/>
      <c r="L348" s="32"/>
      <c r="M348" s="32"/>
      <c r="N348" s="32"/>
    </row>
    <row r="349" spans="1:14" ht="12.75" customHeight="1">
      <c r="A349" s="30">
        <v>5000</v>
      </c>
      <c r="B349" s="29" t="s">
        <v>9</v>
      </c>
      <c r="C349" s="438"/>
      <c r="D349" s="438"/>
      <c r="E349" s="438"/>
      <c r="F349" s="442"/>
      <c r="G349" s="9"/>
      <c r="H349" s="9"/>
      <c r="I349" s="193"/>
      <c r="J349" s="194"/>
      <c r="K349" s="32"/>
      <c r="L349" s="32"/>
      <c r="M349" s="32"/>
      <c r="N349" s="32"/>
    </row>
    <row r="350" spans="1:14" ht="22.5">
      <c r="A350" s="19">
        <v>5001</v>
      </c>
      <c r="B350" s="27" t="s">
        <v>29</v>
      </c>
      <c r="C350" s="435"/>
      <c r="D350" s="435"/>
      <c r="E350" s="435"/>
      <c r="F350" s="442">
        <f>SUM(C350:E350)</f>
        <v>0</v>
      </c>
      <c r="G350" s="9"/>
      <c r="H350" s="9"/>
      <c r="I350" s="195"/>
      <c r="J350" s="200"/>
      <c r="K350" s="32"/>
      <c r="L350" s="32"/>
      <c r="M350" s="32"/>
      <c r="N350" s="32"/>
    </row>
    <row r="351" spans="1:14" ht="12.75" customHeight="1">
      <c r="A351" s="19">
        <v>5002</v>
      </c>
      <c r="B351" s="23" t="s">
        <v>30</v>
      </c>
      <c r="C351" s="435"/>
      <c r="D351" s="435"/>
      <c r="E351" s="435"/>
      <c r="F351" s="442">
        <f>SUM(C351:E351)</f>
        <v>0</v>
      </c>
      <c r="G351" s="9"/>
      <c r="H351" s="9"/>
      <c r="I351" s="195"/>
      <c r="J351" s="196"/>
      <c r="K351" s="32"/>
      <c r="L351" s="32"/>
      <c r="M351" s="32"/>
      <c r="N351" s="32"/>
    </row>
    <row r="352" spans="1:14" ht="12.75" customHeight="1">
      <c r="A352" s="19">
        <v>5003</v>
      </c>
      <c r="B352" s="23" t="s">
        <v>31</v>
      </c>
      <c r="C352" s="435"/>
      <c r="D352" s="435"/>
      <c r="E352" s="435"/>
      <c r="F352" s="442">
        <f>SUM(C352:E352)</f>
        <v>0</v>
      </c>
      <c r="G352" s="9"/>
      <c r="H352" s="9"/>
      <c r="I352" s="195"/>
      <c r="J352" s="196"/>
      <c r="K352" s="32"/>
      <c r="L352" s="32"/>
      <c r="M352" s="32"/>
      <c r="N352" s="32"/>
    </row>
    <row r="353" spans="1:14" ht="12.75" customHeight="1" thickBot="1">
      <c r="A353" s="19"/>
      <c r="B353" s="23"/>
      <c r="C353" s="438"/>
      <c r="D353" s="438"/>
      <c r="E353" s="438"/>
      <c r="F353" s="442"/>
      <c r="G353" s="9"/>
      <c r="H353" s="9"/>
      <c r="I353" s="195"/>
      <c r="J353" s="196"/>
      <c r="K353" s="32"/>
      <c r="L353" s="32"/>
      <c r="M353" s="32"/>
      <c r="N353" s="32"/>
    </row>
    <row r="354" spans="1:14" ht="12.75" customHeight="1" thickBot="1">
      <c r="A354" s="172"/>
      <c r="B354" s="173" t="s">
        <v>17</v>
      </c>
      <c r="C354" s="440">
        <f>SUM(C350:C352)</f>
        <v>0</v>
      </c>
      <c r="D354" s="440">
        <f>SUM(D350:D352)</f>
        <v>0</v>
      </c>
      <c r="E354" s="440">
        <f>SUM(E350:E352)</f>
        <v>0</v>
      </c>
      <c r="F354" s="440">
        <f>SUM(F350:F352)</f>
        <v>0</v>
      </c>
      <c r="G354" s="9"/>
      <c r="H354" s="9"/>
      <c r="I354" s="197"/>
      <c r="J354" s="198"/>
      <c r="K354" s="32"/>
      <c r="L354" s="32"/>
      <c r="M354" s="32"/>
      <c r="N354" s="32"/>
    </row>
    <row r="355" spans="1:14" ht="12.75" customHeight="1">
      <c r="A355" s="30">
        <v>6000</v>
      </c>
      <c r="B355" s="29" t="s">
        <v>19</v>
      </c>
      <c r="C355" s="443"/>
      <c r="D355" s="443"/>
      <c r="E355" s="444"/>
      <c r="F355" s="445"/>
      <c r="G355" s="9"/>
      <c r="H355" s="9"/>
      <c r="I355" s="193"/>
      <c r="J355" s="194"/>
      <c r="K355" s="32"/>
      <c r="L355" s="32"/>
      <c r="M355" s="32"/>
      <c r="N355" s="32"/>
    </row>
    <row r="356" spans="1:14" ht="22.5">
      <c r="A356" s="19">
        <v>6001</v>
      </c>
      <c r="B356" s="27" t="s">
        <v>32</v>
      </c>
      <c r="C356" s="435"/>
      <c r="D356" s="435"/>
      <c r="E356" s="435"/>
      <c r="F356" s="442">
        <f aca="true" t="shared" si="13" ref="F356:F361">SUM(C356:E356)</f>
        <v>0</v>
      </c>
      <c r="G356" s="9"/>
      <c r="H356" s="9"/>
      <c r="I356" s="195"/>
      <c r="J356" s="200"/>
      <c r="K356" s="32"/>
      <c r="L356" s="32"/>
      <c r="M356" s="32"/>
      <c r="N356" s="32"/>
    </row>
    <row r="357" spans="1:14" ht="12.75" customHeight="1">
      <c r="A357" s="19">
        <v>6002</v>
      </c>
      <c r="B357" s="27" t="s">
        <v>30</v>
      </c>
      <c r="C357" s="435"/>
      <c r="D357" s="435"/>
      <c r="E357" s="435"/>
      <c r="F357" s="442">
        <f t="shared" si="13"/>
        <v>0</v>
      </c>
      <c r="G357" s="9"/>
      <c r="H357" s="9"/>
      <c r="I357" s="195"/>
      <c r="J357" s="200"/>
      <c r="K357" s="32"/>
      <c r="L357" s="32"/>
      <c r="M357" s="32"/>
      <c r="N357" s="32"/>
    </row>
    <row r="358" spans="1:14" ht="12.75" customHeight="1">
      <c r="A358" s="19">
        <v>6003</v>
      </c>
      <c r="B358" s="23" t="s">
        <v>33</v>
      </c>
      <c r="C358" s="435"/>
      <c r="D358" s="435"/>
      <c r="E358" s="435"/>
      <c r="F358" s="442">
        <f t="shared" si="13"/>
        <v>0</v>
      </c>
      <c r="G358" s="9"/>
      <c r="H358" s="9"/>
      <c r="I358" s="195"/>
      <c r="J358" s="196"/>
      <c r="K358" s="32"/>
      <c r="L358" s="32"/>
      <c r="M358" s="32"/>
      <c r="N358" s="32"/>
    </row>
    <row r="359" spans="1:14" ht="12.75" customHeight="1">
      <c r="A359" s="19">
        <v>6004</v>
      </c>
      <c r="B359" s="23" t="s">
        <v>10</v>
      </c>
      <c r="C359" s="435"/>
      <c r="D359" s="435"/>
      <c r="E359" s="435"/>
      <c r="F359" s="442">
        <f t="shared" si="13"/>
        <v>0</v>
      </c>
      <c r="G359" s="9"/>
      <c r="H359" s="9"/>
      <c r="I359" s="195"/>
      <c r="J359" s="196"/>
      <c r="K359" s="32"/>
      <c r="L359" s="32"/>
      <c r="M359" s="32"/>
      <c r="N359" s="32"/>
    </row>
    <row r="360" spans="1:14" ht="12.75" customHeight="1">
      <c r="A360" s="19">
        <v>6005</v>
      </c>
      <c r="B360" s="23" t="s">
        <v>34</v>
      </c>
      <c r="C360" s="435"/>
      <c r="D360" s="435"/>
      <c r="E360" s="435"/>
      <c r="F360" s="442">
        <f t="shared" si="13"/>
        <v>0</v>
      </c>
      <c r="G360" s="9"/>
      <c r="H360" s="9"/>
      <c r="I360" s="195"/>
      <c r="J360" s="196"/>
      <c r="K360" s="32"/>
      <c r="L360" s="32"/>
      <c r="M360" s="32"/>
      <c r="N360" s="32"/>
    </row>
    <row r="361" spans="1:14" ht="12.75" customHeight="1">
      <c r="A361" s="20">
        <v>6006</v>
      </c>
      <c r="B361" s="24" t="s">
        <v>18</v>
      </c>
      <c r="C361" s="435"/>
      <c r="D361" s="435"/>
      <c r="E361" s="435"/>
      <c r="F361" s="442">
        <f t="shared" si="13"/>
        <v>0</v>
      </c>
      <c r="G361" s="9"/>
      <c r="H361" s="9"/>
      <c r="I361" s="195"/>
      <c r="J361" s="196"/>
      <c r="K361" s="32"/>
      <c r="L361" s="32"/>
      <c r="M361" s="32"/>
      <c r="N361" s="32"/>
    </row>
    <row r="362" spans="1:14" ht="12.75" customHeight="1" thickBot="1">
      <c r="A362" s="155"/>
      <c r="B362" s="24"/>
      <c r="C362" s="435"/>
      <c r="D362" s="435"/>
      <c r="E362" s="446"/>
      <c r="F362" s="447"/>
      <c r="G362" s="9"/>
      <c r="H362" s="9"/>
      <c r="I362" s="195"/>
      <c r="J362" s="196"/>
      <c r="K362" s="32"/>
      <c r="L362" s="32"/>
      <c r="M362" s="32"/>
      <c r="N362" s="32"/>
    </row>
    <row r="363" spans="1:14" ht="12.75" customHeight="1" thickBot="1">
      <c r="A363" s="153"/>
      <c r="B363" s="154" t="s">
        <v>17</v>
      </c>
      <c r="C363" s="440">
        <f>SUM(C356:C361)</f>
        <v>0</v>
      </c>
      <c r="D363" s="440">
        <f>SUM(D356:D361)</f>
        <v>0</v>
      </c>
      <c r="E363" s="440">
        <f>SUM(E356:E361)</f>
        <v>0</v>
      </c>
      <c r="F363" s="440">
        <f>SUM(F356:F361)</f>
        <v>0</v>
      </c>
      <c r="G363" s="9"/>
      <c r="H363" s="9"/>
      <c r="I363" s="197"/>
      <c r="J363" s="198"/>
      <c r="K363" s="32"/>
      <c r="L363" s="32"/>
      <c r="M363" s="32"/>
      <c r="N363" s="32"/>
    </row>
    <row r="364" spans="1:14" ht="11.25">
      <c r="A364" s="177"/>
      <c r="B364" s="178"/>
      <c r="C364" s="435"/>
      <c r="D364" s="435"/>
      <c r="E364" s="435"/>
      <c r="F364" s="436"/>
      <c r="G364" s="9"/>
      <c r="H364" s="9"/>
      <c r="I364" s="195"/>
      <c r="J364" s="200"/>
      <c r="K364" s="32"/>
      <c r="L364" s="32"/>
      <c r="M364" s="32"/>
      <c r="N364" s="32"/>
    </row>
    <row r="365" spans="1:14" ht="12" thickBot="1">
      <c r="A365" s="177">
        <v>7000</v>
      </c>
      <c r="B365" s="351" t="s">
        <v>38</v>
      </c>
      <c r="C365" s="435"/>
      <c r="D365" s="435"/>
      <c r="E365" s="435"/>
      <c r="F365" s="442">
        <f>SUM(C365:E365)</f>
        <v>0</v>
      </c>
      <c r="G365" s="9"/>
      <c r="H365" s="9"/>
      <c r="I365" s="195"/>
      <c r="J365" s="200"/>
      <c r="K365" s="32"/>
      <c r="L365" s="32"/>
      <c r="M365" s="32"/>
      <c r="N365" s="32"/>
    </row>
    <row r="366" spans="1:14" ht="12.75" customHeight="1" thickBot="1">
      <c r="A366" s="153"/>
      <c r="B366" s="179" t="s">
        <v>17</v>
      </c>
      <c r="C366" s="440">
        <f>SUM(C365)</f>
        <v>0</v>
      </c>
      <c r="D366" s="440">
        <f>SUM(D365)</f>
        <v>0</v>
      </c>
      <c r="E366" s="440">
        <f>SUM(E365)</f>
        <v>0</v>
      </c>
      <c r="F366" s="440">
        <f>SUM(F365)</f>
        <v>0</v>
      </c>
      <c r="G366" s="9"/>
      <c r="H366" s="9"/>
      <c r="I366" s="197"/>
      <c r="J366" s="198"/>
      <c r="K366" s="32"/>
      <c r="L366" s="32"/>
      <c r="M366" s="32"/>
      <c r="N366" s="32"/>
    </row>
    <row r="367" spans="1:14" ht="12.75" customHeight="1" thickBot="1">
      <c r="A367" s="180"/>
      <c r="B367" s="181" t="s">
        <v>11</v>
      </c>
      <c r="C367" s="448">
        <f>+C334+C340+C348+C354+C363+C366</f>
        <v>0</v>
      </c>
      <c r="D367" s="448">
        <f>+D334+D340+D348+D354+D363+D366</f>
        <v>0</v>
      </c>
      <c r="E367" s="448">
        <f>+E334+E340+E348+E354+E363+E366</f>
        <v>0</v>
      </c>
      <c r="F367" s="448">
        <f>+F334+F340+F348+F354+F363+F366</f>
        <v>0</v>
      </c>
      <c r="G367" s="9"/>
      <c r="H367" s="9"/>
      <c r="I367" s="192"/>
      <c r="J367" s="201"/>
      <c r="K367" s="32"/>
      <c r="L367" s="32"/>
      <c r="M367" s="32"/>
      <c r="N367" s="32"/>
    </row>
    <row r="368" spans="1:14" s="15" customFormat="1" ht="13.5" thickBot="1">
      <c r="A368" s="31"/>
      <c r="B368" s="10"/>
      <c r="C368" s="32"/>
      <c r="D368" s="32"/>
      <c r="E368" s="32"/>
      <c r="F368" s="32"/>
      <c r="I368" s="202"/>
      <c r="J368" s="202"/>
      <c r="K368" s="202"/>
      <c r="L368" s="202"/>
      <c r="M368" s="202"/>
      <c r="N368" s="202"/>
    </row>
    <row r="369" spans="1:14" s="15" customFormat="1" ht="39" customHeight="1" thickBot="1">
      <c r="A369" s="76" t="s">
        <v>3</v>
      </c>
      <c r="B369" s="571"/>
      <c r="C369" s="571"/>
      <c r="D369" s="571"/>
      <c r="E369" s="571"/>
      <c r="F369" s="572"/>
      <c r="I369" s="202"/>
      <c r="J369" s="202"/>
      <c r="K369" s="202"/>
      <c r="L369" s="202"/>
      <c r="M369" s="202"/>
      <c r="N369" s="202"/>
    </row>
    <row r="370" spans="1:14" s="15" customFormat="1" ht="12.75">
      <c r="A370" s="3"/>
      <c r="B370" s="10"/>
      <c r="C370" s="11"/>
      <c r="D370" s="11"/>
      <c r="E370" s="11"/>
      <c r="F370" s="11"/>
      <c r="I370" s="202"/>
      <c r="J370" s="202"/>
      <c r="K370" s="202"/>
      <c r="L370" s="202"/>
      <c r="M370" s="202"/>
      <c r="N370" s="202"/>
    </row>
    <row r="371" spans="1:14" s="15" customFormat="1" ht="13.5" thickBot="1">
      <c r="A371" s="3"/>
      <c r="B371" s="3" t="s">
        <v>13</v>
      </c>
      <c r="C371" s="4"/>
      <c r="D371" s="4"/>
      <c r="E371" s="4"/>
      <c r="F371" s="4"/>
      <c r="I371" s="202"/>
      <c r="J371" s="202"/>
      <c r="K371" s="202"/>
      <c r="L371" s="202"/>
      <c r="M371" s="202"/>
      <c r="N371" s="202"/>
    </row>
    <row r="372" spans="1:14" s="15" customFormat="1" ht="30" customHeight="1" thickBot="1">
      <c r="A372" s="368" t="s">
        <v>79</v>
      </c>
      <c r="B372" s="569"/>
      <c r="C372" s="569"/>
      <c r="D372" s="569"/>
      <c r="E372" s="569"/>
      <c r="F372" s="570"/>
      <c r="I372" s="202"/>
      <c r="J372" s="202"/>
      <c r="K372" s="202"/>
      <c r="L372" s="202"/>
      <c r="M372" s="202"/>
      <c r="N372" s="202"/>
    </row>
    <row r="373" spans="3:14" ht="15" customHeight="1" thickBot="1">
      <c r="C373" s="564" t="s">
        <v>302</v>
      </c>
      <c r="D373" s="565"/>
      <c r="E373" s="565"/>
      <c r="F373" s="566"/>
      <c r="I373" s="13"/>
      <c r="J373" s="13"/>
      <c r="K373" s="13"/>
      <c r="L373" s="13"/>
      <c r="M373" s="14"/>
      <c r="N373" s="14"/>
    </row>
    <row r="374" spans="3:14" ht="15" customHeight="1" thickBot="1">
      <c r="C374" s="282" t="s">
        <v>237</v>
      </c>
      <c r="D374" s="282" t="s">
        <v>238</v>
      </c>
      <c r="E374" s="282" t="s">
        <v>239</v>
      </c>
      <c r="F374" s="309" t="s">
        <v>11</v>
      </c>
      <c r="I374" s="562"/>
      <c r="J374" s="562"/>
      <c r="K374" s="563"/>
      <c r="L374" s="563"/>
      <c r="M374" s="192"/>
      <c r="N374" s="192"/>
    </row>
    <row r="375" spans="1:14" ht="11.25">
      <c r="A375" s="362">
        <v>2000</v>
      </c>
      <c r="B375" s="369" t="s">
        <v>21</v>
      </c>
      <c r="C375" s="148"/>
      <c r="D375" s="148"/>
      <c r="E375" s="149"/>
      <c r="F375" s="1"/>
      <c r="I375" s="193"/>
      <c r="J375" s="194"/>
      <c r="K375" s="32"/>
      <c r="L375" s="32"/>
      <c r="M375" s="32"/>
      <c r="N375" s="32"/>
    </row>
    <row r="376" spans="1:14" ht="12.75" customHeight="1">
      <c r="A376" s="21">
        <v>2001</v>
      </c>
      <c r="B376" s="370" t="s">
        <v>22</v>
      </c>
      <c r="C376" s="435"/>
      <c r="D376" s="435"/>
      <c r="E376" s="435"/>
      <c r="F376" s="442">
        <f>SUM(C376:E376)</f>
        <v>0</v>
      </c>
      <c r="G376" s="9"/>
      <c r="H376" s="9"/>
      <c r="I376" s="195"/>
      <c r="J376" s="196"/>
      <c r="K376" s="32"/>
      <c r="L376" s="32"/>
      <c r="M376" s="32"/>
      <c r="N376" s="32"/>
    </row>
    <row r="377" spans="1:14" ht="12.75" customHeight="1">
      <c r="A377" s="21">
        <v>2002</v>
      </c>
      <c r="B377" s="371" t="s">
        <v>23</v>
      </c>
      <c r="C377" s="435"/>
      <c r="D377" s="435"/>
      <c r="E377" s="435"/>
      <c r="F377" s="442">
        <f>SUM(C377:E377)</f>
        <v>0</v>
      </c>
      <c r="G377" s="9"/>
      <c r="H377" s="9"/>
      <c r="I377" s="195"/>
      <c r="J377" s="196"/>
      <c r="K377" s="32"/>
      <c r="L377" s="32"/>
      <c r="M377" s="32"/>
      <c r="N377" s="32"/>
    </row>
    <row r="378" spans="1:14" ht="12.75" customHeight="1">
      <c r="A378" s="21">
        <v>2003</v>
      </c>
      <c r="B378" s="372" t="s">
        <v>24</v>
      </c>
      <c r="C378" s="435"/>
      <c r="D378" s="435"/>
      <c r="E378" s="435"/>
      <c r="F378" s="442">
        <f>SUM(C378:E378)</f>
        <v>0</v>
      </c>
      <c r="G378" s="9"/>
      <c r="H378" s="9"/>
      <c r="I378" s="195"/>
      <c r="J378" s="196"/>
      <c r="K378" s="32"/>
      <c r="L378" s="32"/>
      <c r="M378" s="32"/>
      <c r="N378" s="32"/>
    </row>
    <row r="379" spans="1:14" ht="12.75" customHeight="1" thickBot="1">
      <c r="A379" s="19"/>
      <c r="B379" s="23"/>
      <c r="C379" s="438"/>
      <c r="D379" s="438"/>
      <c r="E379" s="439"/>
      <c r="F379" s="436"/>
      <c r="G379" s="9"/>
      <c r="H379" s="9"/>
      <c r="I379" s="195"/>
      <c r="J379" s="196"/>
      <c r="K379" s="32"/>
      <c r="L379" s="32"/>
      <c r="M379" s="32"/>
      <c r="N379" s="32"/>
    </row>
    <row r="380" spans="1:14" ht="12.75" customHeight="1" thickBot="1">
      <c r="A380" s="172"/>
      <c r="B380" s="173" t="s">
        <v>17</v>
      </c>
      <c r="C380" s="440">
        <f>SUM(C376:C378)</f>
        <v>0</v>
      </c>
      <c r="D380" s="440">
        <f>SUM(D376:D378)</f>
        <v>0</v>
      </c>
      <c r="E380" s="440">
        <f>SUM(E376:E378)</f>
        <v>0</v>
      </c>
      <c r="F380" s="440">
        <f>SUM(F376:F378)</f>
        <v>0</v>
      </c>
      <c r="G380" s="9"/>
      <c r="H380" s="9"/>
      <c r="I380" s="197"/>
      <c r="J380" s="198"/>
      <c r="K380" s="32"/>
      <c r="L380" s="32"/>
      <c r="M380" s="32"/>
      <c r="N380" s="32"/>
    </row>
    <row r="381" spans="1:14" ht="12.75" customHeight="1">
      <c r="A381" s="30">
        <v>3000</v>
      </c>
      <c r="B381" s="352" t="s">
        <v>15</v>
      </c>
      <c r="C381" s="438"/>
      <c r="D381" s="438"/>
      <c r="E381" s="439"/>
      <c r="F381" s="441"/>
      <c r="G381" s="9"/>
      <c r="H381" s="9"/>
      <c r="I381" s="193"/>
      <c r="J381" s="194"/>
      <c r="K381" s="32"/>
      <c r="L381" s="32"/>
      <c r="M381" s="32"/>
      <c r="N381" s="32"/>
    </row>
    <row r="382" spans="1:14" ht="12.75" customHeight="1">
      <c r="A382" s="19">
        <v>3001</v>
      </c>
      <c r="B382" s="354" t="s">
        <v>5</v>
      </c>
      <c r="C382" s="435"/>
      <c r="D382" s="435"/>
      <c r="E382" s="435"/>
      <c r="F382" s="442">
        <f>SUM(C382:E382)</f>
        <v>0</v>
      </c>
      <c r="G382" s="9"/>
      <c r="H382" s="9"/>
      <c r="I382" s="199"/>
      <c r="J382" s="196"/>
      <c r="K382" s="32"/>
      <c r="L382" s="32"/>
      <c r="M382" s="32"/>
      <c r="N382" s="32"/>
    </row>
    <row r="383" spans="1:14" ht="12.75" customHeight="1">
      <c r="A383" s="19">
        <v>3002</v>
      </c>
      <c r="B383" s="354" t="s">
        <v>6</v>
      </c>
      <c r="C383" s="435"/>
      <c r="D383" s="435"/>
      <c r="E383" s="435"/>
      <c r="F383" s="442">
        <f>SUM(C383:E383)</f>
        <v>0</v>
      </c>
      <c r="G383" s="9"/>
      <c r="H383" s="9"/>
      <c r="I383" s="199"/>
      <c r="J383" s="196"/>
      <c r="K383" s="32"/>
      <c r="L383" s="32"/>
      <c r="M383" s="32"/>
      <c r="N383" s="32"/>
    </row>
    <row r="384" spans="1:14" ht="12.75" customHeight="1">
      <c r="A384" s="19">
        <v>3003</v>
      </c>
      <c r="B384" s="354" t="s">
        <v>7</v>
      </c>
      <c r="C384" s="435"/>
      <c r="D384" s="435"/>
      <c r="E384" s="435"/>
      <c r="F384" s="442">
        <f>SUM(C384:E384)</f>
        <v>0</v>
      </c>
      <c r="G384" s="9"/>
      <c r="H384" s="9"/>
      <c r="I384" s="199"/>
      <c r="J384" s="196"/>
      <c r="K384" s="32"/>
      <c r="L384" s="32"/>
      <c r="M384" s="32"/>
      <c r="N384" s="32"/>
    </row>
    <row r="385" spans="1:14" ht="12.75" customHeight="1" thickBot="1">
      <c r="A385" s="21"/>
      <c r="B385" s="23"/>
      <c r="C385" s="438"/>
      <c r="D385" s="438"/>
      <c r="E385" s="439"/>
      <c r="F385" s="436"/>
      <c r="G385" s="9"/>
      <c r="H385" s="9"/>
      <c r="I385" s="199"/>
      <c r="J385" s="196"/>
      <c r="K385" s="32"/>
      <c r="L385" s="32"/>
      <c r="M385" s="32"/>
      <c r="N385" s="32"/>
    </row>
    <row r="386" spans="1:14" ht="12.75" customHeight="1" thickBot="1">
      <c r="A386" s="172"/>
      <c r="B386" s="173" t="s">
        <v>17</v>
      </c>
      <c r="C386" s="440">
        <f>SUM(C382:C384)</f>
        <v>0</v>
      </c>
      <c r="D386" s="440">
        <f>SUM(D382:D384)</f>
        <v>0</v>
      </c>
      <c r="E386" s="440">
        <f>SUM(E382:E384)</f>
        <v>0</v>
      </c>
      <c r="F386" s="440">
        <f>SUM(F382:F384)</f>
        <v>0</v>
      </c>
      <c r="G386" s="9"/>
      <c r="H386" s="9"/>
      <c r="I386" s="197"/>
      <c r="J386" s="198"/>
      <c r="K386" s="32"/>
      <c r="L386" s="32"/>
      <c r="M386" s="32"/>
      <c r="N386" s="32"/>
    </row>
    <row r="387" spans="1:14" ht="12.75" customHeight="1">
      <c r="A387" s="30">
        <v>4000</v>
      </c>
      <c r="B387" s="352" t="s">
        <v>8</v>
      </c>
      <c r="C387" s="438"/>
      <c r="D387" s="438"/>
      <c r="E387" s="439"/>
      <c r="F387" s="441"/>
      <c r="G387" s="9"/>
      <c r="H387" s="9"/>
      <c r="I387" s="193"/>
      <c r="J387" s="194"/>
      <c r="K387" s="32"/>
      <c r="L387" s="32"/>
      <c r="M387" s="32"/>
      <c r="N387" s="32"/>
    </row>
    <row r="388" spans="1:14" ht="22.5" customHeight="1">
      <c r="A388" s="19">
        <v>4001</v>
      </c>
      <c r="B388" s="350" t="s">
        <v>26</v>
      </c>
      <c r="C388" s="435"/>
      <c r="D388" s="435"/>
      <c r="E388" s="435"/>
      <c r="F388" s="442">
        <f>SUM(C388:E388)</f>
        <v>0</v>
      </c>
      <c r="G388" s="9"/>
      <c r="H388" s="9"/>
      <c r="I388" s="199"/>
      <c r="J388" s="200"/>
      <c r="K388" s="32"/>
      <c r="L388" s="32"/>
      <c r="M388" s="32"/>
      <c r="N388" s="32"/>
    </row>
    <row r="389" spans="1:14" ht="11.25">
      <c r="A389" s="19">
        <v>4002</v>
      </c>
      <c r="B389" s="357" t="s">
        <v>27</v>
      </c>
      <c r="C389" s="435"/>
      <c r="D389" s="435"/>
      <c r="E389" s="435"/>
      <c r="F389" s="442">
        <f>SUM(C389:E389)</f>
        <v>0</v>
      </c>
      <c r="G389" s="9"/>
      <c r="H389" s="9"/>
      <c r="I389" s="199"/>
      <c r="J389" s="196"/>
      <c r="K389" s="32"/>
      <c r="L389" s="32"/>
      <c r="M389" s="32"/>
      <c r="N389" s="32"/>
    </row>
    <row r="390" spans="1:14" ht="11.25">
      <c r="A390" s="19">
        <v>4003</v>
      </c>
      <c r="B390" s="354" t="s">
        <v>28</v>
      </c>
      <c r="C390" s="435"/>
      <c r="D390" s="435"/>
      <c r="E390" s="435"/>
      <c r="F390" s="442">
        <f>SUM(C390:E390)</f>
        <v>0</v>
      </c>
      <c r="G390" s="9"/>
      <c r="H390" s="9"/>
      <c r="I390" s="199"/>
      <c r="J390" s="196"/>
      <c r="K390" s="32"/>
      <c r="L390" s="32"/>
      <c r="M390" s="32"/>
      <c r="N390" s="32"/>
    </row>
    <row r="391" spans="1:14" ht="11.25">
      <c r="A391" s="19">
        <v>4004</v>
      </c>
      <c r="B391" s="357" t="s">
        <v>16</v>
      </c>
      <c r="C391" s="435"/>
      <c r="D391" s="435"/>
      <c r="E391" s="435"/>
      <c r="F391" s="442">
        <f>SUM(C391:E391)</f>
        <v>0</v>
      </c>
      <c r="G391" s="9"/>
      <c r="H391" s="9"/>
      <c r="I391" s="199"/>
      <c r="J391" s="196"/>
      <c r="K391" s="32"/>
      <c r="L391" s="32"/>
      <c r="M391" s="32"/>
      <c r="N391" s="32"/>
    </row>
    <row r="392" spans="1:14" ht="11.25">
      <c r="A392" s="20">
        <v>4005</v>
      </c>
      <c r="B392" s="349" t="s">
        <v>18</v>
      </c>
      <c r="C392" s="435"/>
      <c r="D392" s="435"/>
      <c r="E392" s="435"/>
      <c r="F392" s="442">
        <f>SUM(C392:E392)</f>
        <v>0</v>
      </c>
      <c r="G392" s="9"/>
      <c r="H392" s="9"/>
      <c r="I392" s="199"/>
      <c r="J392" s="196"/>
      <c r="K392" s="32"/>
      <c r="L392" s="32"/>
      <c r="M392" s="32"/>
      <c r="N392" s="32"/>
    </row>
    <row r="393" spans="1:14" ht="12.75" customHeight="1" thickBot="1">
      <c r="A393" s="21"/>
      <c r="B393" s="23"/>
      <c r="C393" s="438"/>
      <c r="D393" s="438"/>
      <c r="E393" s="438"/>
      <c r="F393" s="442"/>
      <c r="G393" s="9"/>
      <c r="H393" s="9"/>
      <c r="I393" s="199"/>
      <c r="J393" s="196"/>
      <c r="K393" s="32"/>
      <c r="L393" s="32"/>
      <c r="M393" s="32"/>
      <c r="N393" s="32"/>
    </row>
    <row r="394" spans="1:14" ht="12.75" customHeight="1" thickBot="1">
      <c r="A394" s="172"/>
      <c r="B394" s="173" t="s">
        <v>17</v>
      </c>
      <c r="C394" s="440">
        <f>SUM(C388:C392)</f>
        <v>0</v>
      </c>
      <c r="D394" s="440">
        <f>SUM(D388:D392)</f>
        <v>0</v>
      </c>
      <c r="E394" s="440">
        <f>SUM(E388:E392)</f>
        <v>0</v>
      </c>
      <c r="F394" s="440">
        <f>SUM(F388:F392)</f>
        <v>0</v>
      </c>
      <c r="G394" s="9"/>
      <c r="H394" s="9"/>
      <c r="I394" s="197"/>
      <c r="J394" s="198"/>
      <c r="K394" s="32"/>
      <c r="L394" s="32"/>
      <c r="M394" s="32"/>
      <c r="N394" s="32"/>
    </row>
    <row r="395" spans="1:14" ht="12.75" customHeight="1">
      <c r="A395" s="30">
        <v>5000</v>
      </c>
      <c r="B395" s="352" t="s">
        <v>9</v>
      </c>
      <c r="C395" s="438"/>
      <c r="D395" s="438"/>
      <c r="E395" s="438"/>
      <c r="F395" s="442"/>
      <c r="G395" s="9"/>
      <c r="H395" s="9"/>
      <c r="I395" s="193"/>
      <c r="J395" s="194"/>
      <c r="K395" s="32"/>
      <c r="L395" s="32"/>
      <c r="M395" s="32"/>
      <c r="N395" s="32"/>
    </row>
    <row r="396" spans="1:14" ht="22.5">
      <c r="A396" s="19">
        <v>5001</v>
      </c>
      <c r="B396" s="358" t="s">
        <v>29</v>
      </c>
      <c r="C396" s="435"/>
      <c r="D396" s="435"/>
      <c r="E396" s="435"/>
      <c r="F396" s="442">
        <f>SUM(C396:E396)</f>
        <v>0</v>
      </c>
      <c r="G396" s="9"/>
      <c r="H396" s="9"/>
      <c r="I396" s="195"/>
      <c r="J396" s="200"/>
      <c r="K396" s="32"/>
      <c r="L396" s="32"/>
      <c r="M396" s="32"/>
      <c r="N396" s="32"/>
    </row>
    <row r="397" spans="1:14" ht="12.75" customHeight="1">
      <c r="A397" s="19">
        <v>5002</v>
      </c>
      <c r="B397" s="354" t="s">
        <v>30</v>
      </c>
      <c r="C397" s="435"/>
      <c r="D397" s="435"/>
      <c r="E397" s="435"/>
      <c r="F397" s="442">
        <f>SUM(C397:E397)</f>
        <v>0</v>
      </c>
      <c r="G397" s="9"/>
      <c r="H397" s="9"/>
      <c r="I397" s="195"/>
      <c r="J397" s="196"/>
      <c r="K397" s="32"/>
      <c r="L397" s="32"/>
      <c r="M397" s="32"/>
      <c r="N397" s="32"/>
    </row>
    <row r="398" spans="1:14" ht="12.75" customHeight="1">
      <c r="A398" s="19">
        <v>5003</v>
      </c>
      <c r="B398" s="354" t="s">
        <v>31</v>
      </c>
      <c r="C398" s="435"/>
      <c r="D398" s="435"/>
      <c r="E398" s="435"/>
      <c r="F398" s="442">
        <f>SUM(C398:E398)</f>
        <v>0</v>
      </c>
      <c r="G398" s="9"/>
      <c r="H398" s="9"/>
      <c r="I398" s="195"/>
      <c r="J398" s="196"/>
      <c r="K398" s="32"/>
      <c r="L398" s="32"/>
      <c r="M398" s="32"/>
      <c r="N398" s="32"/>
    </row>
    <row r="399" spans="1:14" ht="12.75" customHeight="1" thickBot="1">
      <c r="A399" s="19"/>
      <c r="B399" s="23"/>
      <c r="C399" s="438"/>
      <c r="D399" s="438"/>
      <c r="E399" s="438"/>
      <c r="F399" s="442"/>
      <c r="G399" s="9"/>
      <c r="H399" s="9"/>
      <c r="I399" s="195"/>
      <c r="J399" s="196"/>
      <c r="K399" s="32"/>
      <c r="L399" s="32"/>
      <c r="M399" s="32"/>
      <c r="N399" s="32"/>
    </row>
    <row r="400" spans="1:14" ht="12.75" customHeight="1" thickBot="1">
      <c r="A400" s="172"/>
      <c r="B400" s="173" t="s">
        <v>17</v>
      </c>
      <c r="C400" s="440">
        <f>SUM(C396:C398)</f>
        <v>0</v>
      </c>
      <c r="D400" s="440">
        <f>SUM(D396:D398)</f>
        <v>0</v>
      </c>
      <c r="E400" s="440">
        <f>SUM(E396:E398)</f>
        <v>0</v>
      </c>
      <c r="F400" s="440">
        <f>SUM(F396:F398)</f>
        <v>0</v>
      </c>
      <c r="G400" s="9"/>
      <c r="H400" s="9"/>
      <c r="I400" s="197"/>
      <c r="J400" s="198"/>
      <c r="K400" s="32"/>
      <c r="L400" s="32"/>
      <c r="M400" s="32"/>
      <c r="N400" s="32"/>
    </row>
    <row r="401" spans="1:14" ht="12.75" customHeight="1">
      <c r="A401" s="30">
        <v>6000</v>
      </c>
      <c r="B401" s="352" t="s">
        <v>19</v>
      </c>
      <c r="C401" s="443"/>
      <c r="D401" s="443"/>
      <c r="E401" s="444"/>
      <c r="F401" s="445"/>
      <c r="G401" s="9"/>
      <c r="H401" s="9"/>
      <c r="I401" s="193"/>
      <c r="J401" s="194"/>
      <c r="K401" s="32"/>
      <c r="L401" s="32"/>
      <c r="M401" s="32"/>
      <c r="N401" s="32"/>
    </row>
    <row r="402" spans="1:14" ht="22.5">
      <c r="A402" s="19">
        <v>6001</v>
      </c>
      <c r="B402" s="358" t="s">
        <v>32</v>
      </c>
      <c r="C402" s="435"/>
      <c r="D402" s="435"/>
      <c r="E402" s="435"/>
      <c r="F402" s="442">
        <f aca="true" t="shared" si="14" ref="F402:F407">SUM(C402:E402)</f>
        <v>0</v>
      </c>
      <c r="G402" s="9"/>
      <c r="H402" s="9"/>
      <c r="I402" s="195"/>
      <c r="J402" s="200"/>
      <c r="K402" s="32"/>
      <c r="L402" s="32"/>
      <c r="M402" s="32"/>
      <c r="N402" s="32"/>
    </row>
    <row r="403" spans="1:14" ht="12.75" customHeight="1">
      <c r="A403" s="19">
        <v>6002</v>
      </c>
      <c r="B403" s="358" t="s">
        <v>30</v>
      </c>
      <c r="C403" s="435"/>
      <c r="D403" s="435"/>
      <c r="E403" s="435"/>
      <c r="F403" s="442">
        <f t="shared" si="14"/>
        <v>0</v>
      </c>
      <c r="G403" s="9"/>
      <c r="H403" s="9"/>
      <c r="I403" s="195"/>
      <c r="J403" s="200"/>
      <c r="K403" s="32"/>
      <c r="L403" s="32"/>
      <c r="M403" s="32"/>
      <c r="N403" s="32"/>
    </row>
    <row r="404" spans="1:14" ht="12.75" customHeight="1">
      <c r="A404" s="19">
        <v>6003</v>
      </c>
      <c r="B404" s="354" t="s">
        <v>33</v>
      </c>
      <c r="C404" s="435"/>
      <c r="D404" s="435"/>
      <c r="E404" s="435"/>
      <c r="F404" s="442">
        <f t="shared" si="14"/>
        <v>0</v>
      </c>
      <c r="G404" s="9"/>
      <c r="H404" s="9"/>
      <c r="I404" s="195"/>
      <c r="J404" s="196"/>
      <c r="K404" s="32"/>
      <c r="L404" s="32"/>
      <c r="M404" s="32"/>
      <c r="N404" s="32"/>
    </row>
    <row r="405" spans="1:14" ht="12.75" customHeight="1">
      <c r="A405" s="19">
        <v>6004</v>
      </c>
      <c r="B405" s="354" t="s">
        <v>10</v>
      </c>
      <c r="C405" s="435"/>
      <c r="D405" s="435"/>
      <c r="E405" s="435"/>
      <c r="F405" s="442">
        <f t="shared" si="14"/>
        <v>0</v>
      </c>
      <c r="G405" s="9"/>
      <c r="H405" s="9"/>
      <c r="I405" s="195"/>
      <c r="J405" s="196"/>
      <c r="K405" s="32"/>
      <c r="L405" s="32"/>
      <c r="M405" s="32"/>
      <c r="N405" s="32"/>
    </row>
    <row r="406" spans="1:14" ht="12.75" customHeight="1">
      <c r="A406" s="19">
        <v>6005</v>
      </c>
      <c r="B406" s="354" t="s">
        <v>34</v>
      </c>
      <c r="C406" s="435"/>
      <c r="D406" s="435"/>
      <c r="E406" s="435"/>
      <c r="F406" s="442">
        <f t="shared" si="14"/>
        <v>0</v>
      </c>
      <c r="G406" s="9"/>
      <c r="H406" s="9"/>
      <c r="I406" s="195"/>
      <c r="J406" s="196"/>
      <c r="K406" s="32"/>
      <c r="L406" s="32"/>
      <c r="M406" s="32"/>
      <c r="N406" s="32"/>
    </row>
    <row r="407" spans="1:14" ht="12.75" customHeight="1">
      <c r="A407" s="20">
        <v>6006</v>
      </c>
      <c r="B407" s="349" t="s">
        <v>18</v>
      </c>
      <c r="C407" s="435"/>
      <c r="D407" s="435"/>
      <c r="E407" s="435"/>
      <c r="F407" s="442">
        <f t="shared" si="14"/>
        <v>0</v>
      </c>
      <c r="G407" s="9"/>
      <c r="H407" s="9"/>
      <c r="I407" s="195"/>
      <c r="J407" s="196"/>
      <c r="K407" s="32"/>
      <c r="L407" s="32"/>
      <c r="M407" s="32"/>
      <c r="N407" s="32"/>
    </row>
    <row r="408" spans="1:14" ht="12.75" customHeight="1" thickBot="1">
      <c r="A408" s="155"/>
      <c r="B408" s="24"/>
      <c r="C408" s="435"/>
      <c r="D408" s="435"/>
      <c r="E408" s="446"/>
      <c r="F408" s="447"/>
      <c r="G408" s="9"/>
      <c r="H408" s="9"/>
      <c r="I408" s="195"/>
      <c r="J408" s="196"/>
      <c r="K408" s="32"/>
      <c r="L408" s="32"/>
      <c r="M408" s="32"/>
      <c r="N408" s="32"/>
    </row>
    <row r="409" spans="1:14" ht="12.75" customHeight="1" thickBot="1">
      <c r="A409" s="153"/>
      <c r="B409" s="154" t="s">
        <v>17</v>
      </c>
      <c r="C409" s="440">
        <f>SUM(C402:C407)</f>
        <v>0</v>
      </c>
      <c r="D409" s="440">
        <f>SUM(D402:D407)</f>
        <v>0</v>
      </c>
      <c r="E409" s="440">
        <f>SUM(E402:E407)</f>
        <v>0</v>
      </c>
      <c r="F409" s="440">
        <f>SUM(F402:F407)</f>
        <v>0</v>
      </c>
      <c r="G409" s="9"/>
      <c r="H409" s="9"/>
      <c r="I409" s="197"/>
      <c r="J409" s="198"/>
      <c r="K409" s="32"/>
      <c r="L409" s="32"/>
      <c r="M409" s="32"/>
      <c r="N409" s="32"/>
    </row>
    <row r="410" spans="1:14" ht="11.25">
      <c r="A410" s="177"/>
      <c r="B410" s="178"/>
      <c r="C410" s="435"/>
      <c r="D410" s="435"/>
      <c r="E410" s="435"/>
      <c r="F410" s="436"/>
      <c r="G410" s="9"/>
      <c r="H410" s="9"/>
      <c r="I410" s="195"/>
      <c r="J410" s="200"/>
      <c r="K410" s="32"/>
      <c r="L410" s="32"/>
      <c r="M410" s="32"/>
      <c r="N410" s="32"/>
    </row>
    <row r="411" spans="1:14" ht="12" thickBot="1">
      <c r="A411" s="177">
        <v>7000</v>
      </c>
      <c r="B411" s="351" t="s">
        <v>38</v>
      </c>
      <c r="C411" s="435"/>
      <c r="D411" s="435"/>
      <c r="E411" s="435"/>
      <c r="F411" s="442">
        <f>SUM(C411:E411)</f>
        <v>0</v>
      </c>
      <c r="G411" s="9"/>
      <c r="H411" s="9"/>
      <c r="I411" s="195"/>
      <c r="J411" s="200"/>
      <c r="K411" s="32"/>
      <c r="L411" s="32"/>
      <c r="M411" s="32"/>
      <c r="N411" s="32"/>
    </row>
    <row r="412" spans="1:14" ht="12.75" customHeight="1" thickBot="1">
      <c r="A412" s="153"/>
      <c r="B412" s="179" t="s">
        <v>17</v>
      </c>
      <c r="C412" s="440">
        <f>SUM(C411)</f>
        <v>0</v>
      </c>
      <c r="D412" s="440">
        <f>SUM(D411)</f>
        <v>0</v>
      </c>
      <c r="E412" s="440">
        <f>SUM(E411)</f>
        <v>0</v>
      </c>
      <c r="F412" s="440">
        <f>SUM(F411)</f>
        <v>0</v>
      </c>
      <c r="G412" s="9"/>
      <c r="H412" s="9"/>
      <c r="I412" s="197"/>
      <c r="J412" s="198"/>
      <c r="K412" s="32"/>
      <c r="L412" s="32"/>
      <c r="M412" s="32"/>
      <c r="N412" s="32"/>
    </row>
    <row r="413" spans="1:14" ht="12.75" customHeight="1" thickBot="1">
      <c r="A413" s="180"/>
      <c r="B413" s="181" t="s">
        <v>11</v>
      </c>
      <c r="C413" s="448">
        <f>+C380+C386+C394+C400+C409+C412</f>
        <v>0</v>
      </c>
      <c r="D413" s="448">
        <f>+D380+D386+D394+D400+D409+D412</f>
        <v>0</v>
      </c>
      <c r="E413" s="448">
        <f>+E380+E386+E394+E400+E409+E412</f>
        <v>0</v>
      </c>
      <c r="F413" s="448">
        <f>+F380+F386+F394+F400+F409+F412</f>
        <v>0</v>
      </c>
      <c r="G413" s="9"/>
      <c r="H413" s="9"/>
      <c r="I413" s="192"/>
      <c r="J413" s="201"/>
      <c r="K413" s="32"/>
      <c r="L413" s="32"/>
      <c r="M413" s="32"/>
      <c r="N413" s="32"/>
    </row>
    <row r="414" spans="1:14" s="15" customFormat="1" ht="13.5" thickBot="1">
      <c r="A414" s="31"/>
      <c r="B414" s="10"/>
      <c r="C414" s="32"/>
      <c r="D414" s="32"/>
      <c r="E414" s="32"/>
      <c r="F414" s="32"/>
      <c r="I414" s="202"/>
      <c r="J414" s="202"/>
      <c r="K414" s="202"/>
      <c r="L414" s="202"/>
      <c r="M414" s="202"/>
      <c r="N414" s="202"/>
    </row>
    <row r="415" spans="1:14" s="15" customFormat="1" ht="39" customHeight="1" thickBot="1">
      <c r="A415" s="76" t="s">
        <v>3</v>
      </c>
      <c r="B415" s="571"/>
      <c r="C415" s="571"/>
      <c r="D415" s="571"/>
      <c r="E415" s="571"/>
      <c r="F415" s="572"/>
      <c r="I415" s="202"/>
      <c r="J415" s="202"/>
      <c r="K415" s="202"/>
      <c r="L415" s="202"/>
      <c r="M415" s="202"/>
      <c r="N415" s="202"/>
    </row>
    <row r="416" spans="1:14" s="15" customFormat="1" ht="12.75">
      <c r="A416" s="3"/>
      <c r="B416" s="10"/>
      <c r="C416" s="11"/>
      <c r="D416" s="11"/>
      <c r="E416" s="11"/>
      <c r="F416" s="11"/>
      <c r="I416" s="202"/>
      <c r="J416" s="202"/>
      <c r="K416" s="202"/>
      <c r="L416" s="202"/>
      <c r="M416" s="202"/>
      <c r="N416" s="202"/>
    </row>
    <row r="417" spans="1:14" s="15" customFormat="1" ht="13.5" thickBot="1">
      <c r="A417" s="3"/>
      <c r="B417" s="3" t="s">
        <v>13</v>
      </c>
      <c r="C417" s="4"/>
      <c r="D417" s="4"/>
      <c r="E417" s="4"/>
      <c r="F417" s="4"/>
      <c r="I417" s="202"/>
      <c r="J417" s="202"/>
      <c r="K417" s="202"/>
      <c r="L417" s="202"/>
      <c r="M417" s="202"/>
      <c r="N417" s="202"/>
    </row>
    <row r="418" spans="1:14" s="15" customFormat="1" ht="31.5" customHeight="1" thickBot="1">
      <c r="A418" s="368" t="s">
        <v>80</v>
      </c>
      <c r="B418" s="569"/>
      <c r="C418" s="569"/>
      <c r="D418" s="569"/>
      <c r="E418" s="569"/>
      <c r="F418" s="570"/>
      <c r="I418" s="202"/>
      <c r="J418" s="202"/>
      <c r="K418" s="202"/>
      <c r="L418" s="202"/>
      <c r="M418" s="202"/>
      <c r="N418" s="202"/>
    </row>
    <row r="419" spans="3:14" ht="15" customHeight="1" thickBot="1">
      <c r="C419" s="564" t="s">
        <v>302</v>
      </c>
      <c r="D419" s="565"/>
      <c r="E419" s="565"/>
      <c r="F419" s="566"/>
      <c r="I419" s="13"/>
      <c r="J419" s="13"/>
      <c r="K419" s="13"/>
      <c r="L419" s="13"/>
      <c r="M419" s="14"/>
      <c r="N419" s="14"/>
    </row>
    <row r="420" spans="3:14" ht="15" customHeight="1" thickBot="1">
      <c r="C420" s="282" t="s">
        <v>237</v>
      </c>
      <c r="D420" s="282" t="s">
        <v>238</v>
      </c>
      <c r="E420" s="282" t="s">
        <v>239</v>
      </c>
      <c r="F420" s="309" t="s">
        <v>11</v>
      </c>
      <c r="I420" s="562"/>
      <c r="J420" s="562"/>
      <c r="K420" s="563"/>
      <c r="L420" s="563"/>
      <c r="M420" s="192"/>
      <c r="N420" s="192"/>
    </row>
    <row r="421" spans="1:14" ht="11.25">
      <c r="A421" s="150">
        <v>2000</v>
      </c>
      <c r="B421" s="373" t="s">
        <v>21</v>
      </c>
      <c r="C421" s="148"/>
      <c r="D421" s="148"/>
      <c r="E421" s="149"/>
      <c r="F421" s="1"/>
      <c r="I421" s="193"/>
      <c r="J421" s="194"/>
      <c r="K421" s="32"/>
      <c r="L421" s="32"/>
      <c r="M421" s="32"/>
      <c r="N421" s="32"/>
    </row>
    <row r="422" spans="1:14" ht="12.75" customHeight="1">
      <c r="A422" s="19">
        <v>2001</v>
      </c>
      <c r="B422" s="374" t="s">
        <v>22</v>
      </c>
      <c r="C422" s="435"/>
      <c r="D422" s="435"/>
      <c r="E422" s="435"/>
      <c r="F422" s="442">
        <f>SUM(C422:E422)</f>
        <v>0</v>
      </c>
      <c r="G422" s="9"/>
      <c r="H422" s="9"/>
      <c r="I422" s="195"/>
      <c r="J422" s="196"/>
      <c r="K422" s="32"/>
      <c r="L422" s="32"/>
      <c r="M422" s="32"/>
      <c r="N422" s="32"/>
    </row>
    <row r="423" spans="1:14" ht="12.75" customHeight="1">
      <c r="A423" s="19">
        <v>2002</v>
      </c>
      <c r="B423" s="375" t="s">
        <v>23</v>
      </c>
      <c r="C423" s="435"/>
      <c r="D423" s="435"/>
      <c r="E423" s="435"/>
      <c r="F423" s="442">
        <f>SUM(C423:E423)</f>
        <v>0</v>
      </c>
      <c r="G423" s="9"/>
      <c r="H423" s="9"/>
      <c r="I423" s="195"/>
      <c r="J423" s="196"/>
      <c r="K423" s="32"/>
      <c r="L423" s="32"/>
      <c r="M423" s="32"/>
      <c r="N423" s="32"/>
    </row>
    <row r="424" spans="1:14" ht="12.75" customHeight="1">
      <c r="A424" s="19">
        <v>2003</v>
      </c>
      <c r="B424" s="376" t="s">
        <v>24</v>
      </c>
      <c r="C424" s="435"/>
      <c r="D424" s="435"/>
      <c r="E424" s="435"/>
      <c r="F424" s="442">
        <f>SUM(C424:E424)</f>
        <v>0</v>
      </c>
      <c r="G424" s="9"/>
      <c r="H424" s="9"/>
      <c r="I424" s="195"/>
      <c r="J424" s="196"/>
      <c r="K424" s="32"/>
      <c r="L424" s="32"/>
      <c r="M424" s="32"/>
      <c r="N424" s="32"/>
    </row>
    <row r="425" spans="1:14" ht="12.75" customHeight="1" thickBot="1">
      <c r="A425" s="19"/>
      <c r="B425" s="23"/>
      <c r="C425" s="438"/>
      <c r="D425" s="438"/>
      <c r="E425" s="439"/>
      <c r="F425" s="436"/>
      <c r="G425" s="9"/>
      <c r="H425" s="9"/>
      <c r="I425" s="195"/>
      <c r="J425" s="196"/>
      <c r="K425" s="32"/>
      <c r="L425" s="32"/>
      <c r="M425" s="32"/>
      <c r="N425" s="32"/>
    </row>
    <row r="426" spans="1:14" ht="12.75" customHeight="1" thickBot="1">
      <c r="A426" s="172"/>
      <c r="B426" s="173" t="s">
        <v>17</v>
      </c>
      <c r="C426" s="440">
        <f>SUM(C422:C424)</f>
        <v>0</v>
      </c>
      <c r="D426" s="440">
        <f>SUM(D422:D424)</f>
        <v>0</v>
      </c>
      <c r="E426" s="440">
        <f>SUM(E422:E424)</f>
        <v>0</v>
      </c>
      <c r="F426" s="440">
        <f>SUM(F422:F424)</f>
        <v>0</v>
      </c>
      <c r="G426" s="9"/>
      <c r="H426" s="9"/>
      <c r="I426" s="197"/>
      <c r="J426" s="198"/>
      <c r="K426" s="32"/>
      <c r="L426" s="32"/>
      <c r="M426" s="32"/>
      <c r="N426" s="32"/>
    </row>
    <row r="427" spans="1:14" ht="12.75" customHeight="1">
      <c r="A427" s="30">
        <v>3000</v>
      </c>
      <c r="B427" s="352" t="s">
        <v>15</v>
      </c>
      <c r="C427" s="438"/>
      <c r="D427" s="438"/>
      <c r="E427" s="439"/>
      <c r="F427" s="441"/>
      <c r="G427" s="9"/>
      <c r="H427" s="9"/>
      <c r="I427" s="193"/>
      <c r="J427" s="194"/>
      <c r="K427" s="32"/>
      <c r="L427" s="32"/>
      <c r="M427" s="32"/>
      <c r="N427" s="32"/>
    </row>
    <row r="428" spans="1:14" ht="12.75" customHeight="1">
      <c r="A428" s="19">
        <v>3001</v>
      </c>
      <c r="B428" s="354" t="s">
        <v>5</v>
      </c>
      <c r="C428" s="435"/>
      <c r="D428" s="435"/>
      <c r="E428" s="435"/>
      <c r="F428" s="442">
        <f>SUM(C428:E428)</f>
        <v>0</v>
      </c>
      <c r="G428" s="9"/>
      <c r="H428" s="9"/>
      <c r="I428" s="199"/>
      <c r="J428" s="196"/>
      <c r="K428" s="32"/>
      <c r="L428" s="32"/>
      <c r="M428" s="32"/>
      <c r="N428" s="32"/>
    </row>
    <row r="429" spans="1:14" ht="12.75" customHeight="1">
      <c r="A429" s="19">
        <v>3002</v>
      </c>
      <c r="B429" s="354" t="s">
        <v>6</v>
      </c>
      <c r="C429" s="435"/>
      <c r="D429" s="435"/>
      <c r="E429" s="435"/>
      <c r="F429" s="442">
        <f>SUM(C429:E429)</f>
        <v>0</v>
      </c>
      <c r="G429" s="9"/>
      <c r="H429" s="9"/>
      <c r="I429" s="199"/>
      <c r="J429" s="196"/>
      <c r="K429" s="32"/>
      <c r="L429" s="32"/>
      <c r="M429" s="32"/>
      <c r="N429" s="32"/>
    </row>
    <row r="430" spans="1:14" ht="12.75" customHeight="1">
      <c r="A430" s="19">
        <v>3003</v>
      </c>
      <c r="B430" s="354" t="s">
        <v>7</v>
      </c>
      <c r="C430" s="435"/>
      <c r="D430" s="435"/>
      <c r="E430" s="435"/>
      <c r="F430" s="442">
        <f>SUM(C430:E430)</f>
        <v>0</v>
      </c>
      <c r="G430" s="9"/>
      <c r="H430" s="9"/>
      <c r="I430" s="199"/>
      <c r="J430" s="196"/>
      <c r="K430" s="32"/>
      <c r="L430" s="32"/>
      <c r="M430" s="32"/>
      <c r="N430" s="32"/>
    </row>
    <row r="431" spans="1:14" ht="12.75" customHeight="1" thickBot="1">
      <c r="A431" s="21"/>
      <c r="B431" s="23"/>
      <c r="C431" s="438"/>
      <c r="D431" s="438"/>
      <c r="E431" s="439"/>
      <c r="F431" s="436"/>
      <c r="G431" s="9"/>
      <c r="H431" s="9"/>
      <c r="I431" s="199"/>
      <c r="J431" s="196"/>
      <c r="K431" s="32"/>
      <c r="L431" s="32"/>
      <c r="M431" s="32"/>
      <c r="N431" s="32"/>
    </row>
    <row r="432" spans="1:14" ht="12.75" customHeight="1" thickBot="1">
      <c r="A432" s="172"/>
      <c r="B432" s="173" t="s">
        <v>17</v>
      </c>
      <c r="C432" s="440">
        <f>SUM(C428:C430)</f>
        <v>0</v>
      </c>
      <c r="D432" s="440">
        <f>SUM(D428:D430)</f>
        <v>0</v>
      </c>
      <c r="E432" s="440">
        <f>SUM(E428:E430)</f>
        <v>0</v>
      </c>
      <c r="F432" s="440">
        <f>SUM(F428:F430)</f>
        <v>0</v>
      </c>
      <c r="G432" s="9"/>
      <c r="H432" s="9"/>
      <c r="I432" s="197"/>
      <c r="J432" s="198"/>
      <c r="K432" s="32"/>
      <c r="L432" s="32"/>
      <c r="M432" s="32"/>
      <c r="N432" s="32"/>
    </row>
    <row r="433" spans="1:14" ht="12.75" customHeight="1">
      <c r="A433" s="30">
        <v>4000</v>
      </c>
      <c r="B433" s="373" t="s">
        <v>8</v>
      </c>
      <c r="C433" s="438"/>
      <c r="D433" s="438"/>
      <c r="E433" s="439"/>
      <c r="F433" s="441"/>
      <c r="G433" s="9"/>
      <c r="H433" s="9"/>
      <c r="I433" s="193"/>
      <c r="J433" s="194"/>
      <c r="K433" s="32"/>
      <c r="L433" s="32"/>
      <c r="M433" s="32"/>
      <c r="N433" s="32"/>
    </row>
    <row r="434" spans="1:14" ht="26.25" customHeight="1">
      <c r="A434" s="19">
        <v>4001</v>
      </c>
      <c r="B434" s="377" t="s">
        <v>26</v>
      </c>
      <c r="C434" s="435"/>
      <c r="D434" s="435"/>
      <c r="E434" s="435"/>
      <c r="F434" s="442">
        <f>SUM(C434:E434)</f>
        <v>0</v>
      </c>
      <c r="G434" s="9"/>
      <c r="H434" s="9"/>
      <c r="I434" s="199"/>
      <c r="J434" s="200"/>
      <c r="K434" s="32"/>
      <c r="L434" s="32"/>
      <c r="M434" s="32"/>
      <c r="N434" s="32"/>
    </row>
    <row r="435" spans="1:14" ht="11.25">
      <c r="A435" s="19">
        <v>4002</v>
      </c>
      <c r="B435" s="378" t="s">
        <v>27</v>
      </c>
      <c r="C435" s="435"/>
      <c r="D435" s="435"/>
      <c r="E435" s="435"/>
      <c r="F435" s="442">
        <f>SUM(C435:E435)</f>
        <v>0</v>
      </c>
      <c r="G435" s="9"/>
      <c r="H435" s="9"/>
      <c r="I435" s="199"/>
      <c r="J435" s="196"/>
      <c r="K435" s="32"/>
      <c r="L435" s="32"/>
      <c r="M435" s="32"/>
      <c r="N435" s="32"/>
    </row>
    <row r="436" spans="1:14" ht="11.25">
      <c r="A436" s="19">
        <v>4003</v>
      </c>
      <c r="B436" s="375" t="s">
        <v>28</v>
      </c>
      <c r="C436" s="435"/>
      <c r="D436" s="435"/>
      <c r="E436" s="435"/>
      <c r="F436" s="442">
        <f>SUM(C436:E436)</f>
        <v>0</v>
      </c>
      <c r="G436" s="9"/>
      <c r="H436" s="9"/>
      <c r="I436" s="199"/>
      <c r="J436" s="196"/>
      <c r="K436" s="32"/>
      <c r="L436" s="32"/>
      <c r="M436" s="32"/>
      <c r="N436" s="32"/>
    </row>
    <row r="437" spans="1:14" ht="11.25">
      <c r="A437" s="19">
        <v>4004</v>
      </c>
      <c r="B437" s="378" t="s">
        <v>16</v>
      </c>
      <c r="C437" s="435"/>
      <c r="D437" s="435"/>
      <c r="E437" s="435"/>
      <c r="F437" s="442">
        <f>SUM(C437:E437)</f>
        <v>0</v>
      </c>
      <c r="G437" s="9"/>
      <c r="H437" s="9"/>
      <c r="I437" s="199"/>
      <c r="J437" s="196"/>
      <c r="K437" s="32"/>
      <c r="L437" s="32"/>
      <c r="M437" s="32"/>
      <c r="N437" s="32"/>
    </row>
    <row r="438" spans="1:14" ht="11.25">
      <c r="A438" s="20">
        <v>4005</v>
      </c>
      <c r="B438" s="376" t="s">
        <v>18</v>
      </c>
      <c r="C438" s="435"/>
      <c r="D438" s="435"/>
      <c r="E438" s="435"/>
      <c r="F438" s="442">
        <f>SUM(C438:E438)</f>
        <v>0</v>
      </c>
      <c r="G438" s="9"/>
      <c r="H438" s="9"/>
      <c r="I438" s="199"/>
      <c r="J438" s="196"/>
      <c r="K438" s="32"/>
      <c r="L438" s="32"/>
      <c r="M438" s="32"/>
      <c r="N438" s="32"/>
    </row>
    <row r="439" spans="1:14" ht="12.75" customHeight="1" thickBot="1">
      <c r="A439" s="21"/>
      <c r="B439" s="23"/>
      <c r="C439" s="438"/>
      <c r="D439" s="438"/>
      <c r="E439" s="438"/>
      <c r="F439" s="442"/>
      <c r="G439" s="9"/>
      <c r="H439" s="9"/>
      <c r="I439" s="199"/>
      <c r="J439" s="196"/>
      <c r="K439" s="32"/>
      <c r="L439" s="32"/>
      <c r="M439" s="32"/>
      <c r="N439" s="32"/>
    </row>
    <row r="440" spans="1:14" ht="12.75" customHeight="1" thickBot="1">
      <c r="A440" s="172"/>
      <c r="B440" s="173" t="s">
        <v>17</v>
      </c>
      <c r="C440" s="440">
        <f>SUM(C434:C438)</f>
        <v>0</v>
      </c>
      <c r="D440" s="440">
        <f>SUM(D434:D438)</f>
        <v>0</v>
      </c>
      <c r="E440" s="440">
        <f>SUM(E434:E438)</f>
        <v>0</v>
      </c>
      <c r="F440" s="440">
        <f>SUM(F434:F438)</f>
        <v>0</v>
      </c>
      <c r="G440" s="9"/>
      <c r="H440" s="9"/>
      <c r="I440" s="197"/>
      <c r="J440" s="198"/>
      <c r="K440" s="32"/>
      <c r="L440" s="32"/>
      <c r="M440" s="32"/>
      <c r="N440" s="32"/>
    </row>
    <row r="441" spans="1:14" ht="12.75" customHeight="1">
      <c r="A441" s="30">
        <v>5000</v>
      </c>
      <c r="B441" s="352" t="s">
        <v>9</v>
      </c>
      <c r="C441" s="438"/>
      <c r="D441" s="438"/>
      <c r="E441" s="438"/>
      <c r="F441" s="442"/>
      <c r="G441" s="9"/>
      <c r="H441" s="9"/>
      <c r="I441" s="193"/>
      <c r="J441" s="194"/>
      <c r="K441" s="32"/>
      <c r="L441" s="32"/>
      <c r="M441" s="32"/>
      <c r="N441" s="32"/>
    </row>
    <row r="442" spans="1:14" ht="22.5">
      <c r="A442" s="19">
        <v>5001</v>
      </c>
      <c r="B442" s="358" t="s">
        <v>29</v>
      </c>
      <c r="C442" s="435"/>
      <c r="D442" s="435"/>
      <c r="E442" s="435"/>
      <c r="F442" s="442">
        <f>SUM(C442:E442)</f>
        <v>0</v>
      </c>
      <c r="G442" s="9"/>
      <c r="H442" s="9"/>
      <c r="I442" s="195"/>
      <c r="J442" s="200"/>
      <c r="K442" s="32"/>
      <c r="L442" s="32"/>
      <c r="M442" s="32"/>
      <c r="N442" s="32"/>
    </row>
    <row r="443" spans="1:14" ht="12.75" customHeight="1">
      <c r="A443" s="19">
        <v>5002</v>
      </c>
      <c r="B443" s="354" t="s">
        <v>30</v>
      </c>
      <c r="C443" s="435"/>
      <c r="D443" s="435"/>
      <c r="E443" s="435"/>
      <c r="F443" s="442">
        <f>SUM(C443:E443)</f>
        <v>0</v>
      </c>
      <c r="G443" s="9"/>
      <c r="H443" s="9"/>
      <c r="I443" s="195"/>
      <c r="J443" s="196"/>
      <c r="K443" s="32"/>
      <c r="L443" s="32"/>
      <c r="M443" s="32"/>
      <c r="N443" s="32"/>
    </row>
    <row r="444" spans="1:14" ht="12.75" customHeight="1">
      <c r="A444" s="19">
        <v>5003</v>
      </c>
      <c r="B444" s="354" t="s">
        <v>31</v>
      </c>
      <c r="C444" s="435"/>
      <c r="D444" s="435"/>
      <c r="E444" s="435"/>
      <c r="F444" s="442">
        <f>SUM(C444:E444)</f>
        <v>0</v>
      </c>
      <c r="G444" s="9"/>
      <c r="H444" s="9"/>
      <c r="I444" s="195"/>
      <c r="J444" s="196"/>
      <c r="K444" s="32"/>
      <c r="L444" s="32"/>
      <c r="M444" s="32"/>
      <c r="N444" s="32"/>
    </row>
    <row r="445" spans="1:14" ht="12.75" customHeight="1" thickBot="1">
      <c r="A445" s="19"/>
      <c r="B445" s="23"/>
      <c r="C445" s="438"/>
      <c r="D445" s="438"/>
      <c r="E445" s="438"/>
      <c r="F445" s="442"/>
      <c r="G445" s="9"/>
      <c r="H445" s="9"/>
      <c r="I445" s="195"/>
      <c r="J445" s="196"/>
      <c r="K445" s="32"/>
      <c r="L445" s="32"/>
      <c r="M445" s="32"/>
      <c r="N445" s="32"/>
    </row>
    <row r="446" spans="1:14" ht="12.75" customHeight="1" thickBot="1">
      <c r="A446" s="172"/>
      <c r="B446" s="173" t="s">
        <v>17</v>
      </c>
      <c r="C446" s="440">
        <f>SUM(C442:C444)</f>
        <v>0</v>
      </c>
      <c r="D446" s="440">
        <f>SUM(D442:D444)</f>
        <v>0</v>
      </c>
      <c r="E446" s="440">
        <f>SUM(E442:E444)</f>
        <v>0</v>
      </c>
      <c r="F446" s="440">
        <f>SUM(F442:F444)</f>
        <v>0</v>
      </c>
      <c r="G446" s="9"/>
      <c r="H446" s="9"/>
      <c r="I446" s="197"/>
      <c r="J446" s="198"/>
      <c r="K446" s="32"/>
      <c r="L446" s="32"/>
      <c r="M446" s="32"/>
      <c r="N446" s="32"/>
    </row>
    <row r="447" spans="1:14" ht="12.75" customHeight="1">
      <c r="A447" s="30">
        <v>6000</v>
      </c>
      <c r="B447" s="352" t="s">
        <v>19</v>
      </c>
      <c r="C447" s="443"/>
      <c r="D447" s="443"/>
      <c r="E447" s="444"/>
      <c r="F447" s="445"/>
      <c r="G447" s="9"/>
      <c r="H447" s="9"/>
      <c r="I447" s="193"/>
      <c r="J447" s="194"/>
      <c r="K447" s="32"/>
      <c r="L447" s="32"/>
      <c r="M447" s="32"/>
      <c r="N447" s="32"/>
    </row>
    <row r="448" spans="1:14" ht="22.5">
      <c r="A448" s="19">
        <v>6001</v>
      </c>
      <c r="B448" s="358" t="s">
        <v>32</v>
      </c>
      <c r="C448" s="435"/>
      <c r="D448" s="435"/>
      <c r="E448" s="435"/>
      <c r="F448" s="442">
        <f aca="true" t="shared" si="15" ref="F448:F453">SUM(C448:E448)</f>
        <v>0</v>
      </c>
      <c r="G448" s="9"/>
      <c r="H448" s="9"/>
      <c r="I448" s="195"/>
      <c r="J448" s="200"/>
      <c r="K448" s="32"/>
      <c r="L448" s="32"/>
      <c r="M448" s="32"/>
      <c r="N448" s="32"/>
    </row>
    <row r="449" spans="1:14" ht="12.75" customHeight="1">
      <c r="A449" s="19">
        <v>6002</v>
      </c>
      <c r="B449" s="358" t="s">
        <v>30</v>
      </c>
      <c r="C449" s="435"/>
      <c r="D449" s="435"/>
      <c r="E449" s="435"/>
      <c r="F449" s="442">
        <f t="shared" si="15"/>
        <v>0</v>
      </c>
      <c r="G449" s="9"/>
      <c r="H449" s="9"/>
      <c r="I449" s="195"/>
      <c r="J449" s="200"/>
      <c r="K449" s="32"/>
      <c r="L449" s="32"/>
      <c r="M449" s="32"/>
      <c r="N449" s="32"/>
    </row>
    <row r="450" spans="1:14" ht="12.75" customHeight="1">
      <c r="A450" s="19">
        <v>6003</v>
      </c>
      <c r="B450" s="354" t="s">
        <v>33</v>
      </c>
      <c r="C450" s="435"/>
      <c r="D450" s="435"/>
      <c r="E450" s="435"/>
      <c r="F450" s="442">
        <f t="shared" si="15"/>
        <v>0</v>
      </c>
      <c r="G450" s="9"/>
      <c r="H450" s="9"/>
      <c r="I450" s="195"/>
      <c r="J450" s="196"/>
      <c r="K450" s="32"/>
      <c r="L450" s="32"/>
      <c r="M450" s="32"/>
      <c r="N450" s="32"/>
    </row>
    <row r="451" spans="1:14" ht="12.75" customHeight="1">
      <c r="A451" s="19">
        <v>6004</v>
      </c>
      <c r="B451" s="354" t="s">
        <v>10</v>
      </c>
      <c r="C451" s="435"/>
      <c r="D451" s="435"/>
      <c r="E451" s="435"/>
      <c r="F451" s="442">
        <f t="shared" si="15"/>
        <v>0</v>
      </c>
      <c r="G451" s="9"/>
      <c r="H451" s="9"/>
      <c r="I451" s="195"/>
      <c r="J451" s="196"/>
      <c r="K451" s="32"/>
      <c r="L451" s="32"/>
      <c r="M451" s="32"/>
      <c r="N451" s="32"/>
    </row>
    <row r="452" spans="1:14" ht="12.75" customHeight="1">
      <c r="A452" s="19">
        <v>6005</v>
      </c>
      <c r="B452" s="354" t="s">
        <v>34</v>
      </c>
      <c r="C452" s="435"/>
      <c r="D452" s="435"/>
      <c r="E452" s="435"/>
      <c r="F452" s="442">
        <f t="shared" si="15"/>
        <v>0</v>
      </c>
      <c r="G452" s="9"/>
      <c r="H452" s="9"/>
      <c r="I452" s="195"/>
      <c r="J452" s="196"/>
      <c r="K452" s="32"/>
      <c r="L452" s="32"/>
      <c r="M452" s="32"/>
      <c r="N452" s="32"/>
    </row>
    <row r="453" spans="1:14" ht="12.75" customHeight="1">
      <c r="A453" s="20">
        <v>6006</v>
      </c>
      <c r="B453" s="349" t="s">
        <v>18</v>
      </c>
      <c r="C453" s="435"/>
      <c r="D453" s="435"/>
      <c r="E453" s="435"/>
      <c r="F453" s="442">
        <f t="shared" si="15"/>
        <v>0</v>
      </c>
      <c r="G453" s="9"/>
      <c r="H453" s="9"/>
      <c r="I453" s="195"/>
      <c r="J453" s="196"/>
      <c r="K453" s="32"/>
      <c r="L453" s="32"/>
      <c r="M453" s="32"/>
      <c r="N453" s="32"/>
    </row>
    <row r="454" spans="1:14" ht="12.75" customHeight="1" thickBot="1">
      <c r="A454" s="155"/>
      <c r="B454" s="24"/>
      <c r="C454" s="435"/>
      <c r="D454" s="435"/>
      <c r="E454" s="446"/>
      <c r="F454" s="447"/>
      <c r="G454" s="9"/>
      <c r="H454" s="9"/>
      <c r="I454" s="195"/>
      <c r="J454" s="196"/>
      <c r="K454" s="32"/>
      <c r="L454" s="32"/>
      <c r="M454" s="32"/>
      <c r="N454" s="32"/>
    </row>
    <row r="455" spans="1:14" ht="12.75" customHeight="1" thickBot="1">
      <c r="A455" s="153"/>
      <c r="B455" s="154" t="s">
        <v>17</v>
      </c>
      <c r="C455" s="440">
        <f>SUM(C448:C453)</f>
        <v>0</v>
      </c>
      <c r="D455" s="440">
        <f>SUM(D448:D453)</f>
        <v>0</v>
      </c>
      <c r="E455" s="440">
        <f>SUM(E448:E453)</f>
        <v>0</v>
      </c>
      <c r="F455" s="440">
        <f>SUM(F448:F453)</f>
        <v>0</v>
      </c>
      <c r="G455" s="9"/>
      <c r="H455" s="9"/>
      <c r="I455" s="197"/>
      <c r="J455" s="198"/>
      <c r="K455" s="32"/>
      <c r="L455" s="32"/>
      <c r="M455" s="32"/>
      <c r="N455" s="32"/>
    </row>
    <row r="456" spans="1:14" ht="11.25">
      <c r="A456" s="177"/>
      <c r="B456" s="178"/>
      <c r="C456" s="435"/>
      <c r="D456" s="435"/>
      <c r="E456" s="435"/>
      <c r="F456" s="436"/>
      <c r="G456" s="9"/>
      <c r="H456" s="9"/>
      <c r="I456" s="195"/>
      <c r="J456" s="200"/>
      <c r="K456" s="32"/>
      <c r="L456" s="32"/>
      <c r="M456" s="32"/>
      <c r="N456" s="32"/>
    </row>
    <row r="457" spans="1:14" ht="12" thickBot="1">
      <c r="A457" s="177">
        <v>7000</v>
      </c>
      <c r="B457" s="351" t="s">
        <v>38</v>
      </c>
      <c r="C457" s="435"/>
      <c r="D457" s="435"/>
      <c r="E457" s="435"/>
      <c r="F457" s="442">
        <f>SUM(C457:E457)</f>
        <v>0</v>
      </c>
      <c r="G457" s="9"/>
      <c r="H457" s="9"/>
      <c r="I457" s="195"/>
      <c r="J457" s="200"/>
      <c r="K457" s="32"/>
      <c r="L457" s="32"/>
      <c r="M457" s="32"/>
      <c r="N457" s="32"/>
    </row>
    <row r="458" spans="1:14" ht="12.75" customHeight="1" thickBot="1">
      <c r="A458" s="153"/>
      <c r="B458" s="179" t="s">
        <v>17</v>
      </c>
      <c r="C458" s="440">
        <f>C457</f>
        <v>0</v>
      </c>
      <c r="D458" s="440">
        <f>D457</f>
        <v>0</v>
      </c>
      <c r="E458" s="440">
        <f>E457</f>
        <v>0</v>
      </c>
      <c r="F458" s="440">
        <f>F457</f>
        <v>0</v>
      </c>
      <c r="G458" s="9"/>
      <c r="H458" s="9"/>
      <c r="I458" s="197"/>
      <c r="J458" s="198"/>
      <c r="K458" s="32"/>
      <c r="L458" s="32"/>
      <c r="M458" s="32"/>
      <c r="N458" s="32"/>
    </row>
    <row r="459" spans="1:14" ht="12.75" customHeight="1" thickBot="1">
      <c r="A459" s="180"/>
      <c r="B459" s="181" t="s">
        <v>11</v>
      </c>
      <c r="C459" s="448">
        <f>+C426+C432+C440+C446+C455+C458</f>
        <v>0</v>
      </c>
      <c r="D459" s="448">
        <f>+D426+D432+D440+D446+D455+D458</f>
        <v>0</v>
      </c>
      <c r="E459" s="448">
        <f>+E426+E432+E440+E446+E455+E458</f>
        <v>0</v>
      </c>
      <c r="F459" s="448">
        <f>+F426+F432+F440+F446+F455+F458</f>
        <v>0</v>
      </c>
      <c r="G459" s="9"/>
      <c r="H459" s="9"/>
      <c r="I459" s="192"/>
      <c r="J459" s="201"/>
      <c r="K459" s="32"/>
      <c r="L459" s="32"/>
      <c r="M459" s="32"/>
      <c r="N459" s="32"/>
    </row>
    <row r="460" spans="1:14" s="15" customFormat="1" ht="13.5" thickBot="1">
      <c r="A460" s="31"/>
      <c r="B460" s="10"/>
      <c r="C460" s="32"/>
      <c r="D460" s="32"/>
      <c r="E460" s="32"/>
      <c r="F460" s="32"/>
      <c r="I460" s="202"/>
      <c r="J460" s="202"/>
      <c r="K460" s="202"/>
      <c r="L460" s="202"/>
      <c r="M460" s="202"/>
      <c r="N460" s="202"/>
    </row>
    <row r="461" spans="1:14" s="15" customFormat="1" ht="39" customHeight="1" thickBot="1">
      <c r="A461" s="76" t="s">
        <v>3</v>
      </c>
      <c r="B461" s="571"/>
      <c r="C461" s="571"/>
      <c r="D461" s="571"/>
      <c r="E461" s="571"/>
      <c r="F461" s="572"/>
      <c r="I461" s="202"/>
      <c r="J461" s="202"/>
      <c r="K461" s="202"/>
      <c r="L461" s="202"/>
      <c r="M461" s="202"/>
      <c r="N461" s="202"/>
    </row>
    <row r="462" spans="1:14" s="15" customFormat="1" ht="12.75">
      <c r="A462" s="3"/>
      <c r="B462" s="10"/>
      <c r="C462" s="11"/>
      <c r="D462" s="11"/>
      <c r="E462" s="11"/>
      <c r="F462" s="11"/>
      <c r="I462" s="202"/>
      <c r="J462" s="202"/>
      <c r="K462" s="202"/>
      <c r="L462" s="202"/>
      <c r="M462" s="202"/>
      <c r="N462" s="202"/>
    </row>
    <row r="463" spans="1:14" s="15" customFormat="1" ht="13.5" thickBot="1">
      <c r="A463" s="3"/>
      <c r="B463" s="3" t="s">
        <v>13</v>
      </c>
      <c r="C463" s="4"/>
      <c r="D463" s="4"/>
      <c r="E463" s="4"/>
      <c r="F463" s="4"/>
      <c r="I463" s="202"/>
      <c r="J463" s="202"/>
      <c r="K463" s="202"/>
      <c r="L463" s="202"/>
      <c r="M463" s="202"/>
      <c r="N463" s="202"/>
    </row>
    <row r="464" spans="1:14" s="15" customFormat="1" ht="28.5" customHeight="1" thickBot="1">
      <c r="A464" s="368" t="s">
        <v>81</v>
      </c>
      <c r="B464" s="567"/>
      <c r="C464" s="567"/>
      <c r="D464" s="567"/>
      <c r="E464" s="567"/>
      <c r="F464" s="568"/>
      <c r="I464" s="202"/>
      <c r="J464" s="202"/>
      <c r="K464" s="202"/>
      <c r="L464" s="202"/>
      <c r="M464" s="202"/>
      <c r="N464" s="202"/>
    </row>
    <row r="465" spans="3:14" ht="15" customHeight="1" thickBot="1">
      <c r="C465" s="564" t="s">
        <v>302</v>
      </c>
      <c r="D465" s="565"/>
      <c r="E465" s="565"/>
      <c r="F465" s="566"/>
      <c r="I465" s="13"/>
      <c r="J465" s="13"/>
      <c r="K465" s="13"/>
      <c r="L465" s="13"/>
      <c r="M465" s="14"/>
      <c r="N465" s="14"/>
    </row>
    <row r="466" spans="3:14" ht="15" customHeight="1" thickBot="1">
      <c r="C466" s="311" t="s">
        <v>240</v>
      </c>
      <c r="D466" s="312" t="s">
        <v>241</v>
      </c>
      <c r="E466" s="312" t="s">
        <v>242</v>
      </c>
      <c r="F466" s="309" t="s">
        <v>11</v>
      </c>
      <c r="I466" s="562"/>
      <c r="J466" s="562"/>
      <c r="K466" s="563"/>
      <c r="L466" s="563"/>
      <c r="M466" s="192"/>
      <c r="N466" s="192"/>
    </row>
    <row r="467" spans="1:14" ht="11.25">
      <c r="A467" s="150">
        <v>2000</v>
      </c>
      <c r="B467" s="29" t="s">
        <v>21</v>
      </c>
      <c r="C467" s="148"/>
      <c r="D467" s="148"/>
      <c r="E467" s="149"/>
      <c r="F467" s="1"/>
      <c r="I467" s="193"/>
      <c r="J467" s="194"/>
      <c r="K467" s="32"/>
      <c r="L467" s="32"/>
      <c r="M467" s="32"/>
      <c r="N467" s="32"/>
    </row>
    <row r="468" spans="1:14" ht="12.75" customHeight="1">
      <c r="A468" s="19">
        <v>2001</v>
      </c>
      <c r="B468" s="28" t="s">
        <v>22</v>
      </c>
      <c r="C468" s="435"/>
      <c r="D468" s="435"/>
      <c r="E468" s="435"/>
      <c r="F468" s="442">
        <f>SUM(C468:E468)</f>
        <v>0</v>
      </c>
      <c r="G468" s="9"/>
      <c r="H468" s="9"/>
      <c r="I468" s="195"/>
      <c r="J468" s="196"/>
      <c r="K468" s="32"/>
      <c r="L468" s="32"/>
      <c r="M468" s="32"/>
      <c r="N468" s="32"/>
    </row>
    <row r="469" spans="1:14" ht="12.75" customHeight="1">
      <c r="A469" s="19">
        <v>2002</v>
      </c>
      <c r="B469" s="23" t="s">
        <v>23</v>
      </c>
      <c r="C469" s="435"/>
      <c r="D469" s="435"/>
      <c r="E469" s="435"/>
      <c r="F469" s="442">
        <f>SUM(C469:E469)</f>
        <v>0</v>
      </c>
      <c r="G469" s="9"/>
      <c r="H469" s="9"/>
      <c r="I469" s="195"/>
      <c r="J469" s="196"/>
      <c r="K469" s="32"/>
      <c r="L469" s="32"/>
      <c r="M469" s="32"/>
      <c r="N469" s="32"/>
    </row>
    <row r="470" spans="1:14" ht="12.75" customHeight="1">
      <c r="A470" s="19">
        <v>2003</v>
      </c>
      <c r="B470" s="24" t="s">
        <v>24</v>
      </c>
      <c r="C470" s="435"/>
      <c r="D470" s="435"/>
      <c r="E470" s="435"/>
      <c r="F470" s="442">
        <f>SUM(C470:E470)</f>
        <v>0</v>
      </c>
      <c r="G470" s="9"/>
      <c r="H470" s="9"/>
      <c r="I470" s="195"/>
      <c r="J470" s="196"/>
      <c r="K470" s="32"/>
      <c r="L470" s="32"/>
      <c r="M470" s="32"/>
      <c r="N470" s="32"/>
    </row>
    <row r="471" spans="1:14" ht="12.75" customHeight="1" thickBot="1">
      <c r="A471" s="19"/>
      <c r="B471" s="23"/>
      <c r="C471" s="438"/>
      <c r="D471" s="438"/>
      <c r="E471" s="439"/>
      <c r="F471" s="436"/>
      <c r="G471" s="9"/>
      <c r="H471" s="9"/>
      <c r="I471" s="195"/>
      <c r="J471" s="196"/>
      <c r="K471" s="32"/>
      <c r="L471" s="32"/>
      <c r="M471" s="32"/>
      <c r="N471" s="32"/>
    </row>
    <row r="472" spans="1:14" ht="12.75" customHeight="1" thickBot="1">
      <c r="A472" s="172"/>
      <c r="B472" s="173" t="s">
        <v>17</v>
      </c>
      <c r="C472" s="440">
        <f>SUM(C468:C471)</f>
        <v>0</v>
      </c>
      <c r="D472" s="440">
        <f>SUM(D468:D471)</f>
        <v>0</v>
      </c>
      <c r="E472" s="440">
        <f>SUM(E468:E471)</f>
        <v>0</v>
      </c>
      <c r="F472" s="440">
        <f>SUM(F468:F471)</f>
        <v>0</v>
      </c>
      <c r="G472" s="9"/>
      <c r="H472" s="9"/>
      <c r="I472" s="197"/>
      <c r="J472" s="198"/>
      <c r="K472" s="32"/>
      <c r="L472" s="32"/>
      <c r="M472" s="32"/>
      <c r="N472" s="32"/>
    </row>
    <row r="473" spans="1:14" ht="12.75" customHeight="1">
      <c r="A473" s="30">
        <v>3000</v>
      </c>
      <c r="B473" s="29" t="s">
        <v>15</v>
      </c>
      <c r="C473" s="438"/>
      <c r="D473" s="438"/>
      <c r="E473" s="439"/>
      <c r="F473" s="441"/>
      <c r="G473" s="9"/>
      <c r="H473" s="9"/>
      <c r="I473" s="193"/>
      <c r="J473" s="194"/>
      <c r="K473" s="32"/>
      <c r="L473" s="32"/>
      <c r="M473" s="32"/>
      <c r="N473" s="32"/>
    </row>
    <row r="474" spans="1:14" ht="12.75" customHeight="1">
      <c r="A474" s="21">
        <v>3001</v>
      </c>
      <c r="B474" s="23" t="s">
        <v>5</v>
      </c>
      <c r="C474" s="435"/>
      <c r="D474" s="435"/>
      <c r="E474" s="435"/>
      <c r="F474" s="442">
        <f>SUM(C474:E474)</f>
        <v>0</v>
      </c>
      <c r="G474" s="9"/>
      <c r="H474" s="9"/>
      <c r="I474" s="199"/>
      <c r="J474" s="196"/>
      <c r="K474" s="32"/>
      <c r="L474" s="32"/>
      <c r="M474" s="32"/>
      <c r="N474" s="32"/>
    </row>
    <row r="475" spans="1:14" ht="12.75" customHeight="1">
      <c r="A475" s="21">
        <v>3002</v>
      </c>
      <c r="B475" s="23" t="s">
        <v>6</v>
      </c>
      <c r="C475" s="435"/>
      <c r="D475" s="435"/>
      <c r="E475" s="435"/>
      <c r="F475" s="442">
        <f>SUM(C475:E475)</f>
        <v>0</v>
      </c>
      <c r="G475" s="9"/>
      <c r="H475" s="9"/>
      <c r="I475" s="199"/>
      <c r="J475" s="196"/>
      <c r="K475" s="32"/>
      <c r="L475" s="32"/>
      <c r="M475" s="32"/>
      <c r="N475" s="32"/>
    </row>
    <row r="476" spans="1:14" ht="12.75" customHeight="1">
      <c r="A476" s="21">
        <v>3003</v>
      </c>
      <c r="B476" s="23" t="s">
        <v>7</v>
      </c>
      <c r="C476" s="435"/>
      <c r="D476" s="435"/>
      <c r="E476" s="435"/>
      <c r="F476" s="442">
        <f>SUM(C476:E476)</f>
        <v>0</v>
      </c>
      <c r="G476" s="9"/>
      <c r="H476" s="9"/>
      <c r="I476" s="199"/>
      <c r="J476" s="196"/>
      <c r="K476" s="32"/>
      <c r="L476" s="32"/>
      <c r="M476" s="32"/>
      <c r="N476" s="32"/>
    </row>
    <row r="477" spans="1:14" ht="12.75" customHeight="1" thickBot="1">
      <c r="A477" s="21"/>
      <c r="B477" s="23"/>
      <c r="C477" s="438"/>
      <c r="D477" s="438"/>
      <c r="E477" s="439"/>
      <c r="F477" s="436"/>
      <c r="G477" s="9"/>
      <c r="H477" s="9"/>
      <c r="I477" s="199"/>
      <c r="J477" s="196"/>
      <c r="K477" s="32"/>
      <c r="L477" s="32"/>
      <c r="M477" s="32"/>
      <c r="N477" s="32"/>
    </row>
    <row r="478" spans="1:14" ht="12.75" customHeight="1" thickBot="1">
      <c r="A478" s="172"/>
      <c r="B478" s="173" t="s">
        <v>17</v>
      </c>
      <c r="C478" s="440">
        <f>SUM(C474:C477)</f>
        <v>0</v>
      </c>
      <c r="D478" s="440">
        <f>SUM(D474:D477)</f>
        <v>0</v>
      </c>
      <c r="E478" s="440">
        <f>SUM(E474:E477)</f>
        <v>0</v>
      </c>
      <c r="F478" s="440">
        <f>SUM(F474:F477)</f>
        <v>0</v>
      </c>
      <c r="G478" s="9"/>
      <c r="H478" s="9"/>
      <c r="I478" s="197"/>
      <c r="J478" s="198"/>
      <c r="K478" s="32"/>
      <c r="L478" s="32"/>
      <c r="M478" s="32"/>
      <c r="N478" s="32"/>
    </row>
    <row r="479" spans="1:14" ht="12.75" customHeight="1">
      <c r="A479" s="30">
        <v>4000</v>
      </c>
      <c r="B479" s="29" t="s">
        <v>8</v>
      </c>
      <c r="C479" s="438"/>
      <c r="D479" s="438"/>
      <c r="E479" s="439"/>
      <c r="F479" s="441"/>
      <c r="G479" s="9"/>
      <c r="H479" s="9"/>
      <c r="I479" s="193"/>
      <c r="J479" s="194"/>
      <c r="K479" s="32"/>
      <c r="L479" s="32"/>
      <c r="M479" s="32"/>
      <c r="N479" s="32"/>
    </row>
    <row r="480" spans="1:14" ht="26.25" customHeight="1">
      <c r="A480" s="21">
        <v>4001</v>
      </c>
      <c r="B480" s="25" t="s">
        <v>26</v>
      </c>
      <c r="C480" s="435"/>
      <c r="D480" s="435"/>
      <c r="E480" s="435"/>
      <c r="F480" s="442">
        <f>SUM(C480:E480)</f>
        <v>0</v>
      </c>
      <c r="G480" s="9"/>
      <c r="H480" s="9"/>
      <c r="I480" s="199"/>
      <c r="J480" s="200"/>
      <c r="K480" s="32"/>
      <c r="L480" s="32"/>
      <c r="M480" s="32"/>
      <c r="N480" s="32"/>
    </row>
    <row r="481" spans="1:14" ht="11.25">
      <c r="A481" s="21">
        <v>4002</v>
      </c>
      <c r="B481" s="26" t="s">
        <v>27</v>
      </c>
      <c r="C481" s="435"/>
      <c r="D481" s="435"/>
      <c r="E481" s="435"/>
      <c r="F481" s="442">
        <f>SUM(C481:E481)</f>
        <v>0</v>
      </c>
      <c r="G481" s="9"/>
      <c r="H481" s="9"/>
      <c r="I481" s="199"/>
      <c r="J481" s="196"/>
      <c r="K481" s="32"/>
      <c r="L481" s="32"/>
      <c r="M481" s="32"/>
      <c r="N481" s="32"/>
    </row>
    <row r="482" spans="1:14" ht="11.25">
      <c r="A482" s="21">
        <v>4003</v>
      </c>
      <c r="B482" s="23" t="s">
        <v>28</v>
      </c>
      <c r="C482" s="435"/>
      <c r="D482" s="435"/>
      <c r="E482" s="435"/>
      <c r="F482" s="442">
        <f>SUM(C482:E482)</f>
        <v>0</v>
      </c>
      <c r="G482" s="9"/>
      <c r="H482" s="9"/>
      <c r="I482" s="199"/>
      <c r="J482" s="196"/>
      <c r="K482" s="32"/>
      <c r="L482" s="32"/>
      <c r="M482" s="32"/>
      <c r="N482" s="32"/>
    </row>
    <row r="483" spans="1:14" ht="11.25">
      <c r="A483" s="21">
        <v>4004</v>
      </c>
      <c r="B483" s="26" t="s">
        <v>16</v>
      </c>
      <c r="C483" s="435"/>
      <c r="D483" s="435"/>
      <c r="E483" s="435"/>
      <c r="F483" s="442">
        <f>SUM(C483:E483)</f>
        <v>0</v>
      </c>
      <c r="G483" s="9"/>
      <c r="H483" s="9"/>
      <c r="I483" s="199"/>
      <c r="J483" s="196"/>
      <c r="K483" s="32"/>
      <c r="L483" s="32"/>
      <c r="M483" s="32"/>
      <c r="N483" s="32"/>
    </row>
    <row r="484" spans="1:14" ht="11.25">
      <c r="A484" s="22">
        <v>4005</v>
      </c>
      <c r="B484" s="24" t="s">
        <v>18</v>
      </c>
      <c r="C484" s="435"/>
      <c r="D484" s="435"/>
      <c r="E484" s="435"/>
      <c r="F484" s="442">
        <f>SUM(C484:E484)</f>
        <v>0</v>
      </c>
      <c r="G484" s="9"/>
      <c r="H484" s="9"/>
      <c r="I484" s="199"/>
      <c r="J484" s="196"/>
      <c r="K484" s="32"/>
      <c r="L484" s="32"/>
      <c r="M484" s="32"/>
      <c r="N484" s="32"/>
    </row>
    <row r="485" spans="1:14" ht="12.75" customHeight="1" thickBot="1">
      <c r="A485" s="21"/>
      <c r="B485" s="23"/>
      <c r="C485" s="438"/>
      <c r="D485" s="438"/>
      <c r="E485" s="438"/>
      <c r="F485" s="442"/>
      <c r="G485" s="9"/>
      <c r="H485" s="9"/>
      <c r="I485" s="199"/>
      <c r="J485" s="196"/>
      <c r="K485" s="32"/>
      <c r="L485" s="32"/>
      <c r="M485" s="32"/>
      <c r="N485" s="32"/>
    </row>
    <row r="486" spans="1:14" ht="12.75" customHeight="1" thickBot="1">
      <c r="A486" s="172"/>
      <c r="B486" s="173" t="s">
        <v>17</v>
      </c>
      <c r="C486" s="440">
        <f>SUM(C480:C485)</f>
        <v>0</v>
      </c>
      <c r="D486" s="440">
        <f>SUM(D480:D485)</f>
        <v>0</v>
      </c>
      <c r="E486" s="440">
        <f>SUM(E480:E485)</f>
        <v>0</v>
      </c>
      <c r="F486" s="440">
        <f>SUM(F480:F484)</f>
        <v>0</v>
      </c>
      <c r="G486" s="9"/>
      <c r="H486" s="9"/>
      <c r="I486" s="197"/>
      <c r="J486" s="198"/>
      <c r="K486" s="32"/>
      <c r="L486" s="32"/>
      <c r="M486" s="32"/>
      <c r="N486" s="32"/>
    </row>
    <row r="487" spans="1:14" ht="12.75" customHeight="1">
      <c r="A487" s="30">
        <v>5000</v>
      </c>
      <c r="B487" s="29" t="s">
        <v>9</v>
      </c>
      <c r="C487" s="438"/>
      <c r="D487" s="438"/>
      <c r="E487" s="438"/>
      <c r="F487" s="442"/>
      <c r="G487" s="9"/>
      <c r="H487" s="9"/>
      <c r="I487" s="193"/>
      <c r="J487" s="194"/>
      <c r="K487" s="32"/>
      <c r="L487" s="32"/>
      <c r="M487" s="32"/>
      <c r="N487" s="32"/>
    </row>
    <row r="488" spans="1:14" ht="22.5">
      <c r="A488" s="19">
        <v>5001</v>
      </c>
      <c r="B488" s="27" t="s">
        <v>29</v>
      </c>
      <c r="C488" s="435"/>
      <c r="D488" s="435"/>
      <c r="E488" s="435"/>
      <c r="F488" s="442">
        <f>SUM(C488:E488)</f>
        <v>0</v>
      </c>
      <c r="G488" s="9"/>
      <c r="H488" s="9"/>
      <c r="I488" s="195"/>
      <c r="J488" s="200"/>
      <c r="K488" s="32"/>
      <c r="L488" s="32"/>
      <c r="M488" s="32"/>
      <c r="N488" s="32"/>
    </row>
    <row r="489" spans="1:14" ht="12.75" customHeight="1">
      <c r="A489" s="19">
        <v>5002</v>
      </c>
      <c r="B489" s="23" t="s">
        <v>30</v>
      </c>
      <c r="C489" s="435"/>
      <c r="D489" s="435"/>
      <c r="E489" s="435"/>
      <c r="F489" s="442">
        <f>SUM(C489:E489)</f>
        <v>0</v>
      </c>
      <c r="G489" s="9"/>
      <c r="H489" s="9"/>
      <c r="I489" s="195"/>
      <c r="J489" s="196"/>
      <c r="K489" s="32"/>
      <c r="L489" s="32"/>
      <c r="M489" s="32"/>
      <c r="N489" s="32"/>
    </row>
    <row r="490" spans="1:14" ht="12.75" customHeight="1">
      <c r="A490" s="19">
        <v>5003</v>
      </c>
      <c r="B490" s="23" t="s">
        <v>31</v>
      </c>
      <c r="C490" s="435"/>
      <c r="D490" s="435"/>
      <c r="E490" s="435"/>
      <c r="F490" s="442">
        <f>SUM(C490:E490)</f>
        <v>0</v>
      </c>
      <c r="G490" s="9"/>
      <c r="H490" s="9"/>
      <c r="I490" s="195"/>
      <c r="J490" s="196"/>
      <c r="K490" s="32"/>
      <c r="L490" s="32"/>
      <c r="M490" s="32"/>
      <c r="N490" s="32"/>
    </row>
    <row r="491" spans="1:14" ht="12.75" customHeight="1" thickBot="1">
      <c r="A491" s="19"/>
      <c r="B491" s="23"/>
      <c r="C491" s="438"/>
      <c r="D491" s="438"/>
      <c r="E491" s="438"/>
      <c r="F491" s="442"/>
      <c r="G491" s="9"/>
      <c r="H491" s="9"/>
      <c r="I491" s="195"/>
      <c r="J491" s="196"/>
      <c r="K491" s="32"/>
      <c r="L491" s="32"/>
      <c r="M491" s="32"/>
      <c r="N491" s="32"/>
    </row>
    <row r="492" spans="1:14" ht="12.75" customHeight="1" thickBot="1">
      <c r="A492" s="172"/>
      <c r="B492" s="173" t="s">
        <v>17</v>
      </c>
      <c r="C492" s="440">
        <f>SUM(C488:C491)</f>
        <v>0</v>
      </c>
      <c r="D492" s="440">
        <f>SUM(D488:D491)</f>
        <v>0</v>
      </c>
      <c r="E492" s="440">
        <f>SUM(E488:E491)</f>
        <v>0</v>
      </c>
      <c r="F492" s="440">
        <f>SUM(F488:F491)</f>
        <v>0</v>
      </c>
      <c r="G492" s="9"/>
      <c r="H492" s="9"/>
      <c r="I492" s="197"/>
      <c r="J492" s="198"/>
      <c r="K492" s="32"/>
      <c r="L492" s="32"/>
      <c r="M492" s="32"/>
      <c r="N492" s="32"/>
    </row>
    <row r="493" spans="1:14" ht="12.75" customHeight="1">
      <c r="A493" s="30">
        <v>6000</v>
      </c>
      <c r="B493" s="29" t="s">
        <v>19</v>
      </c>
      <c r="C493" s="443"/>
      <c r="D493" s="443"/>
      <c r="E493" s="444"/>
      <c r="F493" s="445"/>
      <c r="G493" s="9"/>
      <c r="H493" s="9"/>
      <c r="I493" s="193"/>
      <c r="J493" s="194"/>
      <c r="K493" s="32"/>
      <c r="L493" s="32"/>
      <c r="M493" s="32"/>
      <c r="N493" s="32"/>
    </row>
    <row r="494" spans="1:14" ht="22.5">
      <c r="A494" s="19">
        <v>6001</v>
      </c>
      <c r="B494" s="27" t="s">
        <v>32</v>
      </c>
      <c r="C494" s="435"/>
      <c r="D494" s="435"/>
      <c r="E494" s="435"/>
      <c r="F494" s="442">
        <f aca="true" t="shared" si="16" ref="F494:F499">SUM(C494:E494)</f>
        <v>0</v>
      </c>
      <c r="G494" s="9"/>
      <c r="H494" s="9"/>
      <c r="I494" s="195"/>
      <c r="J494" s="200"/>
      <c r="K494" s="32"/>
      <c r="L494" s="32"/>
      <c r="M494" s="32"/>
      <c r="N494" s="32"/>
    </row>
    <row r="495" spans="1:14" ht="12.75" customHeight="1">
      <c r="A495" s="19">
        <v>6002</v>
      </c>
      <c r="B495" s="27" t="s">
        <v>30</v>
      </c>
      <c r="C495" s="435"/>
      <c r="D495" s="435"/>
      <c r="E495" s="435"/>
      <c r="F495" s="442">
        <f t="shared" si="16"/>
        <v>0</v>
      </c>
      <c r="G495" s="9"/>
      <c r="H495" s="9"/>
      <c r="I495" s="195"/>
      <c r="J495" s="200"/>
      <c r="K495" s="32"/>
      <c r="L495" s="32"/>
      <c r="M495" s="32"/>
      <c r="N495" s="32"/>
    </row>
    <row r="496" spans="1:14" ht="12.75" customHeight="1">
      <c r="A496" s="19">
        <v>6003</v>
      </c>
      <c r="B496" s="23" t="s">
        <v>33</v>
      </c>
      <c r="C496" s="435"/>
      <c r="D496" s="435"/>
      <c r="E496" s="435"/>
      <c r="F496" s="442">
        <f t="shared" si="16"/>
        <v>0</v>
      </c>
      <c r="G496" s="9"/>
      <c r="H496" s="9"/>
      <c r="I496" s="195"/>
      <c r="J496" s="196"/>
      <c r="K496" s="32"/>
      <c r="L496" s="32"/>
      <c r="M496" s="32"/>
      <c r="N496" s="32"/>
    </row>
    <row r="497" spans="1:14" ht="12.75" customHeight="1">
      <c r="A497" s="19">
        <v>6004</v>
      </c>
      <c r="B497" s="23" t="s">
        <v>10</v>
      </c>
      <c r="C497" s="435"/>
      <c r="D497" s="435"/>
      <c r="E497" s="435"/>
      <c r="F497" s="442">
        <f t="shared" si="16"/>
        <v>0</v>
      </c>
      <c r="G497" s="9"/>
      <c r="H497" s="9"/>
      <c r="I497" s="195"/>
      <c r="J497" s="196"/>
      <c r="K497" s="32"/>
      <c r="L497" s="32"/>
      <c r="M497" s="32"/>
      <c r="N497" s="32"/>
    </row>
    <row r="498" spans="1:14" ht="12.75" customHeight="1">
      <c r="A498" s="19">
        <v>6005</v>
      </c>
      <c r="B498" s="23" t="s">
        <v>34</v>
      </c>
      <c r="C498" s="435"/>
      <c r="D498" s="435"/>
      <c r="E498" s="435"/>
      <c r="F498" s="442">
        <f t="shared" si="16"/>
        <v>0</v>
      </c>
      <c r="G498" s="9"/>
      <c r="H498" s="9"/>
      <c r="I498" s="195"/>
      <c r="J498" s="196"/>
      <c r="K498" s="32"/>
      <c r="L498" s="32"/>
      <c r="M498" s="32"/>
      <c r="N498" s="32"/>
    </row>
    <row r="499" spans="1:14" ht="12.75" customHeight="1">
      <c r="A499" s="20">
        <v>6006</v>
      </c>
      <c r="B499" s="24" t="s">
        <v>18</v>
      </c>
      <c r="C499" s="435"/>
      <c r="D499" s="435"/>
      <c r="E499" s="435"/>
      <c r="F499" s="442">
        <f t="shared" si="16"/>
        <v>0</v>
      </c>
      <c r="G499" s="9"/>
      <c r="H499" s="9"/>
      <c r="I499" s="195"/>
      <c r="J499" s="196"/>
      <c r="K499" s="32"/>
      <c r="L499" s="32"/>
      <c r="M499" s="32"/>
      <c r="N499" s="32"/>
    </row>
    <row r="500" spans="1:14" ht="12.75" customHeight="1" thickBot="1">
      <c r="A500" s="155"/>
      <c r="B500" s="24"/>
      <c r="C500" s="435"/>
      <c r="D500" s="435"/>
      <c r="E500" s="446"/>
      <c r="F500" s="447"/>
      <c r="G500" s="9"/>
      <c r="H500" s="9"/>
      <c r="I500" s="195"/>
      <c r="J500" s="196"/>
      <c r="K500" s="32"/>
      <c r="L500" s="32"/>
      <c r="M500" s="32"/>
      <c r="N500" s="32"/>
    </row>
    <row r="501" spans="1:14" ht="12.75" customHeight="1" thickBot="1">
      <c r="A501" s="153"/>
      <c r="B501" s="154" t="s">
        <v>17</v>
      </c>
      <c r="C501" s="440">
        <f>SUM(C494:C500)</f>
        <v>0</v>
      </c>
      <c r="D501" s="440">
        <f>SUM(D494:D500)</f>
        <v>0</v>
      </c>
      <c r="E501" s="440">
        <f>SUM(E494:E500)</f>
        <v>0</v>
      </c>
      <c r="F501" s="440">
        <f>SUM(F494:F500)</f>
        <v>0</v>
      </c>
      <c r="G501" s="9"/>
      <c r="H501" s="9"/>
      <c r="I501" s="197"/>
      <c r="J501" s="198"/>
      <c r="K501" s="32"/>
      <c r="L501" s="32"/>
      <c r="M501" s="32"/>
      <c r="N501" s="32"/>
    </row>
    <row r="502" spans="1:14" ht="11.25">
      <c r="A502" s="177"/>
      <c r="B502" s="178"/>
      <c r="C502" s="435"/>
      <c r="D502" s="435"/>
      <c r="E502" s="435"/>
      <c r="F502" s="436"/>
      <c r="G502" s="9"/>
      <c r="H502" s="9"/>
      <c r="I502" s="195"/>
      <c r="J502" s="200"/>
      <c r="K502" s="32"/>
      <c r="L502" s="32"/>
      <c r="M502" s="32"/>
      <c r="N502" s="32"/>
    </row>
    <row r="503" spans="1:14" ht="12" thickBot="1">
      <c r="A503" s="177">
        <v>7000</v>
      </c>
      <c r="B503" s="351" t="s">
        <v>38</v>
      </c>
      <c r="C503" s="435"/>
      <c r="D503" s="435"/>
      <c r="E503" s="435"/>
      <c r="F503" s="442">
        <f>SUM(C503:E503)</f>
        <v>0</v>
      </c>
      <c r="G503" s="9"/>
      <c r="H503" s="9"/>
      <c r="I503" s="195"/>
      <c r="J503" s="200"/>
      <c r="K503" s="32"/>
      <c r="L503" s="32"/>
      <c r="M503" s="32"/>
      <c r="N503" s="32"/>
    </row>
    <row r="504" spans="1:14" ht="12.75" customHeight="1" thickBot="1">
      <c r="A504" s="153"/>
      <c r="B504" s="179" t="s">
        <v>17</v>
      </c>
      <c r="C504" s="440">
        <f>SUM(C502:C503)</f>
        <v>0</v>
      </c>
      <c r="D504" s="440">
        <f>SUM(D502:D503)</f>
        <v>0</v>
      </c>
      <c r="E504" s="440">
        <f>SUM(E502:E503)</f>
        <v>0</v>
      </c>
      <c r="F504" s="440">
        <f>SUM(F502:F503)</f>
        <v>0</v>
      </c>
      <c r="G504" s="9"/>
      <c r="H504" s="9"/>
      <c r="I504" s="197"/>
      <c r="J504" s="198"/>
      <c r="K504" s="32"/>
      <c r="L504" s="32"/>
      <c r="M504" s="32"/>
      <c r="N504" s="32"/>
    </row>
    <row r="505" spans="1:14" ht="12.75" customHeight="1" thickBot="1">
      <c r="A505" s="180"/>
      <c r="B505" s="181" t="s">
        <v>11</v>
      </c>
      <c r="C505" s="448">
        <f>+C472+C478+C486+C492+C501+C504</f>
        <v>0</v>
      </c>
      <c r="D505" s="448">
        <f>+D472+D478+D486+D492+D501+D504</f>
        <v>0</v>
      </c>
      <c r="E505" s="448">
        <f>+E472+E478+E486+E492+E501+E504</f>
        <v>0</v>
      </c>
      <c r="F505" s="448">
        <f>+F472+F478+F486+F492+F501+F504</f>
        <v>0</v>
      </c>
      <c r="G505" s="9"/>
      <c r="H505" s="9"/>
      <c r="I505" s="192"/>
      <c r="J505" s="201"/>
      <c r="K505" s="32"/>
      <c r="L505" s="32"/>
      <c r="M505" s="32"/>
      <c r="N505" s="32"/>
    </row>
    <row r="506" spans="1:14" s="15" customFormat="1" ht="13.5" thickBot="1">
      <c r="A506" s="31"/>
      <c r="B506" s="10"/>
      <c r="C506" s="32"/>
      <c r="D506" s="32"/>
      <c r="E506" s="32"/>
      <c r="F506" s="32"/>
      <c r="I506" s="202"/>
      <c r="J506" s="202"/>
      <c r="K506" s="202"/>
      <c r="L506" s="202"/>
      <c r="M506" s="202"/>
      <c r="N506" s="202"/>
    </row>
    <row r="507" spans="1:14" s="15" customFormat="1" ht="39" customHeight="1" thickBot="1">
      <c r="A507" s="76" t="s">
        <v>3</v>
      </c>
      <c r="B507" s="571"/>
      <c r="C507" s="571"/>
      <c r="D507" s="571"/>
      <c r="E507" s="571"/>
      <c r="F507" s="572"/>
      <c r="I507" s="202"/>
      <c r="J507" s="202"/>
      <c r="K507" s="202"/>
      <c r="L507" s="202"/>
      <c r="M507" s="202"/>
      <c r="N507" s="202"/>
    </row>
    <row r="508" spans="1:14" s="15" customFormat="1" ht="12.75" customHeight="1">
      <c r="A508" s="3"/>
      <c r="B508" s="10"/>
      <c r="C508" s="11"/>
      <c r="D508" s="11"/>
      <c r="E508" s="11"/>
      <c r="F508" s="11"/>
      <c r="I508" s="202"/>
      <c r="J508" s="202"/>
      <c r="K508" s="202"/>
      <c r="L508" s="202"/>
      <c r="M508" s="202"/>
      <c r="N508" s="202"/>
    </row>
    <row r="509" spans="9:14" ht="12.75" customHeight="1" thickBot="1">
      <c r="I509" s="203"/>
      <c r="J509" s="203"/>
      <c r="K509" s="203"/>
      <c r="L509" s="203"/>
      <c r="M509" s="203"/>
      <c r="N509" s="203"/>
    </row>
    <row r="510" spans="1:14" s="15" customFormat="1" ht="30" customHeight="1" thickBot="1">
      <c r="A510" s="368" t="s">
        <v>82</v>
      </c>
      <c r="B510" s="567"/>
      <c r="C510" s="567"/>
      <c r="D510" s="567"/>
      <c r="E510" s="567"/>
      <c r="F510" s="568"/>
      <c r="I510" s="202"/>
      <c r="J510" s="202"/>
      <c r="K510" s="202"/>
      <c r="L510" s="202"/>
      <c r="M510" s="202"/>
      <c r="N510" s="202"/>
    </row>
    <row r="511" spans="3:14" ht="15" customHeight="1" thickBot="1">
      <c r="C511" s="564" t="s">
        <v>302</v>
      </c>
      <c r="D511" s="565"/>
      <c r="E511" s="565"/>
      <c r="F511" s="566"/>
      <c r="I511" s="13"/>
      <c r="J511" s="13"/>
      <c r="K511" s="13"/>
      <c r="L511" s="13"/>
      <c r="M511" s="14"/>
      <c r="N511" s="14"/>
    </row>
    <row r="512" spans="3:14" ht="15" customHeight="1" thickBot="1">
      <c r="C512" s="395" t="s">
        <v>240</v>
      </c>
      <c r="D512" s="396" t="s">
        <v>241</v>
      </c>
      <c r="E512" s="396" t="s">
        <v>242</v>
      </c>
      <c r="F512" s="309" t="s">
        <v>11</v>
      </c>
      <c r="I512" s="562"/>
      <c r="J512" s="562"/>
      <c r="K512" s="563"/>
      <c r="L512" s="563"/>
      <c r="M512" s="192"/>
      <c r="N512" s="192"/>
    </row>
    <row r="513" spans="1:14" ht="11.25">
      <c r="A513" s="150">
        <v>2000</v>
      </c>
      <c r="B513" s="29" t="s">
        <v>21</v>
      </c>
      <c r="C513" s="148"/>
      <c r="D513" s="148"/>
      <c r="E513" s="149"/>
      <c r="F513" s="1"/>
      <c r="I513" s="193"/>
      <c r="J513" s="194"/>
      <c r="K513" s="32"/>
      <c r="L513" s="32"/>
      <c r="M513" s="32"/>
      <c r="N513" s="32"/>
    </row>
    <row r="514" spans="1:14" ht="12.75" customHeight="1">
      <c r="A514" s="19">
        <v>2001</v>
      </c>
      <c r="B514" s="28" t="s">
        <v>22</v>
      </c>
      <c r="C514" s="435"/>
      <c r="D514" s="435"/>
      <c r="E514" s="435"/>
      <c r="F514" s="442">
        <f>SUM(C514:E514)</f>
        <v>0</v>
      </c>
      <c r="G514" s="9"/>
      <c r="H514" s="9"/>
      <c r="I514" s="195"/>
      <c r="J514" s="196"/>
      <c r="K514" s="32"/>
      <c r="L514" s="32"/>
      <c r="M514" s="32"/>
      <c r="N514" s="32"/>
    </row>
    <row r="515" spans="1:14" ht="12.75" customHeight="1">
      <c r="A515" s="19">
        <v>2002</v>
      </c>
      <c r="B515" s="23" t="s">
        <v>23</v>
      </c>
      <c r="C515" s="435"/>
      <c r="D515" s="435"/>
      <c r="E515" s="435"/>
      <c r="F515" s="442">
        <f>SUM(C515:E515)</f>
        <v>0</v>
      </c>
      <c r="G515" s="9"/>
      <c r="H515" s="9"/>
      <c r="I515" s="195"/>
      <c r="J515" s="196"/>
      <c r="K515" s="32"/>
      <c r="L515" s="32"/>
      <c r="M515" s="32"/>
      <c r="N515" s="32"/>
    </row>
    <row r="516" spans="1:14" ht="12.75" customHeight="1">
      <c r="A516" s="19">
        <v>2003</v>
      </c>
      <c r="B516" s="24" t="s">
        <v>24</v>
      </c>
      <c r="C516" s="435"/>
      <c r="D516" s="435"/>
      <c r="E516" s="435"/>
      <c r="F516" s="442">
        <f>SUM(C516:E516)</f>
        <v>0</v>
      </c>
      <c r="G516" s="9"/>
      <c r="H516" s="9"/>
      <c r="I516" s="195"/>
      <c r="J516" s="196"/>
      <c r="K516" s="32"/>
      <c r="L516" s="32"/>
      <c r="M516" s="32"/>
      <c r="N516" s="32"/>
    </row>
    <row r="517" spans="1:14" ht="12.75" customHeight="1" thickBot="1">
      <c r="A517" s="19"/>
      <c r="B517" s="23"/>
      <c r="C517" s="438"/>
      <c r="D517" s="438"/>
      <c r="E517" s="439"/>
      <c r="F517" s="436"/>
      <c r="G517" s="9"/>
      <c r="H517" s="9"/>
      <c r="I517" s="195"/>
      <c r="J517" s="196"/>
      <c r="K517" s="32"/>
      <c r="L517" s="32"/>
      <c r="M517" s="32"/>
      <c r="N517" s="32"/>
    </row>
    <row r="518" spans="1:14" ht="12.75" customHeight="1" thickBot="1">
      <c r="A518" s="172"/>
      <c r="B518" s="173" t="s">
        <v>17</v>
      </c>
      <c r="C518" s="440">
        <f>SUM(C514:C517)</f>
        <v>0</v>
      </c>
      <c r="D518" s="440">
        <f>SUM(D514:D517)</f>
        <v>0</v>
      </c>
      <c r="E518" s="440">
        <f>SUM(E514:E517)</f>
        <v>0</v>
      </c>
      <c r="F518" s="440">
        <f>SUM(F514:F517)</f>
        <v>0</v>
      </c>
      <c r="G518" s="9"/>
      <c r="H518" s="9"/>
      <c r="I518" s="197"/>
      <c r="J518" s="198"/>
      <c r="K518" s="32"/>
      <c r="L518" s="32"/>
      <c r="M518" s="32"/>
      <c r="N518" s="32"/>
    </row>
    <row r="519" spans="1:14" ht="12.75" customHeight="1">
      <c r="A519" s="30">
        <v>3000</v>
      </c>
      <c r="B519" s="29" t="s">
        <v>15</v>
      </c>
      <c r="C519" s="438"/>
      <c r="D519" s="438"/>
      <c r="E519" s="439"/>
      <c r="F519" s="441"/>
      <c r="G519" s="9"/>
      <c r="H519" s="9"/>
      <c r="I519" s="193"/>
      <c r="J519" s="194"/>
      <c r="K519" s="32"/>
      <c r="L519" s="32"/>
      <c r="M519" s="32"/>
      <c r="N519" s="32"/>
    </row>
    <row r="520" spans="1:14" ht="12.75" customHeight="1">
      <c r="A520" s="21">
        <v>3001</v>
      </c>
      <c r="B520" s="23" t="s">
        <v>5</v>
      </c>
      <c r="C520" s="435"/>
      <c r="D520" s="435"/>
      <c r="E520" s="435"/>
      <c r="F520" s="442">
        <f>SUM(C520:E520)</f>
        <v>0</v>
      </c>
      <c r="G520" s="9"/>
      <c r="H520" s="9"/>
      <c r="I520" s="199"/>
      <c r="J520" s="196"/>
      <c r="K520" s="32"/>
      <c r="L520" s="32"/>
      <c r="M520" s="32"/>
      <c r="N520" s="32"/>
    </row>
    <row r="521" spans="1:14" ht="12.75" customHeight="1">
      <c r="A521" s="21">
        <v>3002</v>
      </c>
      <c r="B521" s="23" t="s">
        <v>6</v>
      </c>
      <c r="C521" s="435"/>
      <c r="D521" s="435"/>
      <c r="E521" s="435"/>
      <c r="F521" s="442">
        <f>SUM(C521:E521)</f>
        <v>0</v>
      </c>
      <c r="G521" s="9"/>
      <c r="H521" s="9"/>
      <c r="I521" s="199"/>
      <c r="J521" s="196"/>
      <c r="K521" s="32"/>
      <c r="L521" s="32"/>
      <c r="M521" s="32"/>
      <c r="N521" s="32"/>
    </row>
    <row r="522" spans="1:14" ht="12.75" customHeight="1">
      <c r="A522" s="21">
        <v>3003</v>
      </c>
      <c r="B522" s="23" t="s">
        <v>7</v>
      </c>
      <c r="C522" s="435"/>
      <c r="D522" s="435"/>
      <c r="E522" s="435"/>
      <c r="F522" s="442">
        <f>SUM(C522:E522)</f>
        <v>0</v>
      </c>
      <c r="G522" s="9"/>
      <c r="H522" s="9"/>
      <c r="I522" s="199"/>
      <c r="J522" s="196"/>
      <c r="K522" s="32"/>
      <c r="L522" s="32"/>
      <c r="M522" s="32"/>
      <c r="N522" s="32"/>
    </row>
    <row r="523" spans="1:14" ht="12.75" customHeight="1" thickBot="1">
      <c r="A523" s="21"/>
      <c r="B523" s="23"/>
      <c r="C523" s="438"/>
      <c r="D523" s="438"/>
      <c r="E523" s="439"/>
      <c r="F523" s="436"/>
      <c r="G523" s="9"/>
      <c r="H523" s="9"/>
      <c r="I523" s="199"/>
      <c r="J523" s="196"/>
      <c r="K523" s="32"/>
      <c r="L523" s="32"/>
      <c r="M523" s="32"/>
      <c r="N523" s="32"/>
    </row>
    <row r="524" spans="1:14" ht="12.75" customHeight="1" thickBot="1">
      <c r="A524" s="172"/>
      <c r="B524" s="173" t="s">
        <v>17</v>
      </c>
      <c r="C524" s="440">
        <f>SUM(C520:C523)</f>
        <v>0</v>
      </c>
      <c r="D524" s="440">
        <f>SUM(D520:D523)</f>
        <v>0</v>
      </c>
      <c r="E524" s="440">
        <f>SUM(E520:E523)</f>
        <v>0</v>
      </c>
      <c r="F524" s="440">
        <f>SUM(F520:F523)</f>
        <v>0</v>
      </c>
      <c r="G524" s="9"/>
      <c r="H524" s="9"/>
      <c r="I524" s="197"/>
      <c r="J524" s="198"/>
      <c r="K524" s="32"/>
      <c r="L524" s="32"/>
      <c r="M524" s="32"/>
      <c r="N524" s="32"/>
    </row>
    <row r="525" spans="1:14" ht="12.75" customHeight="1">
      <c r="A525" s="30">
        <v>4000</v>
      </c>
      <c r="B525" s="29" t="s">
        <v>8</v>
      </c>
      <c r="C525" s="438"/>
      <c r="D525" s="438"/>
      <c r="E525" s="439"/>
      <c r="F525" s="441"/>
      <c r="G525" s="9"/>
      <c r="H525" s="9"/>
      <c r="I525" s="193"/>
      <c r="J525" s="194"/>
      <c r="K525" s="32"/>
      <c r="L525" s="32"/>
      <c r="M525" s="32"/>
      <c r="N525" s="32"/>
    </row>
    <row r="526" spans="1:14" ht="26.25" customHeight="1">
      <c r="A526" s="21">
        <v>4001</v>
      </c>
      <c r="B526" s="25" t="s">
        <v>26</v>
      </c>
      <c r="C526" s="435"/>
      <c r="D526" s="435"/>
      <c r="E526" s="435"/>
      <c r="F526" s="442">
        <f>SUM(C526:E526)</f>
        <v>0</v>
      </c>
      <c r="G526" s="9"/>
      <c r="H526" s="9"/>
      <c r="I526" s="199"/>
      <c r="J526" s="200"/>
      <c r="K526" s="32"/>
      <c r="L526" s="32"/>
      <c r="M526" s="32"/>
      <c r="N526" s="32"/>
    </row>
    <row r="527" spans="1:14" ht="11.25">
      <c r="A527" s="21">
        <v>4002</v>
      </c>
      <c r="B527" s="26" t="s">
        <v>27</v>
      </c>
      <c r="C527" s="435"/>
      <c r="D527" s="435"/>
      <c r="E527" s="435"/>
      <c r="F527" s="442">
        <f>SUM(C527:E527)</f>
        <v>0</v>
      </c>
      <c r="G527" s="9"/>
      <c r="H527" s="9"/>
      <c r="I527" s="199"/>
      <c r="J527" s="196"/>
      <c r="K527" s="32"/>
      <c r="L527" s="32"/>
      <c r="M527" s="32"/>
      <c r="N527" s="32"/>
    </row>
    <row r="528" spans="1:14" ht="11.25">
      <c r="A528" s="21">
        <v>4003</v>
      </c>
      <c r="B528" s="23" t="s">
        <v>28</v>
      </c>
      <c r="C528" s="435"/>
      <c r="D528" s="435"/>
      <c r="E528" s="435"/>
      <c r="F528" s="442">
        <f>SUM(C528:E528)</f>
        <v>0</v>
      </c>
      <c r="G528" s="9"/>
      <c r="H528" s="9"/>
      <c r="I528" s="199"/>
      <c r="J528" s="196"/>
      <c r="K528" s="32"/>
      <c r="L528" s="32"/>
      <c r="M528" s="32"/>
      <c r="N528" s="32"/>
    </row>
    <row r="529" spans="1:14" ht="11.25">
      <c r="A529" s="21">
        <v>4004</v>
      </c>
      <c r="B529" s="26" t="s">
        <v>16</v>
      </c>
      <c r="C529" s="435"/>
      <c r="D529" s="435"/>
      <c r="E529" s="435"/>
      <c r="F529" s="442">
        <f>SUM(C529:E529)</f>
        <v>0</v>
      </c>
      <c r="G529" s="9"/>
      <c r="H529" s="9"/>
      <c r="I529" s="199"/>
      <c r="J529" s="196"/>
      <c r="K529" s="32"/>
      <c r="L529" s="32"/>
      <c r="M529" s="32"/>
      <c r="N529" s="32"/>
    </row>
    <row r="530" spans="1:14" ht="11.25">
      <c r="A530" s="22">
        <v>4005</v>
      </c>
      <c r="B530" s="24" t="s">
        <v>18</v>
      </c>
      <c r="C530" s="435"/>
      <c r="D530" s="435"/>
      <c r="E530" s="435"/>
      <c r="F530" s="442">
        <f>SUM(C530:E530)</f>
        <v>0</v>
      </c>
      <c r="G530" s="9"/>
      <c r="H530" s="9"/>
      <c r="I530" s="199"/>
      <c r="J530" s="196"/>
      <c r="K530" s="32"/>
      <c r="L530" s="32"/>
      <c r="M530" s="32"/>
      <c r="N530" s="32"/>
    </row>
    <row r="531" spans="1:14" ht="12.75" customHeight="1" thickBot="1">
      <c r="A531" s="21"/>
      <c r="B531" s="23"/>
      <c r="C531" s="438"/>
      <c r="D531" s="438"/>
      <c r="E531" s="438"/>
      <c r="F531" s="442"/>
      <c r="G531" s="9"/>
      <c r="H531" s="9"/>
      <c r="I531" s="199"/>
      <c r="J531" s="196"/>
      <c r="K531" s="32"/>
      <c r="L531" s="32"/>
      <c r="M531" s="32"/>
      <c r="N531" s="32"/>
    </row>
    <row r="532" spans="1:14" ht="12.75" customHeight="1" thickBot="1">
      <c r="A532" s="172"/>
      <c r="B532" s="173" t="s">
        <v>17</v>
      </c>
      <c r="C532" s="440">
        <f>SUM(C526:C531)</f>
        <v>0</v>
      </c>
      <c r="D532" s="440">
        <f>SUM(D526:D531)</f>
        <v>0</v>
      </c>
      <c r="E532" s="440">
        <f>SUM(E526:E531)</f>
        <v>0</v>
      </c>
      <c r="F532" s="440">
        <f>SUM(F526:F530)</f>
        <v>0</v>
      </c>
      <c r="G532" s="9"/>
      <c r="H532" s="9"/>
      <c r="I532" s="197"/>
      <c r="J532" s="198"/>
      <c r="K532" s="32"/>
      <c r="L532" s="32"/>
      <c r="M532" s="32"/>
      <c r="N532" s="32"/>
    </row>
    <row r="533" spans="1:14" ht="12.75" customHeight="1">
      <c r="A533" s="30">
        <v>5000</v>
      </c>
      <c r="B533" s="29" t="s">
        <v>9</v>
      </c>
      <c r="C533" s="438"/>
      <c r="D533" s="438"/>
      <c r="E533" s="438"/>
      <c r="F533" s="442"/>
      <c r="G533" s="9"/>
      <c r="H533" s="9"/>
      <c r="I533" s="193"/>
      <c r="J533" s="194"/>
      <c r="K533" s="32"/>
      <c r="L533" s="32"/>
      <c r="M533" s="32"/>
      <c r="N533" s="32"/>
    </row>
    <row r="534" spans="1:14" ht="22.5">
      <c r="A534" s="19">
        <v>5001</v>
      </c>
      <c r="B534" s="27" t="s">
        <v>29</v>
      </c>
      <c r="C534" s="435"/>
      <c r="D534" s="435"/>
      <c r="E534" s="435"/>
      <c r="F534" s="442">
        <f>SUM(C534:E534)</f>
        <v>0</v>
      </c>
      <c r="G534" s="9"/>
      <c r="H534" s="9"/>
      <c r="I534" s="195"/>
      <c r="J534" s="200"/>
      <c r="K534" s="32"/>
      <c r="L534" s="32"/>
      <c r="M534" s="32"/>
      <c r="N534" s="32"/>
    </row>
    <row r="535" spans="1:14" ht="12.75" customHeight="1">
      <c r="A535" s="19">
        <v>5002</v>
      </c>
      <c r="B535" s="23" t="s">
        <v>30</v>
      </c>
      <c r="C535" s="435"/>
      <c r="D535" s="435"/>
      <c r="E535" s="435"/>
      <c r="F535" s="442">
        <f>SUM(C535:E535)</f>
        <v>0</v>
      </c>
      <c r="G535" s="9"/>
      <c r="H535" s="9"/>
      <c r="I535" s="195"/>
      <c r="J535" s="196"/>
      <c r="K535" s="32"/>
      <c r="L535" s="32"/>
      <c r="M535" s="32"/>
      <c r="N535" s="32"/>
    </row>
    <row r="536" spans="1:14" ht="12.75" customHeight="1">
      <c r="A536" s="19">
        <v>5003</v>
      </c>
      <c r="B536" s="23" t="s">
        <v>31</v>
      </c>
      <c r="C536" s="435"/>
      <c r="D536" s="435"/>
      <c r="E536" s="435"/>
      <c r="F536" s="442">
        <f>SUM(C536:E536)</f>
        <v>0</v>
      </c>
      <c r="G536" s="9"/>
      <c r="H536" s="9"/>
      <c r="I536" s="195"/>
      <c r="J536" s="196"/>
      <c r="K536" s="32"/>
      <c r="L536" s="32"/>
      <c r="M536" s="32"/>
      <c r="N536" s="32"/>
    </row>
    <row r="537" spans="1:14" ht="12.75" customHeight="1" thickBot="1">
      <c r="A537" s="19"/>
      <c r="B537" s="23"/>
      <c r="C537" s="438"/>
      <c r="D537" s="438"/>
      <c r="E537" s="438"/>
      <c r="F537" s="442"/>
      <c r="G537" s="9"/>
      <c r="H537" s="9"/>
      <c r="I537" s="195"/>
      <c r="J537" s="196"/>
      <c r="K537" s="32"/>
      <c r="L537" s="32"/>
      <c r="M537" s="32"/>
      <c r="N537" s="32"/>
    </row>
    <row r="538" spans="1:14" ht="12.75" customHeight="1" thickBot="1">
      <c r="A538" s="172"/>
      <c r="B538" s="173" t="s">
        <v>17</v>
      </c>
      <c r="C538" s="440">
        <f>SUM(C534:C537)</f>
        <v>0</v>
      </c>
      <c r="D538" s="440">
        <f>SUM(D534:D537)</f>
        <v>0</v>
      </c>
      <c r="E538" s="440">
        <f>SUM(E534:E537)</f>
        <v>0</v>
      </c>
      <c r="F538" s="440">
        <f>SUM(F534:F537)</f>
        <v>0</v>
      </c>
      <c r="G538" s="9"/>
      <c r="H538" s="9"/>
      <c r="I538" s="197"/>
      <c r="J538" s="198"/>
      <c r="K538" s="32"/>
      <c r="L538" s="32"/>
      <c r="M538" s="32"/>
      <c r="N538" s="32"/>
    </row>
    <row r="539" spans="1:14" ht="12.75" customHeight="1">
      <c r="A539" s="30">
        <v>6000</v>
      </c>
      <c r="B539" s="29" t="s">
        <v>19</v>
      </c>
      <c r="C539" s="443"/>
      <c r="D539" s="443"/>
      <c r="E539" s="444"/>
      <c r="F539" s="445"/>
      <c r="G539" s="9"/>
      <c r="H539" s="9"/>
      <c r="I539" s="193"/>
      <c r="J539" s="194"/>
      <c r="K539" s="32"/>
      <c r="L539" s="32"/>
      <c r="M539" s="32"/>
      <c r="N539" s="32"/>
    </row>
    <row r="540" spans="1:14" ht="22.5">
      <c r="A540" s="19">
        <v>6001</v>
      </c>
      <c r="B540" s="27" t="s">
        <v>32</v>
      </c>
      <c r="C540" s="435"/>
      <c r="D540" s="435"/>
      <c r="E540" s="435"/>
      <c r="F540" s="442">
        <f aca="true" t="shared" si="17" ref="F540:F545">SUM(C540:E540)</f>
        <v>0</v>
      </c>
      <c r="G540" s="9"/>
      <c r="H540" s="9"/>
      <c r="I540" s="195"/>
      <c r="J540" s="200"/>
      <c r="K540" s="32"/>
      <c r="L540" s="32"/>
      <c r="M540" s="32"/>
      <c r="N540" s="32"/>
    </row>
    <row r="541" spans="1:14" ht="12.75" customHeight="1">
      <c r="A541" s="19">
        <v>6002</v>
      </c>
      <c r="B541" s="27" t="s">
        <v>30</v>
      </c>
      <c r="C541" s="435"/>
      <c r="D541" s="435"/>
      <c r="E541" s="435"/>
      <c r="F541" s="442">
        <f t="shared" si="17"/>
        <v>0</v>
      </c>
      <c r="G541" s="9"/>
      <c r="H541" s="9"/>
      <c r="I541" s="195"/>
      <c r="J541" s="200"/>
      <c r="K541" s="32"/>
      <c r="L541" s="32"/>
      <c r="M541" s="32"/>
      <c r="N541" s="32"/>
    </row>
    <row r="542" spans="1:14" ht="12.75" customHeight="1">
      <c r="A542" s="19">
        <v>6003</v>
      </c>
      <c r="B542" s="23" t="s">
        <v>33</v>
      </c>
      <c r="C542" s="435"/>
      <c r="D542" s="435"/>
      <c r="E542" s="435"/>
      <c r="F542" s="442">
        <f t="shared" si="17"/>
        <v>0</v>
      </c>
      <c r="G542" s="9"/>
      <c r="H542" s="9"/>
      <c r="I542" s="195"/>
      <c r="J542" s="196"/>
      <c r="K542" s="32"/>
      <c r="L542" s="32"/>
      <c r="M542" s="32"/>
      <c r="N542" s="32"/>
    </row>
    <row r="543" spans="1:14" ht="12.75" customHeight="1">
      <c r="A543" s="19">
        <v>6004</v>
      </c>
      <c r="B543" s="23" t="s">
        <v>10</v>
      </c>
      <c r="C543" s="435"/>
      <c r="D543" s="435"/>
      <c r="E543" s="435"/>
      <c r="F543" s="442">
        <f t="shared" si="17"/>
        <v>0</v>
      </c>
      <c r="G543" s="9"/>
      <c r="H543" s="9"/>
      <c r="I543" s="195"/>
      <c r="J543" s="196"/>
      <c r="K543" s="32"/>
      <c r="L543" s="32"/>
      <c r="M543" s="32"/>
      <c r="N543" s="32"/>
    </row>
    <row r="544" spans="1:14" ht="12.75" customHeight="1">
      <c r="A544" s="19">
        <v>6005</v>
      </c>
      <c r="B544" s="23" t="s">
        <v>34</v>
      </c>
      <c r="C544" s="435"/>
      <c r="D544" s="435"/>
      <c r="E544" s="435"/>
      <c r="F544" s="442">
        <f t="shared" si="17"/>
        <v>0</v>
      </c>
      <c r="G544" s="9"/>
      <c r="H544" s="9"/>
      <c r="I544" s="195"/>
      <c r="J544" s="196"/>
      <c r="K544" s="32"/>
      <c r="L544" s="32"/>
      <c r="M544" s="32"/>
      <c r="N544" s="32"/>
    </row>
    <row r="545" spans="1:14" ht="12.75" customHeight="1">
      <c r="A545" s="20">
        <v>6006</v>
      </c>
      <c r="B545" s="24" t="s">
        <v>18</v>
      </c>
      <c r="C545" s="435"/>
      <c r="D545" s="435"/>
      <c r="E545" s="435"/>
      <c r="F545" s="442">
        <f t="shared" si="17"/>
        <v>0</v>
      </c>
      <c r="G545" s="9"/>
      <c r="H545" s="9"/>
      <c r="I545" s="195"/>
      <c r="J545" s="196"/>
      <c r="K545" s="32"/>
      <c r="L545" s="32"/>
      <c r="M545" s="32"/>
      <c r="N545" s="32"/>
    </row>
    <row r="546" spans="1:14" ht="12.75" customHeight="1" thickBot="1">
      <c r="A546" s="155"/>
      <c r="B546" s="24"/>
      <c r="C546" s="435"/>
      <c r="D546" s="435"/>
      <c r="E546" s="446"/>
      <c r="F546" s="447"/>
      <c r="G546" s="9"/>
      <c r="H546" s="9"/>
      <c r="I546" s="195"/>
      <c r="J546" s="196"/>
      <c r="K546" s="32"/>
      <c r="L546" s="32"/>
      <c r="M546" s="32"/>
      <c r="N546" s="32"/>
    </row>
    <row r="547" spans="1:14" ht="12.75" customHeight="1" thickBot="1">
      <c r="A547" s="153"/>
      <c r="B547" s="154" t="s">
        <v>17</v>
      </c>
      <c r="C547" s="440">
        <f>SUM(C540:C546)</f>
        <v>0</v>
      </c>
      <c r="D547" s="440">
        <f>SUM(D540:D546)</f>
        <v>0</v>
      </c>
      <c r="E547" s="440">
        <f>SUM(E540:E546)</f>
        <v>0</v>
      </c>
      <c r="F547" s="440">
        <f>SUM(F540:F546)</f>
        <v>0</v>
      </c>
      <c r="G547" s="9"/>
      <c r="H547" s="9"/>
      <c r="I547" s="197"/>
      <c r="J547" s="198"/>
      <c r="K547" s="32"/>
      <c r="L547" s="32"/>
      <c r="M547" s="32"/>
      <c r="N547" s="32"/>
    </row>
    <row r="548" spans="1:14" ht="11.25">
      <c r="A548" s="177"/>
      <c r="B548" s="178"/>
      <c r="C548" s="435"/>
      <c r="D548" s="435"/>
      <c r="E548" s="435"/>
      <c r="F548" s="436"/>
      <c r="G548" s="9"/>
      <c r="H548" s="9"/>
      <c r="I548" s="195"/>
      <c r="J548" s="200"/>
      <c r="K548" s="32"/>
      <c r="L548" s="32"/>
      <c r="M548" s="32"/>
      <c r="N548" s="32"/>
    </row>
    <row r="549" spans="1:14" ht="12" thickBot="1">
      <c r="A549" s="177">
        <v>7000</v>
      </c>
      <c r="B549" s="178" t="s">
        <v>38</v>
      </c>
      <c r="C549" s="435"/>
      <c r="D549" s="435"/>
      <c r="E549" s="435"/>
      <c r="F549" s="442">
        <f>SUM(C549:E549)</f>
        <v>0</v>
      </c>
      <c r="G549" s="9"/>
      <c r="H549" s="9"/>
      <c r="I549" s="195"/>
      <c r="J549" s="200"/>
      <c r="K549" s="32"/>
      <c r="L549" s="32"/>
      <c r="M549" s="32"/>
      <c r="N549" s="32"/>
    </row>
    <row r="550" spans="1:14" ht="12.75" customHeight="1" thickBot="1">
      <c r="A550" s="153"/>
      <c r="B550" s="179" t="s">
        <v>17</v>
      </c>
      <c r="C550" s="440">
        <f>SUM(C548:C549)</f>
        <v>0</v>
      </c>
      <c r="D550" s="440">
        <f>SUM(D548:D549)</f>
        <v>0</v>
      </c>
      <c r="E550" s="440">
        <f>SUM(E548:E549)</f>
        <v>0</v>
      </c>
      <c r="F550" s="440">
        <f>SUM(F548:F549)</f>
        <v>0</v>
      </c>
      <c r="G550" s="9"/>
      <c r="H550" s="9"/>
      <c r="I550" s="197"/>
      <c r="J550" s="198"/>
      <c r="K550" s="32"/>
      <c r="L550" s="32"/>
      <c r="M550" s="32"/>
      <c r="N550" s="32"/>
    </row>
    <row r="551" spans="1:14" ht="12.75" customHeight="1" thickBot="1">
      <c r="A551" s="180"/>
      <c r="B551" s="181" t="s">
        <v>11</v>
      </c>
      <c r="C551" s="448">
        <f>+C518+C524+C532+C538+C547+C550</f>
        <v>0</v>
      </c>
      <c r="D551" s="448">
        <f>+D518+D524+D532+D538+D547+D550</f>
        <v>0</v>
      </c>
      <c r="E551" s="448">
        <f>+E518+E524+E532+E538+E547+E550</f>
        <v>0</v>
      </c>
      <c r="F551" s="448">
        <f>+F518+F524+F532+F538+F547+F550</f>
        <v>0</v>
      </c>
      <c r="G551" s="9"/>
      <c r="H551" s="9"/>
      <c r="I551" s="192"/>
      <c r="J551" s="201"/>
      <c r="K551" s="32"/>
      <c r="L551" s="32"/>
      <c r="M551" s="32"/>
      <c r="N551" s="32"/>
    </row>
    <row r="552" spans="1:14" s="15" customFormat="1" ht="12.75" customHeight="1" thickBot="1">
      <c r="A552" s="31"/>
      <c r="B552" s="10"/>
      <c r="C552" s="32"/>
      <c r="D552" s="32"/>
      <c r="E552" s="32"/>
      <c r="F552" s="32"/>
      <c r="I552" s="202"/>
      <c r="J552" s="202"/>
      <c r="K552" s="202"/>
      <c r="L552" s="202"/>
      <c r="M552" s="202"/>
      <c r="N552" s="202"/>
    </row>
    <row r="553" spans="1:14" s="15" customFormat="1" ht="39" customHeight="1" thickBot="1">
      <c r="A553" s="76" t="s">
        <v>3</v>
      </c>
      <c r="B553" s="571"/>
      <c r="C553" s="571"/>
      <c r="D553" s="571"/>
      <c r="E553" s="571"/>
      <c r="F553" s="572"/>
      <c r="I553" s="202"/>
      <c r="J553" s="202"/>
      <c r="K553" s="202"/>
      <c r="L553" s="202"/>
      <c r="M553" s="202"/>
      <c r="N553" s="202"/>
    </row>
    <row r="554" spans="1:14" s="15" customFormat="1" ht="12.75">
      <c r="A554" s="3"/>
      <c r="B554" s="10"/>
      <c r="C554" s="11"/>
      <c r="D554" s="11"/>
      <c r="E554" s="11"/>
      <c r="F554" s="11"/>
      <c r="I554" s="202"/>
      <c r="J554" s="202"/>
      <c r="K554" s="202"/>
      <c r="L554" s="202"/>
      <c r="M554" s="202"/>
      <c r="N554" s="202"/>
    </row>
    <row r="555" spans="9:14" ht="12.75" customHeight="1" thickBot="1">
      <c r="I555" s="203"/>
      <c r="J555" s="203"/>
      <c r="K555" s="203"/>
      <c r="L555" s="203"/>
      <c r="M555" s="203"/>
      <c r="N555" s="203"/>
    </row>
    <row r="556" spans="1:14" s="15" customFormat="1" ht="24.75" customHeight="1" thickBot="1">
      <c r="A556" s="368" t="s">
        <v>83</v>
      </c>
      <c r="B556" s="567"/>
      <c r="C556" s="567"/>
      <c r="D556" s="567"/>
      <c r="E556" s="567"/>
      <c r="F556" s="568"/>
      <c r="I556" s="202"/>
      <c r="J556" s="202"/>
      <c r="K556" s="202"/>
      <c r="L556" s="202"/>
      <c r="M556" s="202"/>
      <c r="N556" s="202"/>
    </row>
    <row r="557" spans="3:14" ht="15" customHeight="1" thickBot="1">
      <c r="C557" s="564" t="s">
        <v>302</v>
      </c>
      <c r="D557" s="565"/>
      <c r="E557" s="565"/>
      <c r="F557" s="566"/>
      <c r="I557" s="13"/>
      <c r="J557" s="13"/>
      <c r="K557" s="13"/>
      <c r="L557" s="13"/>
      <c r="M557" s="14"/>
      <c r="N557" s="14"/>
    </row>
    <row r="558" spans="3:14" ht="15" customHeight="1" thickBot="1">
      <c r="C558" s="395" t="s">
        <v>240</v>
      </c>
      <c r="D558" s="396" t="s">
        <v>241</v>
      </c>
      <c r="E558" s="396" t="s">
        <v>242</v>
      </c>
      <c r="F558" s="309" t="s">
        <v>11</v>
      </c>
      <c r="I558" s="562"/>
      <c r="J558" s="562"/>
      <c r="K558" s="563"/>
      <c r="L558" s="563"/>
      <c r="M558" s="192"/>
      <c r="N558" s="192"/>
    </row>
    <row r="559" spans="1:14" ht="11.25">
      <c r="A559" s="150">
        <v>2000</v>
      </c>
      <c r="B559" s="29" t="s">
        <v>21</v>
      </c>
      <c r="C559" s="148"/>
      <c r="D559" s="148"/>
      <c r="E559" s="149"/>
      <c r="F559" s="1"/>
      <c r="I559" s="193"/>
      <c r="J559" s="194"/>
      <c r="K559" s="32"/>
      <c r="L559" s="32"/>
      <c r="M559" s="32"/>
      <c r="N559" s="32"/>
    </row>
    <row r="560" spans="1:14" ht="12.75" customHeight="1">
      <c r="A560" s="19">
        <v>2001</v>
      </c>
      <c r="B560" s="28" t="s">
        <v>22</v>
      </c>
      <c r="C560" s="435"/>
      <c r="D560" s="435"/>
      <c r="E560" s="435"/>
      <c r="F560" s="442">
        <f>SUM(C560:E560)</f>
        <v>0</v>
      </c>
      <c r="G560" s="9"/>
      <c r="H560" s="9"/>
      <c r="I560" s="195"/>
      <c r="J560" s="196"/>
      <c r="K560" s="32"/>
      <c r="L560" s="32"/>
      <c r="M560" s="32"/>
      <c r="N560" s="32"/>
    </row>
    <row r="561" spans="1:14" ht="12.75" customHeight="1">
      <c r="A561" s="19">
        <v>2002</v>
      </c>
      <c r="B561" s="23" t="s">
        <v>23</v>
      </c>
      <c r="C561" s="435"/>
      <c r="D561" s="435"/>
      <c r="E561" s="435"/>
      <c r="F561" s="442">
        <f>SUM(C561:E561)</f>
        <v>0</v>
      </c>
      <c r="G561" s="9"/>
      <c r="H561" s="9"/>
      <c r="I561" s="195"/>
      <c r="J561" s="196"/>
      <c r="K561" s="32"/>
      <c r="L561" s="32"/>
      <c r="M561" s="32"/>
      <c r="N561" s="32"/>
    </row>
    <row r="562" spans="1:14" ht="12.75" customHeight="1">
      <c r="A562" s="19">
        <v>2003</v>
      </c>
      <c r="B562" s="24" t="s">
        <v>24</v>
      </c>
      <c r="C562" s="435"/>
      <c r="D562" s="435"/>
      <c r="E562" s="435"/>
      <c r="F562" s="442">
        <f>SUM(C562:E562)</f>
        <v>0</v>
      </c>
      <c r="G562" s="9"/>
      <c r="H562" s="9"/>
      <c r="I562" s="195"/>
      <c r="J562" s="196"/>
      <c r="K562" s="32"/>
      <c r="L562" s="32"/>
      <c r="M562" s="32"/>
      <c r="N562" s="32"/>
    </row>
    <row r="563" spans="1:14" ht="12.75" customHeight="1" thickBot="1">
      <c r="A563" s="19"/>
      <c r="B563" s="23"/>
      <c r="C563" s="438"/>
      <c r="D563" s="438"/>
      <c r="E563" s="439"/>
      <c r="F563" s="436"/>
      <c r="G563" s="9"/>
      <c r="H563" s="9"/>
      <c r="I563" s="195"/>
      <c r="J563" s="196"/>
      <c r="K563" s="32"/>
      <c r="L563" s="32"/>
      <c r="M563" s="32"/>
      <c r="N563" s="32"/>
    </row>
    <row r="564" spans="1:14" ht="12.75" customHeight="1" thickBot="1">
      <c r="A564" s="172"/>
      <c r="B564" s="173" t="s">
        <v>17</v>
      </c>
      <c r="C564" s="440">
        <f>SUM(C560:C563)</f>
        <v>0</v>
      </c>
      <c r="D564" s="440">
        <f>SUM(D560:D563)</f>
        <v>0</v>
      </c>
      <c r="E564" s="440">
        <f>SUM(E560:E563)</f>
        <v>0</v>
      </c>
      <c r="F564" s="440">
        <f>SUM(F560:F563)</f>
        <v>0</v>
      </c>
      <c r="G564" s="9"/>
      <c r="H564" s="9"/>
      <c r="I564" s="197"/>
      <c r="J564" s="198"/>
      <c r="K564" s="32"/>
      <c r="L564" s="32"/>
      <c r="M564" s="32"/>
      <c r="N564" s="32"/>
    </row>
    <row r="565" spans="1:14" ht="12.75" customHeight="1">
      <c r="A565" s="30">
        <v>3000</v>
      </c>
      <c r="B565" s="29" t="s">
        <v>15</v>
      </c>
      <c r="C565" s="438"/>
      <c r="D565" s="438"/>
      <c r="E565" s="439"/>
      <c r="F565" s="441"/>
      <c r="G565" s="9"/>
      <c r="H565" s="9"/>
      <c r="I565" s="193"/>
      <c r="J565" s="194"/>
      <c r="K565" s="32"/>
      <c r="L565" s="32"/>
      <c r="M565" s="32"/>
      <c r="N565" s="32"/>
    </row>
    <row r="566" spans="1:14" ht="12.75" customHeight="1">
      <c r="A566" s="21">
        <v>3001</v>
      </c>
      <c r="B566" s="23" t="s">
        <v>5</v>
      </c>
      <c r="C566" s="435"/>
      <c r="D566" s="435"/>
      <c r="E566" s="435"/>
      <c r="F566" s="442">
        <f>SUM(C566:E566)</f>
        <v>0</v>
      </c>
      <c r="G566" s="9"/>
      <c r="H566" s="9"/>
      <c r="I566" s="199"/>
      <c r="J566" s="196"/>
      <c r="K566" s="32"/>
      <c r="L566" s="32"/>
      <c r="M566" s="32"/>
      <c r="N566" s="32"/>
    </row>
    <row r="567" spans="1:14" ht="12.75" customHeight="1">
      <c r="A567" s="21">
        <v>3002</v>
      </c>
      <c r="B567" s="23" t="s">
        <v>6</v>
      </c>
      <c r="C567" s="435"/>
      <c r="D567" s="435"/>
      <c r="E567" s="435"/>
      <c r="F567" s="442">
        <f>SUM(C567:E567)</f>
        <v>0</v>
      </c>
      <c r="G567" s="9"/>
      <c r="H567" s="9"/>
      <c r="I567" s="199"/>
      <c r="J567" s="196"/>
      <c r="K567" s="32"/>
      <c r="L567" s="32"/>
      <c r="M567" s="32"/>
      <c r="N567" s="32"/>
    </row>
    <row r="568" spans="1:14" ht="12.75" customHeight="1">
      <c r="A568" s="21">
        <v>3003</v>
      </c>
      <c r="B568" s="23" t="s">
        <v>7</v>
      </c>
      <c r="C568" s="435"/>
      <c r="D568" s="435"/>
      <c r="E568" s="435"/>
      <c r="F568" s="442">
        <f>SUM(C568:E568)</f>
        <v>0</v>
      </c>
      <c r="G568" s="9"/>
      <c r="H568" s="9"/>
      <c r="I568" s="199"/>
      <c r="J568" s="196"/>
      <c r="K568" s="32"/>
      <c r="L568" s="32"/>
      <c r="M568" s="32"/>
      <c r="N568" s="32"/>
    </row>
    <row r="569" spans="1:14" ht="12.75" customHeight="1" thickBot="1">
      <c r="A569" s="21"/>
      <c r="B569" s="23"/>
      <c r="C569" s="438"/>
      <c r="D569" s="438"/>
      <c r="E569" s="439"/>
      <c r="F569" s="436"/>
      <c r="G569" s="9"/>
      <c r="H569" s="9"/>
      <c r="I569" s="199"/>
      <c r="J569" s="196"/>
      <c r="K569" s="32"/>
      <c r="L569" s="32"/>
      <c r="M569" s="32"/>
      <c r="N569" s="32"/>
    </row>
    <row r="570" spans="1:14" ht="12.75" customHeight="1" thickBot="1">
      <c r="A570" s="172"/>
      <c r="B570" s="173" t="s">
        <v>17</v>
      </c>
      <c r="C570" s="440">
        <f>SUM(C566:C569)</f>
        <v>0</v>
      </c>
      <c r="D570" s="440">
        <f>SUM(D566:D569)</f>
        <v>0</v>
      </c>
      <c r="E570" s="440">
        <f>SUM(E566:E569)</f>
        <v>0</v>
      </c>
      <c r="F570" s="440">
        <f>SUM(F566:F569)</f>
        <v>0</v>
      </c>
      <c r="G570" s="9"/>
      <c r="H570" s="9"/>
      <c r="I570" s="197"/>
      <c r="J570" s="198"/>
      <c r="K570" s="32"/>
      <c r="L570" s="32"/>
      <c r="M570" s="32"/>
      <c r="N570" s="32"/>
    </row>
    <row r="571" spans="1:14" ht="12.75" customHeight="1">
      <c r="A571" s="30">
        <v>4000</v>
      </c>
      <c r="B571" s="29" t="s">
        <v>8</v>
      </c>
      <c r="C571" s="438"/>
      <c r="D571" s="438"/>
      <c r="E571" s="439"/>
      <c r="F571" s="441"/>
      <c r="G571" s="9"/>
      <c r="H571" s="9"/>
      <c r="I571" s="193"/>
      <c r="J571" s="194"/>
      <c r="K571" s="32"/>
      <c r="L571" s="32"/>
      <c r="M571" s="32"/>
      <c r="N571" s="32"/>
    </row>
    <row r="572" spans="1:14" ht="26.25" customHeight="1">
      <c r="A572" s="21">
        <v>4001</v>
      </c>
      <c r="B572" s="25" t="s">
        <v>26</v>
      </c>
      <c r="C572" s="435"/>
      <c r="D572" s="435"/>
      <c r="E572" s="435"/>
      <c r="F572" s="442">
        <f>SUM(C572:E572)</f>
        <v>0</v>
      </c>
      <c r="G572" s="9"/>
      <c r="H572" s="9"/>
      <c r="I572" s="199"/>
      <c r="J572" s="200"/>
      <c r="K572" s="32"/>
      <c r="L572" s="32"/>
      <c r="M572" s="32"/>
      <c r="N572" s="32"/>
    </row>
    <row r="573" spans="1:14" ht="11.25">
      <c r="A573" s="21">
        <v>4002</v>
      </c>
      <c r="B573" s="26" t="s">
        <v>27</v>
      </c>
      <c r="C573" s="435"/>
      <c r="D573" s="435"/>
      <c r="E573" s="435"/>
      <c r="F573" s="442">
        <f>SUM(C573:E573)</f>
        <v>0</v>
      </c>
      <c r="G573" s="9"/>
      <c r="H573" s="9"/>
      <c r="I573" s="199"/>
      <c r="J573" s="196"/>
      <c r="K573" s="32"/>
      <c r="L573" s="32"/>
      <c r="M573" s="32"/>
      <c r="N573" s="32"/>
    </row>
    <row r="574" spans="1:14" ht="11.25">
      <c r="A574" s="21">
        <v>4003</v>
      </c>
      <c r="B574" s="23" t="s">
        <v>28</v>
      </c>
      <c r="C574" s="435"/>
      <c r="D574" s="435"/>
      <c r="E574" s="435"/>
      <c r="F574" s="442">
        <f>SUM(C574:E574)</f>
        <v>0</v>
      </c>
      <c r="G574" s="9"/>
      <c r="H574" s="9"/>
      <c r="I574" s="199"/>
      <c r="J574" s="196"/>
      <c r="K574" s="32"/>
      <c r="L574" s="32"/>
      <c r="M574" s="32"/>
      <c r="N574" s="32"/>
    </row>
    <row r="575" spans="1:14" ht="11.25">
      <c r="A575" s="21">
        <v>4004</v>
      </c>
      <c r="B575" s="26" t="s">
        <v>16</v>
      </c>
      <c r="C575" s="435"/>
      <c r="D575" s="435"/>
      <c r="E575" s="435"/>
      <c r="F575" s="442">
        <f>SUM(C575:E575)</f>
        <v>0</v>
      </c>
      <c r="G575" s="9"/>
      <c r="H575" s="9"/>
      <c r="I575" s="199"/>
      <c r="J575" s="196"/>
      <c r="K575" s="32"/>
      <c r="L575" s="32"/>
      <c r="M575" s="32"/>
      <c r="N575" s="32"/>
    </row>
    <row r="576" spans="1:14" ht="11.25">
      <c r="A576" s="22">
        <v>4005</v>
      </c>
      <c r="B576" s="24" t="s">
        <v>18</v>
      </c>
      <c r="C576" s="435"/>
      <c r="D576" s="435"/>
      <c r="E576" s="435"/>
      <c r="F576" s="442">
        <f>SUM(C576:E576)</f>
        <v>0</v>
      </c>
      <c r="G576" s="9"/>
      <c r="H576" s="9"/>
      <c r="I576" s="199"/>
      <c r="J576" s="196"/>
      <c r="K576" s="32"/>
      <c r="L576" s="32"/>
      <c r="M576" s="32"/>
      <c r="N576" s="32"/>
    </row>
    <row r="577" spans="1:14" ht="12.75" customHeight="1" thickBot="1">
      <c r="A577" s="21"/>
      <c r="B577" s="23"/>
      <c r="C577" s="438"/>
      <c r="D577" s="438"/>
      <c r="E577" s="438"/>
      <c r="F577" s="442"/>
      <c r="G577" s="9"/>
      <c r="H577" s="9"/>
      <c r="I577" s="199"/>
      <c r="J577" s="196"/>
      <c r="K577" s="32"/>
      <c r="L577" s="32"/>
      <c r="M577" s="32"/>
      <c r="N577" s="32"/>
    </row>
    <row r="578" spans="1:14" ht="12.75" customHeight="1" thickBot="1">
      <c r="A578" s="172"/>
      <c r="B578" s="173" t="s">
        <v>17</v>
      </c>
      <c r="C578" s="440">
        <f>SUM(C572:C577)</f>
        <v>0</v>
      </c>
      <c r="D578" s="440">
        <f>SUM(D572:D577)</f>
        <v>0</v>
      </c>
      <c r="E578" s="440">
        <f>SUM(E572:E577)</f>
        <v>0</v>
      </c>
      <c r="F578" s="440">
        <f>SUM(F572:F576)</f>
        <v>0</v>
      </c>
      <c r="G578" s="9"/>
      <c r="H578" s="9"/>
      <c r="I578" s="197"/>
      <c r="J578" s="198"/>
      <c r="K578" s="32"/>
      <c r="L578" s="32"/>
      <c r="M578" s="32"/>
      <c r="N578" s="32"/>
    </row>
    <row r="579" spans="1:14" ht="12.75" customHeight="1">
      <c r="A579" s="30">
        <v>5000</v>
      </c>
      <c r="B579" s="29" t="s">
        <v>9</v>
      </c>
      <c r="C579" s="438"/>
      <c r="D579" s="438"/>
      <c r="E579" s="438"/>
      <c r="F579" s="442"/>
      <c r="G579" s="9"/>
      <c r="H579" s="9"/>
      <c r="I579" s="193"/>
      <c r="J579" s="194"/>
      <c r="K579" s="32"/>
      <c r="L579" s="32"/>
      <c r="M579" s="32"/>
      <c r="N579" s="32"/>
    </row>
    <row r="580" spans="1:14" ht="22.5">
      <c r="A580" s="19">
        <v>5001</v>
      </c>
      <c r="B580" s="27" t="s">
        <v>29</v>
      </c>
      <c r="C580" s="435"/>
      <c r="D580" s="435"/>
      <c r="E580" s="435"/>
      <c r="F580" s="442">
        <f>SUM(C580:E580)</f>
        <v>0</v>
      </c>
      <c r="G580" s="9"/>
      <c r="H580" s="9"/>
      <c r="I580" s="195"/>
      <c r="J580" s="200"/>
      <c r="K580" s="32"/>
      <c r="L580" s="32"/>
      <c r="M580" s="32"/>
      <c r="N580" s="32"/>
    </row>
    <row r="581" spans="1:14" ht="12.75" customHeight="1">
      <c r="A581" s="19">
        <v>5002</v>
      </c>
      <c r="B581" s="23" t="s">
        <v>30</v>
      </c>
      <c r="C581" s="435"/>
      <c r="D581" s="435"/>
      <c r="E581" s="435"/>
      <c r="F581" s="442">
        <f>SUM(C581:E581)</f>
        <v>0</v>
      </c>
      <c r="G581" s="9"/>
      <c r="H581" s="9"/>
      <c r="I581" s="195"/>
      <c r="J581" s="196"/>
      <c r="K581" s="32"/>
      <c r="L581" s="32"/>
      <c r="M581" s="32"/>
      <c r="N581" s="32"/>
    </row>
    <row r="582" spans="1:14" ht="12.75" customHeight="1">
      <c r="A582" s="19">
        <v>5003</v>
      </c>
      <c r="B582" s="23" t="s">
        <v>31</v>
      </c>
      <c r="C582" s="435"/>
      <c r="D582" s="435"/>
      <c r="E582" s="435"/>
      <c r="F582" s="442">
        <f>SUM(C582:E582)</f>
        <v>0</v>
      </c>
      <c r="G582" s="9"/>
      <c r="H582" s="9"/>
      <c r="I582" s="195"/>
      <c r="J582" s="196"/>
      <c r="K582" s="32"/>
      <c r="L582" s="32"/>
      <c r="M582" s="32"/>
      <c r="N582" s="32"/>
    </row>
    <row r="583" spans="1:14" ht="12.75" customHeight="1" thickBot="1">
      <c r="A583" s="19"/>
      <c r="B583" s="23"/>
      <c r="C583" s="438"/>
      <c r="D583" s="438"/>
      <c r="E583" s="438"/>
      <c r="F583" s="442"/>
      <c r="G583" s="9"/>
      <c r="H583" s="9"/>
      <c r="I583" s="195"/>
      <c r="J583" s="196"/>
      <c r="K583" s="32"/>
      <c r="L583" s="32"/>
      <c r="M583" s="32"/>
      <c r="N583" s="32"/>
    </row>
    <row r="584" spans="1:14" ht="12.75" customHeight="1" thickBot="1">
      <c r="A584" s="172"/>
      <c r="B584" s="173" t="s">
        <v>17</v>
      </c>
      <c r="C584" s="440">
        <f>SUM(C580:C583)</f>
        <v>0</v>
      </c>
      <c r="D584" s="440">
        <f>SUM(D580:D583)</f>
        <v>0</v>
      </c>
      <c r="E584" s="440">
        <f>SUM(E580:E583)</f>
        <v>0</v>
      </c>
      <c r="F584" s="440">
        <f>SUM(F580:F583)</f>
        <v>0</v>
      </c>
      <c r="G584" s="9"/>
      <c r="H584" s="9"/>
      <c r="I584" s="197"/>
      <c r="J584" s="198"/>
      <c r="K584" s="32"/>
      <c r="L584" s="32"/>
      <c r="M584" s="32"/>
      <c r="N584" s="32"/>
    </row>
    <row r="585" spans="1:14" ht="12.75" customHeight="1">
      <c r="A585" s="30">
        <v>6000</v>
      </c>
      <c r="B585" s="29" t="s">
        <v>19</v>
      </c>
      <c r="C585" s="443"/>
      <c r="D585" s="443"/>
      <c r="E585" s="444"/>
      <c r="F585" s="445"/>
      <c r="G585" s="9"/>
      <c r="H585" s="9"/>
      <c r="I585" s="193"/>
      <c r="J585" s="194"/>
      <c r="K585" s="32"/>
      <c r="L585" s="32"/>
      <c r="M585" s="32"/>
      <c r="N585" s="32"/>
    </row>
    <row r="586" spans="1:14" ht="22.5">
      <c r="A586" s="19">
        <v>6001</v>
      </c>
      <c r="B586" s="27" t="s">
        <v>32</v>
      </c>
      <c r="C586" s="435"/>
      <c r="D586" s="435"/>
      <c r="E586" s="435"/>
      <c r="F586" s="442">
        <f aca="true" t="shared" si="18" ref="F586:F591">SUM(C586:E586)</f>
        <v>0</v>
      </c>
      <c r="G586" s="9"/>
      <c r="H586" s="9"/>
      <c r="I586" s="195"/>
      <c r="J586" s="200"/>
      <c r="K586" s="32"/>
      <c r="L586" s="32"/>
      <c r="M586" s="32"/>
      <c r="N586" s="32"/>
    </row>
    <row r="587" spans="1:14" ht="12.75" customHeight="1">
      <c r="A587" s="19">
        <v>6002</v>
      </c>
      <c r="B587" s="27" t="s">
        <v>30</v>
      </c>
      <c r="C587" s="435"/>
      <c r="D587" s="435"/>
      <c r="E587" s="435"/>
      <c r="F587" s="442">
        <f t="shared" si="18"/>
        <v>0</v>
      </c>
      <c r="G587" s="9"/>
      <c r="H587" s="9"/>
      <c r="I587" s="195"/>
      <c r="J587" s="200"/>
      <c r="K587" s="32"/>
      <c r="L587" s="32"/>
      <c r="M587" s="32"/>
      <c r="N587" s="32"/>
    </row>
    <row r="588" spans="1:14" ht="12.75" customHeight="1">
      <c r="A588" s="19">
        <v>6003</v>
      </c>
      <c r="B588" s="23" t="s">
        <v>33</v>
      </c>
      <c r="C588" s="435"/>
      <c r="D588" s="435"/>
      <c r="E588" s="435"/>
      <c r="F588" s="442">
        <f t="shared" si="18"/>
        <v>0</v>
      </c>
      <c r="G588" s="9"/>
      <c r="H588" s="9"/>
      <c r="I588" s="195"/>
      <c r="J588" s="196"/>
      <c r="K588" s="32"/>
      <c r="L588" s="32"/>
      <c r="M588" s="32"/>
      <c r="N588" s="32"/>
    </row>
    <row r="589" spans="1:14" ht="12.75" customHeight="1">
      <c r="A589" s="19">
        <v>6004</v>
      </c>
      <c r="B589" s="23" t="s">
        <v>10</v>
      </c>
      <c r="C589" s="435"/>
      <c r="D589" s="435"/>
      <c r="E589" s="435"/>
      <c r="F589" s="442">
        <f t="shared" si="18"/>
        <v>0</v>
      </c>
      <c r="G589" s="9"/>
      <c r="H589" s="9"/>
      <c r="I589" s="195"/>
      <c r="J589" s="196"/>
      <c r="K589" s="32"/>
      <c r="L589" s="32"/>
      <c r="M589" s="32"/>
      <c r="N589" s="32"/>
    </row>
    <row r="590" spans="1:14" ht="12.75" customHeight="1">
      <c r="A590" s="19">
        <v>6005</v>
      </c>
      <c r="B590" s="23" t="s">
        <v>34</v>
      </c>
      <c r="C590" s="435"/>
      <c r="D590" s="435"/>
      <c r="E590" s="435"/>
      <c r="F590" s="442">
        <f t="shared" si="18"/>
        <v>0</v>
      </c>
      <c r="G590" s="9"/>
      <c r="H590" s="9"/>
      <c r="I590" s="195"/>
      <c r="J590" s="196"/>
      <c r="K590" s="32"/>
      <c r="L590" s="32"/>
      <c r="M590" s="32"/>
      <c r="N590" s="32"/>
    </row>
    <row r="591" spans="1:14" ht="12.75" customHeight="1">
      <c r="A591" s="20">
        <v>6006</v>
      </c>
      <c r="B591" s="24" t="s">
        <v>18</v>
      </c>
      <c r="C591" s="435"/>
      <c r="D591" s="435"/>
      <c r="E591" s="435"/>
      <c r="F591" s="442">
        <f t="shared" si="18"/>
        <v>0</v>
      </c>
      <c r="G591" s="9"/>
      <c r="H591" s="9"/>
      <c r="I591" s="195"/>
      <c r="J591" s="196"/>
      <c r="K591" s="32"/>
      <c r="L591" s="32"/>
      <c r="M591" s="32"/>
      <c r="N591" s="32"/>
    </row>
    <row r="592" spans="1:14" ht="12.75" customHeight="1" thickBot="1">
      <c r="A592" s="155"/>
      <c r="B592" s="24"/>
      <c r="C592" s="435"/>
      <c r="D592" s="435"/>
      <c r="E592" s="446"/>
      <c r="F592" s="447"/>
      <c r="G592" s="9"/>
      <c r="H592" s="9"/>
      <c r="I592" s="195"/>
      <c r="J592" s="196"/>
      <c r="K592" s="32"/>
      <c r="L592" s="32"/>
      <c r="M592" s="32"/>
      <c r="N592" s="32"/>
    </row>
    <row r="593" spans="1:14" ht="12.75" customHeight="1" thickBot="1">
      <c r="A593" s="153"/>
      <c r="B593" s="154" t="s">
        <v>17</v>
      </c>
      <c r="C593" s="440">
        <f>SUM(C586:C592)</f>
        <v>0</v>
      </c>
      <c r="D593" s="440">
        <f>SUM(D586:D592)</f>
        <v>0</v>
      </c>
      <c r="E593" s="440">
        <f>SUM(E586:E592)</f>
        <v>0</v>
      </c>
      <c r="F593" s="440">
        <f>SUM(F586:F592)</f>
        <v>0</v>
      </c>
      <c r="G593" s="9"/>
      <c r="H593" s="9"/>
      <c r="I593" s="197"/>
      <c r="J593" s="198"/>
      <c r="K593" s="32"/>
      <c r="L593" s="32"/>
      <c r="M593" s="32"/>
      <c r="N593" s="32"/>
    </row>
    <row r="594" spans="1:14" ht="11.25">
      <c r="A594" s="177"/>
      <c r="B594" s="178"/>
      <c r="C594" s="435"/>
      <c r="D594" s="435"/>
      <c r="E594" s="435"/>
      <c r="F594" s="436"/>
      <c r="G594" s="9"/>
      <c r="H594" s="9"/>
      <c r="I594" s="195"/>
      <c r="J594" s="200"/>
      <c r="K594" s="32"/>
      <c r="L594" s="32"/>
      <c r="M594" s="32"/>
      <c r="N594" s="32"/>
    </row>
    <row r="595" spans="1:14" ht="12" thickBot="1">
      <c r="A595" s="177">
        <v>7000</v>
      </c>
      <c r="B595" s="351" t="s">
        <v>38</v>
      </c>
      <c r="C595" s="435"/>
      <c r="D595" s="435"/>
      <c r="E595" s="435"/>
      <c r="F595" s="442">
        <f>SUM(C595:E595)</f>
        <v>0</v>
      </c>
      <c r="G595" s="9"/>
      <c r="H595" s="9"/>
      <c r="I595" s="195"/>
      <c r="J595" s="200"/>
      <c r="K595" s="32"/>
      <c r="L595" s="32"/>
      <c r="M595" s="32"/>
      <c r="N595" s="32"/>
    </row>
    <row r="596" spans="1:14" ht="12.75" customHeight="1" thickBot="1">
      <c r="A596" s="153"/>
      <c r="B596" s="179" t="s">
        <v>17</v>
      </c>
      <c r="C596" s="440">
        <f>SUM(C594:C595)</f>
        <v>0</v>
      </c>
      <c r="D596" s="440">
        <f>SUM(D594:D595)</f>
        <v>0</v>
      </c>
      <c r="E596" s="440">
        <f>SUM(E594:E595)</f>
        <v>0</v>
      </c>
      <c r="F596" s="440">
        <f>SUM(F594:F595)</f>
        <v>0</v>
      </c>
      <c r="G596" s="9"/>
      <c r="H596" s="9"/>
      <c r="I596" s="197"/>
      <c r="J596" s="198"/>
      <c r="K596" s="32"/>
      <c r="L596" s="32"/>
      <c r="M596" s="32"/>
      <c r="N596" s="32"/>
    </row>
    <row r="597" spans="1:14" ht="12.75" customHeight="1" thickBot="1">
      <c r="A597" s="180"/>
      <c r="B597" s="181" t="s">
        <v>11</v>
      </c>
      <c r="C597" s="448">
        <f>+C564+C570+C578+C584+C593+C596</f>
        <v>0</v>
      </c>
      <c r="D597" s="448">
        <f>+D564+D570+D578+D584+D593+D596</f>
        <v>0</v>
      </c>
      <c r="E597" s="448">
        <f>+E564+E570+E578+E584+E593+E596</f>
        <v>0</v>
      </c>
      <c r="F597" s="448">
        <f>+F564+F570+F578+F584+F593+F596</f>
        <v>0</v>
      </c>
      <c r="G597" s="9"/>
      <c r="H597" s="9"/>
      <c r="I597" s="192"/>
      <c r="J597" s="201"/>
      <c r="K597" s="32"/>
      <c r="L597" s="32"/>
      <c r="M597" s="32"/>
      <c r="N597" s="32"/>
    </row>
    <row r="598" spans="1:14" s="15" customFormat="1" ht="13.5" thickBot="1">
      <c r="A598" s="31"/>
      <c r="B598" s="10"/>
      <c r="C598" s="32"/>
      <c r="D598" s="32"/>
      <c r="E598" s="32"/>
      <c r="F598" s="32"/>
      <c r="I598" s="202"/>
      <c r="J598" s="202"/>
      <c r="K598" s="202"/>
      <c r="L598" s="202"/>
      <c r="M598" s="202"/>
      <c r="N598" s="202"/>
    </row>
    <row r="599" spans="1:14" s="15" customFormat="1" ht="39" customHeight="1" thickBot="1">
      <c r="A599" s="76" t="s">
        <v>3</v>
      </c>
      <c r="B599" s="576"/>
      <c r="C599" s="576"/>
      <c r="D599" s="576"/>
      <c r="E599" s="576"/>
      <c r="F599" s="577"/>
      <c r="I599" s="202"/>
      <c r="J599" s="202"/>
      <c r="K599" s="202"/>
      <c r="L599" s="202"/>
      <c r="M599" s="202"/>
      <c r="N599" s="202"/>
    </row>
    <row r="600" spans="1:14" s="15" customFormat="1" ht="12.75">
      <c r="A600" s="3"/>
      <c r="B600" s="10"/>
      <c r="C600" s="11"/>
      <c r="D600" s="11"/>
      <c r="E600" s="11"/>
      <c r="F600" s="11"/>
      <c r="I600" s="202"/>
      <c r="J600" s="202"/>
      <c r="K600" s="202"/>
      <c r="L600" s="202"/>
      <c r="M600" s="202"/>
      <c r="N600" s="202"/>
    </row>
    <row r="601" spans="9:14" ht="12.75" customHeight="1" thickBot="1">
      <c r="I601" s="203"/>
      <c r="J601" s="203"/>
      <c r="K601" s="203"/>
      <c r="L601" s="203"/>
      <c r="M601" s="203"/>
      <c r="N601" s="203"/>
    </row>
    <row r="602" spans="1:14" s="15" customFormat="1" ht="27" customHeight="1" thickBot="1">
      <c r="A602" s="368" t="s">
        <v>84</v>
      </c>
      <c r="B602" s="567"/>
      <c r="C602" s="567"/>
      <c r="D602" s="567"/>
      <c r="E602" s="567"/>
      <c r="F602" s="568"/>
      <c r="I602" s="202"/>
      <c r="J602" s="202"/>
      <c r="K602" s="202"/>
      <c r="L602" s="202"/>
      <c r="M602" s="202"/>
      <c r="N602" s="202"/>
    </row>
    <row r="603" spans="3:14" ht="15" customHeight="1" thickBot="1">
      <c r="C603" s="564" t="s">
        <v>302</v>
      </c>
      <c r="D603" s="565"/>
      <c r="E603" s="565"/>
      <c r="F603" s="566"/>
      <c r="I603" s="13"/>
      <c r="J603" s="13"/>
      <c r="K603" s="13"/>
      <c r="L603" s="13"/>
      <c r="M603" s="14"/>
      <c r="N603" s="14"/>
    </row>
    <row r="604" spans="3:14" ht="15" customHeight="1" thickBot="1">
      <c r="C604" s="395" t="s">
        <v>240</v>
      </c>
      <c r="D604" s="396" t="s">
        <v>241</v>
      </c>
      <c r="E604" s="396" t="s">
        <v>242</v>
      </c>
      <c r="F604" s="309" t="s">
        <v>11</v>
      </c>
      <c r="I604" s="562"/>
      <c r="J604" s="562"/>
      <c r="K604" s="563"/>
      <c r="L604" s="563"/>
      <c r="M604" s="192"/>
      <c r="N604" s="192"/>
    </row>
    <row r="605" spans="1:14" ht="11.25">
      <c r="A605" s="150">
        <v>2000</v>
      </c>
      <c r="B605" s="29" t="s">
        <v>21</v>
      </c>
      <c r="C605" s="148"/>
      <c r="D605" s="148"/>
      <c r="E605" s="149"/>
      <c r="F605" s="1"/>
      <c r="I605" s="193"/>
      <c r="J605" s="194"/>
      <c r="K605" s="32"/>
      <c r="L605" s="32"/>
      <c r="M605" s="32"/>
      <c r="N605" s="32"/>
    </row>
    <row r="606" spans="1:14" ht="12.75" customHeight="1">
      <c r="A606" s="19">
        <v>2001</v>
      </c>
      <c r="B606" s="28" t="s">
        <v>22</v>
      </c>
      <c r="C606" s="435"/>
      <c r="D606" s="435"/>
      <c r="E606" s="435"/>
      <c r="F606" s="442">
        <f>SUM(C606:E606)</f>
        <v>0</v>
      </c>
      <c r="G606" s="9"/>
      <c r="H606" s="9"/>
      <c r="I606" s="195"/>
      <c r="J606" s="196"/>
      <c r="K606" s="32"/>
      <c r="L606" s="32"/>
      <c r="M606" s="32"/>
      <c r="N606" s="32"/>
    </row>
    <row r="607" spans="1:14" ht="12.75" customHeight="1">
      <c r="A607" s="19">
        <v>2002</v>
      </c>
      <c r="B607" s="23" t="s">
        <v>23</v>
      </c>
      <c r="C607" s="435"/>
      <c r="D607" s="435"/>
      <c r="E607" s="435"/>
      <c r="F607" s="442">
        <f>SUM(C607:E607)</f>
        <v>0</v>
      </c>
      <c r="G607" s="9"/>
      <c r="H607" s="9"/>
      <c r="I607" s="195"/>
      <c r="J607" s="196"/>
      <c r="K607" s="32"/>
      <c r="L607" s="32"/>
      <c r="M607" s="32"/>
      <c r="N607" s="32"/>
    </row>
    <row r="608" spans="1:14" ht="12.75" customHeight="1">
      <c r="A608" s="19">
        <v>2003</v>
      </c>
      <c r="B608" s="24" t="s">
        <v>24</v>
      </c>
      <c r="C608" s="435"/>
      <c r="D608" s="435"/>
      <c r="E608" s="435"/>
      <c r="F608" s="442">
        <f>SUM(C608:E608)</f>
        <v>0</v>
      </c>
      <c r="G608" s="9"/>
      <c r="H608" s="9"/>
      <c r="I608" s="195"/>
      <c r="J608" s="196"/>
      <c r="K608" s="32"/>
      <c r="L608" s="32"/>
      <c r="M608" s="32"/>
      <c r="N608" s="32"/>
    </row>
    <row r="609" spans="1:14" ht="12.75" customHeight="1" thickBot="1">
      <c r="A609" s="19"/>
      <c r="B609" s="23"/>
      <c r="C609" s="438"/>
      <c r="D609" s="438"/>
      <c r="E609" s="439"/>
      <c r="F609" s="436"/>
      <c r="G609" s="9"/>
      <c r="H609" s="9"/>
      <c r="I609" s="195"/>
      <c r="J609" s="196"/>
      <c r="K609" s="32"/>
      <c r="L609" s="32"/>
      <c r="M609" s="32"/>
      <c r="N609" s="32"/>
    </row>
    <row r="610" spans="1:14" ht="12.75" customHeight="1" thickBot="1">
      <c r="A610" s="172"/>
      <c r="B610" s="173" t="s">
        <v>17</v>
      </c>
      <c r="C610" s="440">
        <f>SUM(C606:C609)</f>
        <v>0</v>
      </c>
      <c r="D610" s="440">
        <f>SUM(D606:D609)</f>
        <v>0</v>
      </c>
      <c r="E610" s="440">
        <f>SUM(E606:E609)</f>
        <v>0</v>
      </c>
      <c r="F610" s="440">
        <f>SUM(F606:F609)</f>
        <v>0</v>
      </c>
      <c r="G610" s="9"/>
      <c r="H610" s="9"/>
      <c r="I610" s="197"/>
      <c r="J610" s="198"/>
      <c r="K610" s="32"/>
      <c r="L610" s="32"/>
      <c r="M610" s="32"/>
      <c r="N610" s="32"/>
    </row>
    <row r="611" spans="1:14" ht="12.75" customHeight="1">
      <c r="A611" s="30">
        <v>3000</v>
      </c>
      <c r="B611" s="29" t="s">
        <v>15</v>
      </c>
      <c r="C611" s="438"/>
      <c r="D611" s="438"/>
      <c r="E611" s="439"/>
      <c r="F611" s="441"/>
      <c r="G611" s="9"/>
      <c r="H611" s="9"/>
      <c r="I611" s="193"/>
      <c r="J611" s="194"/>
      <c r="K611" s="32"/>
      <c r="L611" s="32"/>
      <c r="M611" s="32"/>
      <c r="N611" s="32"/>
    </row>
    <row r="612" spans="1:14" ht="12.75" customHeight="1">
      <c r="A612" s="21">
        <v>3001</v>
      </c>
      <c r="B612" s="23" t="s">
        <v>5</v>
      </c>
      <c r="C612" s="435"/>
      <c r="D612" s="435"/>
      <c r="E612" s="435"/>
      <c r="F612" s="442">
        <f>SUM(C612:E612)</f>
        <v>0</v>
      </c>
      <c r="G612" s="9"/>
      <c r="H612" s="9"/>
      <c r="I612" s="199"/>
      <c r="J612" s="196"/>
      <c r="K612" s="32"/>
      <c r="L612" s="32"/>
      <c r="M612" s="32"/>
      <c r="N612" s="32"/>
    </row>
    <row r="613" spans="1:14" ht="12.75" customHeight="1">
      <c r="A613" s="21">
        <v>3002</v>
      </c>
      <c r="B613" s="23" t="s">
        <v>6</v>
      </c>
      <c r="C613" s="435"/>
      <c r="D613" s="435"/>
      <c r="E613" s="435"/>
      <c r="F613" s="442">
        <f>SUM(C613:E613)</f>
        <v>0</v>
      </c>
      <c r="G613" s="9"/>
      <c r="H613" s="9"/>
      <c r="I613" s="199"/>
      <c r="J613" s="196"/>
      <c r="K613" s="32"/>
      <c r="L613" s="32"/>
      <c r="M613" s="32"/>
      <c r="N613" s="32"/>
    </row>
    <row r="614" spans="1:14" ht="12.75" customHeight="1">
      <c r="A614" s="21">
        <v>3003</v>
      </c>
      <c r="B614" s="23" t="s">
        <v>7</v>
      </c>
      <c r="C614" s="435"/>
      <c r="D614" s="435"/>
      <c r="E614" s="435"/>
      <c r="F614" s="442">
        <f>SUM(C614:E614)</f>
        <v>0</v>
      </c>
      <c r="G614" s="9"/>
      <c r="H614" s="9"/>
      <c r="I614" s="199"/>
      <c r="J614" s="196"/>
      <c r="K614" s="32"/>
      <c r="L614" s="32"/>
      <c r="M614" s="32"/>
      <c r="N614" s="32"/>
    </row>
    <row r="615" spans="1:14" ht="12.75" customHeight="1" thickBot="1">
      <c r="A615" s="21"/>
      <c r="B615" s="23"/>
      <c r="C615" s="438"/>
      <c r="D615" s="438"/>
      <c r="E615" s="439"/>
      <c r="F615" s="436"/>
      <c r="G615" s="9"/>
      <c r="H615" s="9"/>
      <c r="I615" s="199"/>
      <c r="J615" s="196"/>
      <c r="K615" s="32"/>
      <c r="L615" s="32"/>
      <c r="M615" s="32"/>
      <c r="N615" s="32"/>
    </row>
    <row r="616" spans="1:14" ht="12.75" customHeight="1" thickBot="1">
      <c r="A616" s="172"/>
      <c r="B616" s="173" t="s">
        <v>17</v>
      </c>
      <c r="C616" s="440">
        <f>SUM(C612:C615)</f>
        <v>0</v>
      </c>
      <c r="D616" s="440">
        <f>SUM(D612:D615)</f>
        <v>0</v>
      </c>
      <c r="E616" s="440">
        <f>SUM(E612:E615)</f>
        <v>0</v>
      </c>
      <c r="F616" s="440">
        <f>SUM(F612:F615)</f>
        <v>0</v>
      </c>
      <c r="G616" s="9"/>
      <c r="H616" s="9"/>
      <c r="I616" s="197"/>
      <c r="J616" s="198"/>
      <c r="K616" s="32"/>
      <c r="L616" s="32"/>
      <c r="M616" s="32"/>
      <c r="N616" s="32"/>
    </row>
    <row r="617" spans="1:14" ht="12.75" customHeight="1">
      <c r="A617" s="30">
        <v>4000</v>
      </c>
      <c r="B617" s="29" t="s">
        <v>8</v>
      </c>
      <c r="C617" s="438"/>
      <c r="D617" s="438"/>
      <c r="E617" s="439"/>
      <c r="F617" s="441"/>
      <c r="G617" s="9"/>
      <c r="H617" s="9"/>
      <c r="I617" s="193"/>
      <c r="J617" s="194"/>
      <c r="K617" s="32"/>
      <c r="L617" s="32"/>
      <c r="M617" s="32"/>
      <c r="N617" s="32"/>
    </row>
    <row r="618" spans="1:14" ht="26.25" customHeight="1">
      <c r="A618" s="21">
        <v>4001</v>
      </c>
      <c r="B618" s="25" t="s">
        <v>26</v>
      </c>
      <c r="C618" s="435"/>
      <c r="D618" s="435"/>
      <c r="E618" s="435"/>
      <c r="F618" s="442">
        <f>SUM(C618:E618)</f>
        <v>0</v>
      </c>
      <c r="G618" s="9"/>
      <c r="H618" s="9"/>
      <c r="I618" s="199"/>
      <c r="J618" s="200"/>
      <c r="K618" s="32"/>
      <c r="L618" s="32"/>
      <c r="M618" s="32"/>
      <c r="N618" s="32"/>
    </row>
    <row r="619" spans="1:14" ht="11.25">
      <c r="A619" s="21">
        <v>4002</v>
      </c>
      <c r="B619" s="26" t="s">
        <v>27</v>
      </c>
      <c r="C619" s="435"/>
      <c r="D619" s="435"/>
      <c r="E619" s="435"/>
      <c r="F619" s="442">
        <f>SUM(C619:E619)</f>
        <v>0</v>
      </c>
      <c r="G619" s="9"/>
      <c r="H619" s="9"/>
      <c r="I619" s="199"/>
      <c r="J619" s="196"/>
      <c r="K619" s="32"/>
      <c r="L619" s="32"/>
      <c r="M619" s="32"/>
      <c r="N619" s="32"/>
    </row>
    <row r="620" spans="1:14" ht="11.25">
      <c r="A620" s="21">
        <v>4003</v>
      </c>
      <c r="B620" s="23" t="s">
        <v>28</v>
      </c>
      <c r="C620" s="435"/>
      <c r="D620" s="435"/>
      <c r="E620" s="435"/>
      <c r="F620" s="442">
        <f>SUM(C620:E620)</f>
        <v>0</v>
      </c>
      <c r="G620" s="9"/>
      <c r="H620" s="9"/>
      <c r="I620" s="199"/>
      <c r="J620" s="196"/>
      <c r="K620" s="32"/>
      <c r="L620" s="32"/>
      <c r="M620" s="32"/>
      <c r="N620" s="32"/>
    </row>
    <row r="621" spans="1:14" ht="11.25">
      <c r="A621" s="21">
        <v>4004</v>
      </c>
      <c r="B621" s="26" t="s">
        <v>16</v>
      </c>
      <c r="C621" s="435"/>
      <c r="D621" s="435"/>
      <c r="E621" s="435"/>
      <c r="F621" s="442">
        <f>SUM(C621:E621)</f>
        <v>0</v>
      </c>
      <c r="G621" s="9"/>
      <c r="H621" s="9"/>
      <c r="I621" s="199"/>
      <c r="J621" s="196"/>
      <c r="K621" s="32"/>
      <c r="L621" s="32"/>
      <c r="M621" s="32"/>
      <c r="N621" s="32"/>
    </row>
    <row r="622" spans="1:14" ht="11.25">
      <c r="A622" s="22">
        <v>4005</v>
      </c>
      <c r="B622" s="24" t="s">
        <v>18</v>
      </c>
      <c r="C622" s="435"/>
      <c r="D622" s="435"/>
      <c r="E622" s="435"/>
      <c r="F622" s="442">
        <f>SUM(C622:E622)</f>
        <v>0</v>
      </c>
      <c r="G622" s="9"/>
      <c r="H622" s="9"/>
      <c r="I622" s="199"/>
      <c r="J622" s="196"/>
      <c r="K622" s="32"/>
      <c r="L622" s="32"/>
      <c r="M622" s="32"/>
      <c r="N622" s="32"/>
    </row>
    <row r="623" spans="1:14" ht="12.75" customHeight="1" thickBot="1">
      <c r="A623" s="21"/>
      <c r="B623" s="23"/>
      <c r="C623" s="438"/>
      <c r="D623" s="438"/>
      <c r="E623" s="438"/>
      <c r="F623" s="442"/>
      <c r="G623" s="9"/>
      <c r="H623" s="9"/>
      <c r="I623" s="199"/>
      <c r="J623" s="196"/>
      <c r="K623" s="32"/>
      <c r="L623" s="32"/>
      <c r="M623" s="32"/>
      <c r="N623" s="32"/>
    </row>
    <row r="624" spans="1:14" ht="12.75" customHeight="1" thickBot="1">
      <c r="A624" s="172"/>
      <c r="B624" s="173" t="s">
        <v>17</v>
      </c>
      <c r="C624" s="440">
        <f>SUM(C618:C623)</f>
        <v>0</v>
      </c>
      <c r="D624" s="440">
        <f>SUM(D618:D623)</f>
        <v>0</v>
      </c>
      <c r="E624" s="440">
        <f>SUM(E618:E623)</f>
        <v>0</v>
      </c>
      <c r="F624" s="440">
        <f>SUM(F618:F622)</f>
        <v>0</v>
      </c>
      <c r="G624" s="9"/>
      <c r="H624" s="9"/>
      <c r="I624" s="197"/>
      <c r="J624" s="198"/>
      <c r="K624" s="32"/>
      <c r="L624" s="32"/>
      <c r="M624" s="32"/>
      <c r="N624" s="32"/>
    </row>
    <row r="625" spans="1:14" ht="12.75" customHeight="1">
      <c r="A625" s="30">
        <v>5000</v>
      </c>
      <c r="B625" s="29" t="s">
        <v>9</v>
      </c>
      <c r="C625" s="438"/>
      <c r="D625" s="438"/>
      <c r="E625" s="438"/>
      <c r="F625" s="442"/>
      <c r="G625" s="9"/>
      <c r="H625" s="9"/>
      <c r="I625" s="193"/>
      <c r="J625" s="194"/>
      <c r="K625" s="32"/>
      <c r="L625" s="32"/>
      <c r="M625" s="32"/>
      <c r="N625" s="32"/>
    </row>
    <row r="626" spans="1:14" ht="22.5">
      <c r="A626" s="19">
        <v>5001</v>
      </c>
      <c r="B626" s="27" t="s">
        <v>29</v>
      </c>
      <c r="C626" s="435"/>
      <c r="D626" s="435"/>
      <c r="E626" s="435"/>
      <c r="F626" s="442">
        <f>SUM(C626:E626)</f>
        <v>0</v>
      </c>
      <c r="G626" s="9"/>
      <c r="H626" s="9"/>
      <c r="I626" s="195"/>
      <c r="J626" s="200"/>
      <c r="K626" s="32"/>
      <c r="L626" s="32"/>
      <c r="M626" s="32"/>
      <c r="N626" s="32"/>
    </row>
    <row r="627" spans="1:14" ht="12.75" customHeight="1">
      <c r="A627" s="19">
        <v>5002</v>
      </c>
      <c r="B627" s="23" t="s">
        <v>30</v>
      </c>
      <c r="C627" s="435"/>
      <c r="D627" s="435"/>
      <c r="E627" s="435"/>
      <c r="F627" s="442">
        <f>SUM(C627:E627)</f>
        <v>0</v>
      </c>
      <c r="G627" s="9"/>
      <c r="H627" s="9"/>
      <c r="I627" s="195"/>
      <c r="J627" s="196"/>
      <c r="K627" s="32"/>
      <c r="L627" s="32"/>
      <c r="M627" s="32"/>
      <c r="N627" s="32"/>
    </row>
    <row r="628" spans="1:14" ht="12.75" customHeight="1">
      <c r="A628" s="19">
        <v>5003</v>
      </c>
      <c r="B628" s="23" t="s">
        <v>31</v>
      </c>
      <c r="C628" s="435"/>
      <c r="D628" s="435"/>
      <c r="E628" s="435"/>
      <c r="F628" s="442">
        <f>SUM(C628:E628)</f>
        <v>0</v>
      </c>
      <c r="G628" s="9"/>
      <c r="H628" s="9"/>
      <c r="I628" s="195"/>
      <c r="J628" s="196"/>
      <c r="K628" s="32"/>
      <c r="L628" s="32"/>
      <c r="M628" s="32"/>
      <c r="N628" s="32"/>
    </row>
    <row r="629" spans="1:14" ht="12.75" customHeight="1" thickBot="1">
      <c r="A629" s="19"/>
      <c r="B629" s="23"/>
      <c r="C629" s="438"/>
      <c r="D629" s="438"/>
      <c r="E629" s="438"/>
      <c r="F629" s="442"/>
      <c r="G629" s="9"/>
      <c r="H629" s="9"/>
      <c r="I629" s="195"/>
      <c r="J629" s="196"/>
      <c r="K629" s="32"/>
      <c r="L629" s="32"/>
      <c r="M629" s="32"/>
      <c r="N629" s="32"/>
    </row>
    <row r="630" spans="1:14" ht="12.75" customHeight="1" thickBot="1">
      <c r="A630" s="172"/>
      <c r="B630" s="173" t="s">
        <v>17</v>
      </c>
      <c r="C630" s="440">
        <f>SUM(C626:C629)</f>
        <v>0</v>
      </c>
      <c r="D630" s="440">
        <f>SUM(D626:D629)</f>
        <v>0</v>
      </c>
      <c r="E630" s="440">
        <f>SUM(E626:E629)</f>
        <v>0</v>
      </c>
      <c r="F630" s="440">
        <f>SUM(F626:F629)</f>
        <v>0</v>
      </c>
      <c r="G630" s="9"/>
      <c r="H630" s="9"/>
      <c r="I630" s="197"/>
      <c r="J630" s="198"/>
      <c r="K630" s="32"/>
      <c r="L630" s="32"/>
      <c r="M630" s="32"/>
      <c r="N630" s="32"/>
    </row>
    <row r="631" spans="1:14" ht="12.75" customHeight="1">
      <c r="A631" s="30">
        <v>6000</v>
      </c>
      <c r="B631" s="29" t="s">
        <v>19</v>
      </c>
      <c r="C631" s="443"/>
      <c r="D631" s="443"/>
      <c r="E631" s="444"/>
      <c r="F631" s="445"/>
      <c r="G631" s="9"/>
      <c r="H631" s="9"/>
      <c r="I631" s="193"/>
      <c r="J631" s="194"/>
      <c r="K631" s="32"/>
      <c r="L631" s="32"/>
      <c r="M631" s="32"/>
      <c r="N631" s="32"/>
    </row>
    <row r="632" spans="1:14" ht="22.5">
      <c r="A632" s="19">
        <v>6001</v>
      </c>
      <c r="B632" s="27" t="s">
        <v>32</v>
      </c>
      <c r="C632" s="435"/>
      <c r="D632" s="435"/>
      <c r="E632" s="435"/>
      <c r="F632" s="442">
        <f aca="true" t="shared" si="19" ref="F632:F637">SUM(C632:E632)</f>
        <v>0</v>
      </c>
      <c r="G632" s="9"/>
      <c r="H632" s="9"/>
      <c r="I632" s="195"/>
      <c r="J632" s="200"/>
      <c r="K632" s="32"/>
      <c r="L632" s="32"/>
      <c r="M632" s="32"/>
      <c r="N632" s="32"/>
    </row>
    <row r="633" spans="1:14" ht="12.75" customHeight="1">
      <c r="A633" s="19">
        <v>6002</v>
      </c>
      <c r="B633" s="27" t="s">
        <v>30</v>
      </c>
      <c r="C633" s="435"/>
      <c r="D633" s="435"/>
      <c r="E633" s="435"/>
      <c r="F633" s="442">
        <f t="shared" si="19"/>
        <v>0</v>
      </c>
      <c r="G633" s="9"/>
      <c r="H633" s="9"/>
      <c r="I633" s="195"/>
      <c r="J633" s="200"/>
      <c r="K633" s="32"/>
      <c r="L633" s="32"/>
      <c r="M633" s="32"/>
      <c r="N633" s="32"/>
    </row>
    <row r="634" spans="1:14" ht="12.75" customHeight="1">
      <c r="A634" s="19">
        <v>6003</v>
      </c>
      <c r="B634" s="23" t="s">
        <v>33</v>
      </c>
      <c r="C634" s="435"/>
      <c r="D634" s="435"/>
      <c r="E634" s="435"/>
      <c r="F634" s="442">
        <f t="shared" si="19"/>
        <v>0</v>
      </c>
      <c r="G634" s="9"/>
      <c r="H634" s="9"/>
      <c r="I634" s="195"/>
      <c r="J634" s="196"/>
      <c r="K634" s="32"/>
      <c r="L634" s="32"/>
      <c r="M634" s="32"/>
      <c r="N634" s="32"/>
    </row>
    <row r="635" spans="1:14" ht="12.75" customHeight="1">
      <c r="A635" s="19">
        <v>6004</v>
      </c>
      <c r="B635" s="23" t="s">
        <v>10</v>
      </c>
      <c r="C635" s="435"/>
      <c r="D635" s="435"/>
      <c r="E635" s="435"/>
      <c r="F635" s="442">
        <f t="shared" si="19"/>
        <v>0</v>
      </c>
      <c r="G635" s="9"/>
      <c r="H635" s="9"/>
      <c r="I635" s="195"/>
      <c r="J635" s="196"/>
      <c r="K635" s="32"/>
      <c r="L635" s="32"/>
      <c r="M635" s="32"/>
      <c r="N635" s="32"/>
    </row>
    <row r="636" spans="1:14" ht="12.75" customHeight="1">
      <c r="A636" s="19">
        <v>6005</v>
      </c>
      <c r="B636" s="23" t="s">
        <v>34</v>
      </c>
      <c r="C636" s="435"/>
      <c r="D636" s="435"/>
      <c r="E636" s="435"/>
      <c r="F636" s="442">
        <f t="shared" si="19"/>
        <v>0</v>
      </c>
      <c r="G636" s="9"/>
      <c r="H636" s="9"/>
      <c r="I636" s="195"/>
      <c r="J636" s="196"/>
      <c r="K636" s="32"/>
      <c r="L636" s="32"/>
      <c r="M636" s="32"/>
      <c r="N636" s="32"/>
    </row>
    <row r="637" spans="1:14" ht="12.75" customHeight="1">
      <c r="A637" s="20">
        <v>6006</v>
      </c>
      <c r="B637" s="24" t="s">
        <v>18</v>
      </c>
      <c r="C637" s="435"/>
      <c r="D637" s="435"/>
      <c r="E637" s="435"/>
      <c r="F637" s="442">
        <f t="shared" si="19"/>
        <v>0</v>
      </c>
      <c r="G637" s="9"/>
      <c r="H637" s="9"/>
      <c r="I637" s="195"/>
      <c r="J637" s="196"/>
      <c r="K637" s="32"/>
      <c r="L637" s="32"/>
      <c r="M637" s="32"/>
      <c r="N637" s="32"/>
    </row>
    <row r="638" spans="1:14" ht="12.75" customHeight="1" thickBot="1">
      <c r="A638" s="155"/>
      <c r="B638" s="24"/>
      <c r="C638" s="435"/>
      <c r="D638" s="435"/>
      <c r="E638" s="446"/>
      <c r="F638" s="447"/>
      <c r="G638" s="9"/>
      <c r="H638" s="9"/>
      <c r="I638" s="195"/>
      <c r="J638" s="196"/>
      <c r="K638" s="32"/>
      <c r="L638" s="32"/>
      <c r="M638" s="32"/>
      <c r="N638" s="32"/>
    </row>
    <row r="639" spans="1:14" ht="12.75" customHeight="1" thickBot="1">
      <c r="A639" s="153"/>
      <c r="B639" s="154" t="s">
        <v>17</v>
      </c>
      <c r="C639" s="440">
        <f>SUM(C632:C638)</f>
        <v>0</v>
      </c>
      <c r="D639" s="440">
        <f>SUM(D632:D638)</f>
        <v>0</v>
      </c>
      <c r="E639" s="440">
        <f>SUM(E632:E638)</f>
        <v>0</v>
      </c>
      <c r="F639" s="440">
        <f>SUM(F632:F638)</f>
        <v>0</v>
      </c>
      <c r="G639" s="9"/>
      <c r="H639" s="9"/>
      <c r="I639" s="197"/>
      <c r="J639" s="198"/>
      <c r="K639" s="32"/>
      <c r="L639" s="32"/>
      <c r="M639" s="32"/>
      <c r="N639" s="32"/>
    </row>
    <row r="640" spans="1:14" ht="11.25">
      <c r="A640" s="177"/>
      <c r="B640" s="178"/>
      <c r="C640" s="435"/>
      <c r="D640" s="435"/>
      <c r="E640" s="435"/>
      <c r="F640" s="436"/>
      <c r="G640" s="9"/>
      <c r="H640" s="9"/>
      <c r="I640" s="195"/>
      <c r="J640" s="200"/>
      <c r="K640" s="32"/>
      <c r="L640" s="32"/>
      <c r="M640" s="32"/>
      <c r="N640" s="32"/>
    </row>
    <row r="641" spans="1:14" ht="12" thickBot="1">
      <c r="A641" s="177">
        <v>7000</v>
      </c>
      <c r="B641" s="178" t="s">
        <v>38</v>
      </c>
      <c r="C641" s="435"/>
      <c r="D641" s="435"/>
      <c r="E641" s="435"/>
      <c r="F641" s="442">
        <f>SUM(C641:E641)</f>
        <v>0</v>
      </c>
      <c r="G641" s="9"/>
      <c r="H641" s="9"/>
      <c r="I641" s="195"/>
      <c r="J641" s="200"/>
      <c r="K641" s="32"/>
      <c r="L641" s="32"/>
      <c r="M641" s="32"/>
      <c r="N641" s="32"/>
    </row>
    <row r="642" spans="1:14" ht="12.75" customHeight="1" thickBot="1">
      <c r="A642" s="153"/>
      <c r="B642" s="179" t="s">
        <v>17</v>
      </c>
      <c r="C642" s="440">
        <f>SUM(C640:C641)</f>
        <v>0</v>
      </c>
      <c r="D642" s="440">
        <f>SUM(D640:D641)</f>
        <v>0</v>
      </c>
      <c r="E642" s="440">
        <f>SUM(E640:E641)</f>
        <v>0</v>
      </c>
      <c r="F642" s="440">
        <f>SUM(F640:F641)</f>
        <v>0</v>
      </c>
      <c r="G642" s="9"/>
      <c r="H642" s="9"/>
      <c r="I642" s="197"/>
      <c r="J642" s="198"/>
      <c r="K642" s="32"/>
      <c r="L642" s="32"/>
      <c r="M642" s="32"/>
      <c r="N642" s="32"/>
    </row>
    <row r="643" spans="1:14" ht="12.75" customHeight="1" thickBot="1">
      <c r="A643" s="180"/>
      <c r="B643" s="181" t="s">
        <v>11</v>
      </c>
      <c r="C643" s="448">
        <f>+C610+C616+C624+C630+C639+C642</f>
        <v>0</v>
      </c>
      <c r="D643" s="448">
        <f>+D610+D616+D624+D630+D639+D642</f>
        <v>0</v>
      </c>
      <c r="E643" s="448">
        <f>+E610+E616+E624+E630+E639+E642</f>
        <v>0</v>
      </c>
      <c r="F643" s="448">
        <f>+F610+F616+F624+F630+F639+F642</f>
        <v>0</v>
      </c>
      <c r="G643" s="9"/>
      <c r="H643" s="9"/>
      <c r="I643" s="192"/>
      <c r="J643" s="201"/>
      <c r="K643" s="32"/>
      <c r="L643" s="32"/>
      <c r="M643" s="32"/>
      <c r="N643" s="32"/>
    </row>
    <row r="644" spans="1:14" s="15" customFormat="1" ht="13.5" thickBot="1">
      <c r="A644" s="31"/>
      <c r="B644" s="10"/>
      <c r="C644" s="32"/>
      <c r="D644" s="32"/>
      <c r="E644" s="32"/>
      <c r="F644" s="32"/>
      <c r="I644" s="202"/>
      <c r="J644" s="202"/>
      <c r="K644" s="202"/>
      <c r="L644" s="202"/>
      <c r="M644" s="202"/>
      <c r="N644" s="202"/>
    </row>
    <row r="645" spans="1:14" s="15" customFormat="1" ht="39" customHeight="1" thickBot="1">
      <c r="A645" s="76" t="s">
        <v>3</v>
      </c>
      <c r="B645" s="571"/>
      <c r="C645" s="571"/>
      <c r="D645" s="571"/>
      <c r="E645" s="571"/>
      <c r="F645" s="572"/>
      <c r="I645" s="202"/>
      <c r="J645" s="202"/>
      <c r="K645" s="202"/>
      <c r="L645" s="202"/>
      <c r="M645" s="202"/>
      <c r="N645" s="202"/>
    </row>
    <row r="646" spans="1:14" s="15" customFormat="1" ht="12.75">
      <c r="A646" s="3"/>
      <c r="B646" s="10"/>
      <c r="C646" s="11"/>
      <c r="D646" s="11"/>
      <c r="E646" s="11"/>
      <c r="F646" s="11"/>
      <c r="I646" s="202"/>
      <c r="J646" s="202"/>
      <c r="K646" s="202"/>
      <c r="L646" s="202"/>
      <c r="M646" s="202"/>
      <c r="N646" s="202"/>
    </row>
    <row r="647" spans="1:14" s="15" customFormat="1" ht="13.5" thickBot="1">
      <c r="A647" s="3"/>
      <c r="B647" s="3" t="s">
        <v>13</v>
      </c>
      <c r="C647" s="4"/>
      <c r="D647" s="4"/>
      <c r="E647" s="4"/>
      <c r="F647" s="4"/>
      <c r="I647" s="202"/>
      <c r="J647" s="202"/>
      <c r="K647" s="202"/>
      <c r="L647" s="202"/>
      <c r="M647" s="202"/>
      <c r="N647" s="202"/>
    </row>
    <row r="648" spans="1:14" s="15" customFormat="1" ht="23.25" customHeight="1" thickBot="1">
      <c r="A648" s="368" t="s">
        <v>85</v>
      </c>
      <c r="B648" s="567"/>
      <c r="C648" s="567"/>
      <c r="D648" s="567"/>
      <c r="E648" s="567"/>
      <c r="F648" s="568"/>
      <c r="I648" s="202"/>
      <c r="J648" s="202"/>
      <c r="K648" s="202"/>
      <c r="L648" s="202"/>
      <c r="M648" s="202"/>
      <c r="N648" s="202"/>
    </row>
    <row r="649" spans="3:14" ht="15" customHeight="1" thickBot="1">
      <c r="C649" s="564" t="s">
        <v>302</v>
      </c>
      <c r="D649" s="565"/>
      <c r="E649" s="565"/>
      <c r="F649" s="566"/>
      <c r="I649" s="13"/>
      <c r="J649" s="13"/>
      <c r="K649" s="13"/>
      <c r="L649" s="13"/>
      <c r="M649" s="14"/>
      <c r="N649" s="14"/>
    </row>
    <row r="650" spans="3:14" ht="15" customHeight="1" thickBot="1">
      <c r="C650" s="395" t="s">
        <v>240</v>
      </c>
      <c r="D650" s="396" t="s">
        <v>241</v>
      </c>
      <c r="E650" s="396" t="s">
        <v>242</v>
      </c>
      <c r="F650" s="309" t="s">
        <v>11</v>
      </c>
      <c r="I650" s="562"/>
      <c r="J650" s="562"/>
      <c r="K650" s="563"/>
      <c r="L650" s="563"/>
      <c r="M650" s="192"/>
      <c r="N650" s="192"/>
    </row>
    <row r="651" spans="1:14" ht="11.25">
      <c r="A651" s="150">
        <v>2000</v>
      </c>
      <c r="B651" s="29" t="s">
        <v>21</v>
      </c>
      <c r="C651" s="148"/>
      <c r="D651" s="148"/>
      <c r="E651" s="149"/>
      <c r="F651" s="1"/>
      <c r="I651" s="193"/>
      <c r="J651" s="194"/>
      <c r="K651" s="32"/>
      <c r="L651" s="32"/>
      <c r="M651" s="32"/>
      <c r="N651" s="32"/>
    </row>
    <row r="652" spans="1:14" ht="12.75" customHeight="1">
      <c r="A652" s="19">
        <v>2001</v>
      </c>
      <c r="B652" s="28" t="s">
        <v>22</v>
      </c>
      <c r="C652" s="435"/>
      <c r="D652" s="435"/>
      <c r="E652" s="435"/>
      <c r="F652" s="442">
        <f>SUM(C652:E652)</f>
        <v>0</v>
      </c>
      <c r="G652" s="9"/>
      <c r="H652" s="9"/>
      <c r="I652" s="195"/>
      <c r="J652" s="196"/>
      <c r="K652" s="32"/>
      <c r="L652" s="32"/>
      <c r="M652" s="32"/>
      <c r="N652" s="32"/>
    </row>
    <row r="653" spans="1:14" ht="12.75" customHeight="1">
      <c r="A653" s="19">
        <v>2002</v>
      </c>
      <c r="B653" s="23" t="s">
        <v>23</v>
      </c>
      <c r="C653" s="435"/>
      <c r="D653" s="435"/>
      <c r="E653" s="435"/>
      <c r="F653" s="442">
        <f>SUM(C653:E653)</f>
        <v>0</v>
      </c>
      <c r="G653" s="9"/>
      <c r="H653" s="9"/>
      <c r="I653" s="195"/>
      <c r="J653" s="196"/>
      <c r="K653" s="32"/>
      <c r="L653" s="32"/>
      <c r="M653" s="32"/>
      <c r="N653" s="32"/>
    </row>
    <row r="654" spans="1:14" ht="12.75" customHeight="1">
      <c r="A654" s="19">
        <v>2003</v>
      </c>
      <c r="B654" s="24" t="s">
        <v>24</v>
      </c>
      <c r="C654" s="435"/>
      <c r="D654" s="435"/>
      <c r="E654" s="435"/>
      <c r="F654" s="442">
        <f>SUM(C654:E654)</f>
        <v>0</v>
      </c>
      <c r="G654" s="9"/>
      <c r="H654" s="9"/>
      <c r="I654" s="195"/>
      <c r="J654" s="196"/>
      <c r="K654" s="32"/>
      <c r="L654" s="32"/>
      <c r="M654" s="32"/>
      <c r="N654" s="32"/>
    </row>
    <row r="655" spans="1:14" ht="12.75" customHeight="1" thickBot="1">
      <c r="A655" s="19"/>
      <c r="B655" s="23"/>
      <c r="C655" s="438"/>
      <c r="D655" s="438"/>
      <c r="E655" s="439"/>
      <c r="F655" s="436"/>
      <c r="G655" s="9"/>
      <c r="H655" s="9"/>
      <c r="I655" s="195"/>
      <c r="J655" s="196"/>
      <c r="K655" s="32"/>
      <c r="L655" s="32"/>
      <c r="M655" s="32"/>
      <c r="N655" s="32"/>
    </row>
    <row r="656" spans="1:14" ht="12.75" customHeight="1" thickBot="1">
      <c r="A656" s="172"/>
      <c r="B656" s="173" t="s">
        <v>17</v>
      </c>
      <c r="C656" s="440">
        <f>SUM(C652:C655)</f>
        <v>0</v>
      </c>
      <c r="D656" s="440">
        <f>SUM(D652:D655)</f>
        <v>0</v>
      </c>
      <c r="E656" s="440">
        <f>SUM(E652:E655)</f>
        <v>0</v>
      </c>
      <c r="F656" s="440">
        <f>SUM(F652:F655)</f>
        <v>0</v>
      </c>
      <c r="G656" s="9"/>
      <c r="H656" s="9"/>
      <c r="I656" s="197"/>
      <c r="J656" s="198"/>
      <c r="K656" s="32"/>
      <c r="L656" s="32"/>
      <c r="M656" s="32"/>
      <c r="N656" s="32"/>
    </row>
    <row r="657" spans="1:14" ht="12.75" customHeight="1">
      <c r="A657" s="30">
        <v>3000</v>
      </c>
      <c r="B657" s="29" t="s">
        <v>15</v>
      </c>
      <c r="C657" s="438"/>
      <c r="D657" s="438"/>
      <c r="E657" s="439"/>
      <c r="F657" s="441"/>
      <c r="G657" s="9"/>
      <c r="H657" s="9"/>
      <c r="I657" s="193"/>
      <c r="J657" s="194"/>
      <c r="K657" s="32"/>
      <c r="L657" s="32"/>
      <c r="M657" s="32"/>
      <c r="N657" s="32"/>
    </row>
    <row r="658" spans="1:14" ht="12.75" customHeight="1">
      <c r="A658" s="21">
        <v>3001</v>
      </c>
      <c r="B658" s="23" t="s">
        <v>5</v>
      </c>
      <c r="C658" s="435"/>
      <c r="D658" s="435"/>
      <c r="E658" s="435"/>
      <c r="F658" s="442">
        <f>SUM(C658:E658)</f>
        <v>0</v>
      </c>
      <c r="G658" s="9"/>
      <c r="H658" s="9"/>
      <c r="I658" s="199"/>
      <c r="J658" s="196"/>
      <c r="K658" s="32"/>
      <c r="L658" s="32"/>
      <c r="M658" s="32"/>
      <c r="N658" s="32"/>
    </row>
    <row r="659" spans="1:14" ht="12.75" customHeight="1">
      <c r="A659" s="21">
        <v>3002</v>
      </c>
      <c r="B659" s="23" t="s">
        <v>6</v>
      </c>
      <c r="C659" s="435"/>
      <c r="D659" s="435"/>
      <c r="E659" s="435"/>
      <c r="F659" s="442">
        <f>SUM(C659:E659)</f>
        <v>0</v>
      </c>
      <c r="G659" s="9"/>
      <c r="H659" s="9"/>
      <c r="I659" s="199"/>
      <c r="J659" s="196"/>
      <c r="K659" s="32"/>
      <c r="L659" s="32"/>
      <c r="M659" s="32"/>
      <c r="N659" s="32"/>
    </row>
    <row r="660" spans="1:14" ht="12.75" customHeight="1">
      <c r="A660" s="21">
        <v>3003</v>
      </c>
      <c r="B660" s="23" t="s">
        <v>7</v>
      </c>
      <c r="C660" s="435"/>
      <c r="D660" s="435"/>
      <c r="E660" s="435"/>
      <c r="F660" s="442">
        <f>SUM(C660:E660)</f>
        <v>0</v>
      </c>
      <c r="G660" s="9"/>
      <c r="H660" s="9"/>
      <c r="I660" s="199"/>
      <c r="J660" s="196"/>
      <c r="K660" s="32"/>
      <c r="L660" s="32"/>
      <c r="M660" s="32"/>
      <c r="N660" s="32"/>
    </row>
    <row r="661" spans="1:14" ht="12.75" customHeight="1" thickBot="1">
      <c r="A661" s="21"/>
      <c r="B661" s="23"/>
      <c r="C661" s="438"/>
      <c r="D661" s="438"/>
      <c r="E661" s="439"/>
      <c r="F661" s="436"/>
      <c r="G661" s="9"/>
      <c r="H661" s="9"/>
      <c r="I661" s="199"/>
      <c r="J661" s="196"/>
      <c r="K661" s="32"/>
      <c r="L661" s="32"/>
      <c r="M661" s="32"/>
      <c r="N661" s="32"/>
    </row>
    <row r="662" spans="1:14" ht="12.75" customHeight="1" thickBot="1">
      <c r="A662" s="172"/>
      <c r="B662" s="173" t="s">
        <v>17</v>
      </c>
      <c r="C662" s="440">
        <f>SUM(C658:C661)</f>
        <v>0</v>
      </c>
      <c r="D662" s="440">
        <f>SUM(D658:D661)</f>
        <v>0</v>
      </c>
      <c r="E662" s="440">
        <f>SUM(E658:E661)</f>
        <v>0</v>
      </c>
      <c r="F662" s="440">
        <f>SUM(F658:F661)</f>
        <v>0</v>
      </c>
      <c r="G662" s="9"/>
      <c r="H662" s="9"/>
      <c r="I662" s="197"/>
      <c r="J662" s="198"/>
      <c r="K662" s="32"/>
      <c r="L662" s="32"/>
      <c r="M662" s="32"/>
      <c r="N662" s="32"/>
    </row>
    <row r="663" spans="1:14" ht="12.75" customHeight="1">
      <c r="A663" s="30">
        <v>4000</v>
      </c>
      <c r="B663" s="29" t="s">
        <v>8</v>
      </c>
      <c r="C663" s="438"/>
      <c r="D663" s="438"/>
      <c r="E663" s="439"/>
      <c r="F663" s="441"/>
      <c r="G663" s="9"/>
      <c r="H663" s="9"/>
      <c r="I663" s="193"/>
      <c r="J663" s="194"/>
      <c r="K663" s="32"/>
      <c r="L663" s="32"/>
      <c r="M663" s="32"/>
      <c r="N663" s="32"/>
    </row>
    <row r="664" spans="1:14" ht="26.25" customHeight="1">
      <c r="A664" s="19">
        <v>4001</v>
      </c>
      <c r="B664" s="350" t="s">
        <v>26</v>
      </c>
      <c r="C664" s="435"/>
      <c r="D664" s="435"/>
      <c r="E664" s="435"/>
      <c r="F664" s="442">
        <f>SUM(C664:E664)</f>
        <v>0</v>
      </c>
      <c r="G664" s="9"/>
      <c r="H664" s="9"/>
      <c r="I664" s="199"/>
      <c r="J664" s="200"/>
      <c r="K664" s="32"/>
      <c r="L664" s="32"/>
      <c r="M664" s="32"/>
      <c r="N664" s="32"/>
    </row>
    <row r="665" spans="1:14" ht="11.25">
      <c r="A665" s="21">
        <v>4002</v>
      </c>
      <c r="B665" s="26" t="s">
        <v>27</v>
      </c>
      <c r="C665" s="435"/>
      <c r="D665" s="435"/>
      <c r="E665" s="435"/>
      <c r="F665" s="442">
        <f>SUM(C665:E665)</f>
        <v>0</v>
      </c>
      <c r="G665" s="9"/>
      <c r="H665" s="9"/>
      <c r="I665" s="199"/>
      <c r="J665" s="196"/>
      <c r="K665" s="32"/>
      <c r="L665" s="32"/>
      <c r="M665" s="32"/>
      <c r="N665" s="32"/>
    </row>
    <row r="666" spans="1:14" ht="11.25">
      <c r="A666" s="21">
        <v>4003</v>
      </c>
      <c r="B666" s="23" t="s">
        <v>28</v>
      </c>
      <c r="C666" s="435"/>
      <c r="D666" s="435"/>
      <c r="E666" s="435"/>
      <c r="F666" s="442">
        <f>SUM(C666:E666)</f>
        <v>0</v>
      </c>
      <c r="G666" s="9"/>
      <c r="H666" s="9"/>
      <c r="I666" s="199"/>
      <c r="J666" s="196"/>
      <c r="K666" s="32"/>
      <c r="L666" s="32"/>
      <c r="M666" s="32"/>
      <c r="N666" s="32"/>
    </row>
    <row r="667" spans="1:14" ht="11.25">
      <c r="A667" s="21">
        <v>4004</v>
      </c>
      <c r="B667" s="26" t="s">
        <v>16</v>
      </c>
      <c r="C667" s="435"/>
      <c r="D667" s="435"/>
      <c r="E667" s="435"/>
      <c r="F667" s="442">
        <f>SUM(C667:E667)</f>
        <v>0</v>
      </c>
      <c r="G667" s="9"/>
      <c r="H667" s="9"/>
      <c r="I667" s="199"/>
      <c r="J667" s="196"/>
      <c r="K667" s="32"/>
      <c r="L667" s="32"/>
      <c r="M667" s="32"/>
      <c r="N667" s="32"/>
    </row>
    <row r="668" spans="1:14" ht="11.25">
      <c r="A668" s="22">
        <v>4005</v>
      </c>
      <c r="B668" s="24" t="s">
        <v>18</v>
      </c>
      <c r="C668" s="435"/>
      <c r="D668" s="435"/>
      <c r="E668" s="435"/>
      <c r="F668" s="442">
        <f>SUM(C668:E668)</f>
        <v>0</v>
      </c>
      <c r="G668" s="9"/>
      <c r="H668" s="9"/>
      <c r="I668" s="199"/>
      <c r="J668" s="196"/>
      <c r="K668" s="32"/>
      <c r="L668" s="32"/>
      <c r="M668" s="32"/>
      <c r="N668" s="32"/>
    </row>
    <row r="669" spans="1:14" ht="12.75" customHeight="1" thickBot="1">
      <c r="A669" s="21"/>
      <c r="B669" s="23"/>
      <c r="C669" s="438"/>
      <c r="D669" s="438"/>
      <c r="E669" s="438"/>
      <c r="F669" s="442"/>
      <c r="G669" s="9"/>
      <c r="H669" s="9"/>
      <c r="I669" s="199"/>
      <c r="J669" s="196"/>
      <c r="K669" s="32"/>
      <c r="L669" s="32"/>
      <c r="M669" s="32"/>
      <c r="N669" s="32"/>
    </row>
    <row r="670" spans="1:14" ht="12.75" customHeight="1" thickBot="1">
      <c r="A670" s="172"/>
      <c r="B670" s="173" t="s">
        <v>17</v>
      </c>
      <c r="C670" s="440">
        <f>SUM(C664:C669)</f>
        <v>0</v>
      </c>
      <c r="D670" s="440">
        <f>SUM(D664:D669)</f>
        <v>0</v>
      </c>
      <c r="E670" s="440">
        <f>SUM(E664:E669)</f>
        <v>0</v>
      </c>
      <c r="F670" s="440">
        <f>SUM(F664:F668)</f>
        <v>0</v>
      </c>
      <c r="G670" s="9"/>
      <c r="H670" s="9"/>
      <c r="I670" s="197"/>
      <c r="J670" s="198"/>
      <c r="K670" s="32"/>
      <c r="L670" s="32"/>
      <c r="M670" s="32"/>
      <c r="N670" s="32"/>
    </row>
    <row r="671" spans="1:14" ht="12.75" customHeight="1">
      <c r="A671" s="30">
        <v>5000</v>
      </c>
      <c r="B671" s="29" t="s">
        <v>9</v>
      </c>
      <c r="C671" s="438"/>
      <c r="D671" s="438"/>
      <c r="E671" s="438"/>
      <c r="F671" s="442"/>
      <c r="G671" s="9"/>
      <c r="H671" s="9"/>
      <c r="I671" s="193"/>
      <c r="J671" s="194"/>
      <c r="K671" s="32"/>
      <c r="L671" s="32"/>
      <c r="M671" s="32"/>
      <c r="N671" s="32"/>
    </row>
    <row r="672" spans="1:14" ht="22.5">
      <c r="A672" s="19">
        <v>5001</v>
      </c>
      <c r="B672" s="27" t="s">
        <v>29</v>
      </c>
      <c r="C672" s="435"/>
      <c r="D672" s="435"/>
      <c r="E672" s="435"/>
      <c r="F672" s="442">
        <f>SUM(C672:E672)</f>
        <v>0</v>
      </c>
      <c r="G672" s="9"/>
      <c r="H672" s="9"/>
      <c r="I672" s="195"/>
      <c r="J672" s="200"/>
      <c r="K672" s="32"/>
      <c r="L672" s="32"/>
      <c r="M672" s="32"/>
      <c r="N672" s="32"/>
    </row>
    <row r="673" spans="1:14" ht="12.75" customHeight="1">
      <c r="A673" s="19">
        <v>5002</v>
      </c>
      <c r="B673" s="23" t="s">
        <v>30</v>
      </c>
      <c r="C673" s="435"/>
      <c r="D673" s="435"/>
      <c r="E673" s="435"/>
      <c r="F673" s="442">
        <f>SUM(C673:E673)</f>
        <v>0</v>
      </c>
      <c r="G673" s="9"/>
      <c r="H673" s="9"/>
      <c r="I673" s="195"/>
      <c r="J673" s="196"/>
      <c r="K673" s="32"/>
      <c r="L673" s="32"/>
      <c r="M673" s="32"/>
      <c r="N673" s="32"/>
    </row>
    <row r="674" spans="1:14" ht="12.75" customHeight="1">
      <c r="A674" s="19">
        <v>5003</v>
      </c>
      <c r="B674" s="23" t="s">
        <v>31</v>
      </c>
      <c r="C674" s="435"/>
      <c r="D674" s="435"/>
      <c r="E674" s="435"/>
      <c r="F674" s="442">
        <f>SUM(C674:E674)</f>
        <v>0</v>
      </c>
      <c r="G674" s="9"/>
      <c r="H674" s="9"/>
      <c r="I674" s="195"/>
      <c r="J674" s="196"/>
      <c r="K674" s="32"/>
      <c r="L674" s="32"/>
      <c r="M674" s="32"/>
      <c r="N674" s="32"/>
    </row>
    <row r="675" spans="1:14" ht="12.75" customHeight="1" thickBot="1">
      <c r="A675" s="19"/>
      <c r="B675" s="23"/>
      <c r="C675" s="438"/>
      <c r="D675" s="438"/>
      <c r="E675" s="438"/>
      <c r="F675" s="442"/>
      <c r="G675" s="9"/>
      <c r="H675" s="9"/>
      <c r="I675" s="195"/>
      <c r="J675" s="196"/>
      <c r="K675" s="32"/>
      <c r="L675" s="32"/>
      <c r="M675" s="32"/>
      <c r="N675" s="32"/>
    </row>
    <row r="676" spans="1:14" ht="12.75" customHeight="1" thickBot="1">
      <c r="A676" s="172"/>
      <c r="B676" s="173" t="s">
        <v>17</v>
      </c>
      <c r="C676" s="440">
        <f>SUM(C672:C675)</f>
        <v>0</v>
      </c>
      <c r="D676" s="440">
        <f>SUM(D672:D675)</f>
        <v>0</v>
      </c>
      <c r="E676" s="440">
        <f>SUM(E672:E675)</f>
        <v>0</v>
      </c>
      <c r="F676" s="440">
        <f>SUM(F672:F675)</f>
        <v>0</v>
      </c>
      <c r="G676" s="9"/>
      <c r="H676" s="9"/>
      <c r="I676" s="197"/>
      <c r="J676" s="198"/>
      <c r="K676" s="32"/>
      <c r="L676" s="32"/>
      <c r="M676" s="32"/>
      <c r="N676" s="32"/>
    </row>
    <row r="677" spans="1:14" ht="12.75" customHeight="1">
      <c r="A677" s="30">
        <v>6000</v>
      </c>
      <c r="B677" s="29" t="s">
        <v>19</v>
      </c>
      <c r="C677" s="443"/>
      <c r="D677" s="443"/>
      <c r="E677" s="444"/>
      <c r="F677" s="445"/>
      <c r="G677" s="9"/>
      <c r="H677" s="9"/>
      <c r="I677" s="193"/>
      <c r="J677" s="194"/>
      <c r="K677" s="32"/>
      <c r="L677" s="32"/>
      <c r="M677" s="32"/>
      <c r="N677" s="32"/>
    </row>
    <row r="678" spans="1:14" ht="22.5">
      <c r="A678" s="19">
        <v>6001</v>
      </c>
      <c r="B678" s="27" t="s">
        <v>32</v>
      </c>
      <c r="C678" s="435"/>
      <c r="D678" s="435"/>
      <c r="E678" s="435"/>
      <c r="F678" s="442">
        <f aca="true" t="shared" si="20" ref="F678:F683">SUM(C678:E678)</f>
        <v>0</v>
      </c>
      <c r="G678" s="9"/>
      <c r="H678" s="9"/>
      <c r="I678" s="195"/>
      <c r="J678" s="200"/>
      <c r="K678" s="32"/>
      <c r="L678" s="32"/>
      <c r="M678" s="32"/>
      <c r="N678" s="32"/>
    </row>
    <row r="679" spans="1:14" ht="12.75" customHeight="1">
      <c r="A679" s="19">
        <v>6002</v>
      </c>
      <c r="B679" s="27" t="s">
        <v>30</v>
      </c>
      <c r="C679" s="435"/>
      <c r="D679" s="435"/>
      <c r="E679" s="435"/>
      <c r="F679" s="442">
        <f t="shared" si="20"/>
        <v>0</v>
      </c>
      <c r="G679" s="9"/>
      <c r="H679" s="9"/>
      <c r="I679" s="195"/>
      <c r="J679" s="200"/>
      <c r="K679" s="32"/>
      <c r="L679" s="32"/>
      <c r="M679" s="32"/>
      <c r="N679" s="32"/>
    </row>
    <row r="680" spans="1:14" ht="12.75" customHeight="1">
      <c r="A680" s="19">
        <v>6003</v>
      </c>
      <c r="B680" s="23" t="s">
        <v>33</v>
      </c>
      <c r="C680" s="435"/>
      <c r="D680" s="435"/>
      <c r="E680" s="435"/>
      <c r="F680" s="442">
        <f t="shared" si="20"/>
        <v>0</v>
      </c>
      <c r="G680" s="9"/>
      <c r="H680" s="9"/>
      <c r="I680" s="195"/>
      <c r="J680" s="196"/>
      <c r="K680" s="32"/>
      <c r="L680" s="32"/>
      <c r="M680" s="32"/>
      <c r="N680" s="32"/>
    </row>
    <row r="681" spans="1:14" ht="12.75" customHeight="1">
      <c r="A681" s="19">
        <v>6004</v>
      </c>
      <c r="B681" s="23" t="s">
        <v>10</v>
      </c>
      <c r="C681" s="435"/>
      <c r="D681" s="435"/>
      <c r="E681" s="435"/>
      <c r="F681" s="442">
        <f t="shared" si="20"/>
        <v>0</v>
      </c>
      <c r="G681" s="9"/>
      <c r="H681" s="9"/>
      <c r="I681" s="195"/>
      <c r="J681" s="196"/>
      <c r="K681" s="32"/>
      <c r="L681" s="32"/>
      <c r="M681" s="32"/>
      <c r="N681" s="32"/>
    </row>
    <row r="682" spans="1:14" ht="12.75" customHeight="1">
      <c r="A682" s="19">
        <v>6005</v>
      </c>
      <c r="B682" s="23" t="s">
        <v>34</v>
      </c>
      <c r="C682" s="435"/>
      <c r="D682" s="435"/>
      <c r="E682" s="435"/>
      <c r="F682" s="442">
        <f t="shared" si="20"/>
        <v>0</v>
      </c>
      <c r="G682" s="9"/>
      <c r="H682" s="9"/>
      <c r="I682" s="195"/>
      <c r="J682" s="196"/>
      <c r="K682" s="32"/>
      <c r="L682" s="32"/>
      <c r="M682" s="32"/>
      <c r="N682" s="32"/>
    </row>
    <row r="683" spans="1:14" ht="12.75" customHeight="1">
      <c r="A683" s="20">
        <v>6006</v>
      </c>
      <c r="B683" s="24" t="s">
        <v>18</v>
      </c>
      <c r="C683" s="435"/>
      <c r="D683" s="435"/>
      <c r="E683" s="435"/>
      <c r="F683" s="442">
        <f t="shared" si="20"/>
        <v>0</v>
      </c>
      <c r="G683" s="9"/>
      <c r="H683" s="9"/>
      <c r="I683" s="195"/>
      <c r="J683" s="196"/>
      <c r="K683" s="32"/>
      <c r="L683" s="32"/>
      <c r="M683" s="32"/>
      <c r="N683" s="32"/>
    </row>
    <row r="684" spans="1:14" ht="12.75" customHeight="1" thickBot="1">
      <c r="A684" s="155"/>
      <c r="B684" s="24"/>
      <c r="C684" s="435"/>
      <c r="D684" s="435"/>
      <c r="E684" s="446"/>
      <c r="F684" s="447"/>
      <c r="G684" s="9"/>
      <c r="H684" s="9"/>
      <c r="I684" s="195"/>
      <c r="J684" s="196"/>
      <c r="K684" s="32"/>
      <c r="L684" s="32"/>
      <c r="M684" s="32"/>
      <c r="N684" s="32"/>
    </row>
    <row r="685" spans="1:14" ht="12.75" customHeight="1" thickBot="1">
      <c r="A685" s="153"/>
      <c r="B685" s="154" t="s">
        <v>17</v>
      </c>
      <c r="C685" s="440">
        <f>SUM(C678:C684)</f>
        <v>0</v>
      </c>
      <c r="D685" s="440">
        <f>SUM(D678:D684)</f>
        <v>0</v>
      </c>
      <c r="E685" s="440">
        <f>SUM(E678:E684)</f>
        <v>0</v>
      </c>
      <c r="F685" s="440">
        <f>SUM(F678:F684)</f>
        <v>0</v>
      </c>
      <c r="G685" s="9"/>
      <c r="H685" s="9"/>
      <c r="I685" s="197"/>
      <c r="J685" s="198"/>
      <c r="K685" s="32"/>
      <c r="L685" s="32"/>
      <c r="M685" s="32"/>
      <c r="N685" s="32"/>
    </row>
    <row r="686" spans="1:14" ht="11.25">
      <c r="A686" s="177"/>
      <c r="B686" s="178"/>
      <c r="C686" s="435"/>
      <c r="D686" s="435"/>
      <c r="E686" s="435"/>
      <c r="F686" s="436"/>
      <c r="G686" s="9"/>
      <c r="H686" s="9"/>
      <c r="I686" s="195"/>
      <c r="J686" s="200"/>
      <c r="K686" s="32"/>
      <c r="L686" s="32"/>
      <c r="M686" s="32"/>
      <c r="N686" s="32"/>
    </row>
    <row r="687" spans="1:14" ht="12" thickBot="1">
      <c r="A687" s="177">
        <v>7000</v>
      </c>
      <c r="B687" s="351" t="s">
        <v>38</v>
      </c>
      <c r="C687" s="435"/>
      <c r="D687" s="435"/>
      <c r="E687" s="435"/>
      <c r="F687" s="442">
        <f>SUM(C687:E687)</f>
        <v>0</v>
      </c>
      <c r="G687" s="9"/>
      <c r="H687" s="9"/>
      <c r="I687" s="195"/>
      <c r="J687" s="200"/>
      <c r="K687" s="32"/>
      <c r="L687" s="32"/>
      <c r="M687" s="32"/>
      <c r="N687" s="32"/>
    </row>
    <row r="688" spans="1:14" ht="12.75" customHeight="1" thickBot="1">
      <c r="A688" s="153"/>
      <c r="B688" s="179" t="s">
        <v>17</v>
      </c>
      <c r="C688" s="440">
        <f>SUM(C686:C687)</f>
        <v>0</v>
      </c>
      <c r="D688" s="440">
        <f>SUM(D686:D687)</f>
        <v>0</v>
      </c>
      <c r="E688" s="440">
        <f>SUM(E686:E687)</f>
        <v>0</v>
      </c>
      <c r="F688" s="440">
        <f>SUM(F686:F687)</f>
        <v>0</v>
      </c>
      <c r="G688" s="9"/>
      <c r="H688" s="9"/>
      <c r="I688" s="197"/>
      <c r="J688" s="198"/>
      <c r="K688" s="32"/>
      <c r="L688" s="32"/>
      <c r="M688" s="32"/>
      <c r="N688" s="32"/>
    </row>
    <row r="689" spans="1:14" ht="12.75" customHeight="1" thickBot="1">
      <c r="A689" s="180"/>
      <c r="B689" s="181" t="s">
        <v>11</v>
      </c>
      <c r="C689" s="448">
        <f>+C656+C662+C670+C676+C685+C688</f>
        <v>0</v>
      </c>
      <c r="D689" s="448">
        <f>+D656+D662+D670+D676+D685+D688</f>
        <v>0</v>
      </c>
      <c r="E689" s="448">
        <f>+E656+E662+E670+E676+E685+E688</f>
        <v>0</v>
      </c>
      <c r="F689" s="448">
        <f>+F656+F662+F670+F676+F685+F688</f>
        <v>0</v>
      </c>
      <c r="G689" s="9"/>
      <c r="H689" s="9"/>
      <c r="I689" s="192"/>
      <c r="J689" s="201"/>
      <c r="K689" s="32"/>
      <c r="L689" s="32"/>
      <c r="M689" s="32"/>
      <c r="N689" s="32"/>
    </row>
    <row r="690" spans="1:14" s="15" customFormat="1" ht="13.5" thickBot="1">
      <c r="A690" s="31"/>
      <c r="B690" s="10"/>
      <c r="C690" s="32"/>
      <c r="D690" s="32"/>
      <c r="E690" s="32"/>
      <c r="F690" s="32"/>
      <c r="I690" s="202"/>
      <c r="J690" s="202"/>
      <c r="K690" s="202"/>
      <c r="L690" s="202"/>
      <c r="M690" s="202"/>
      <c r="N690" s="202"/>
    </row>
    <row r="691" spans="1:14" s="15" customFormat="1" ht="39" customHeight="1" thickBot="1">
      <c r="A691" s="76" t="s">
        <v>3</v>
      </c>
      <c r="B691" s="571"/>
      <c r="C691" s="571"/>
      <c r="D691" s="571"/>
      <c r="E691" s="571"/>
      <c r="F691" s="572"/>
      <c r="I691" s="202"/>
      <c r="J691" s="202"/>
      <c r="K691" s="202"/>
      <c r="L691" s="202"/>
      <c r="M691" s="202"/>
      <c r="N691" s="202"/>
    </row>
    <row r="692" spans="1:14" s="15" customFormat="1" ht="12.75">
      <c r="A692" s="3"/>
      <c r="B692" s="10"/>
      <c r="C692" s="11"/>
      <c r="D692" s="11"/>
      <c r="E692" s="11"/>
      <c r="F692" s="11"/>
      <c r="I692" s="202"/>
      <c r="J692" s="202"/>
      <c r="K692" s="202"/>
      <c r="L692" s="202"/>
      <c r="M692" s="202"/>
      <c r="N692" s="202"/>
    </row>
    <row r="693" spans="9:14" ht="12.75" customHeight="1">
      <c r="I693" s="13"/>
      <c r="J693" s="13"/>
      <c r="K693" s="13"/>
      <c r="L693" s="13"/>
      <c r="M693" s="14"/>
      <c r="N693" s="14"/>
    </row>
    <row r="694" spans="9:14" ht="12.75" customHeight="1">
      <c r="I694" s="13"/>
      <c r="J694" s="13"/>
      <c r="K694" s="13"/>
      <c r="L694" s="13"/>
      <c r="M694" s="14"/>
      <c r="N694" s="14"/>
    </row>
    <row r="695" spans="9:14" ht="12.75" customHeight="1">
      <c r="I695" s="13"/>
      <c r="J695" s="13"/>
      <c r="K695" s="13"/>
      <c r="L695" s="13"/>
      <c r="M695" s="14"/>
      <c r="N695" s="14"/>
    </row>
    <row r="696" spans="9:14" ht="12.75" customHeight="1">
      <c r="I696" s="13"/>
      <c r="J696" s="13"/>
      <c r="K696" s="13"/>
      <c r="L696" s="13"/>
      <c r="M696" s="14"/>
      <c r="N696" s="14"/>
    </row>
    <row r="697" spans="9:14" ht="12.75" customHeight="1">
      <c r="I697" s="13"/>
      <c r="J697" s="13"/>
      <c r="K697" s="13"/>
      <c r="L697" s="13"/>
      <c r="M697" s="14"/>
      <c r="N697" s="14"/>
    </row>
    <row r="698" spans="9:14" ht="12.75" customHeight="1">
      <c r="I698" s="13"/>
      <c r="J698" s="13"/>
      <c r="K698" s="13"/>
      <c r="L698" s="13"/>
      <c r="M698" s="14"/>
      <c r="N698" s="14"/>
    </row>
    <row r="699" spans="9:14" ht="12.75" customHeight="1">
      <c r="I699" s="13"/>
      <c r="J699" s="13"/>
      <c r="K699" s="13"/>
      <c r="L699" s="13"/>
      <c r="M699" s="14"/>
      <c r="N699" s="14"/>
    </row>
    <row r="700" spans="9:14" ht="12.75" customHeight="1">
      <c r="I700" s="13"/>
      <c r="J700" s="13"/>
      <c r="K700" s="13"/>
      <c r="L700" s="13"/>
      <c r="M700" s="14"/>
      <c r="N700" s="14"/>
    </row>
    <row r="701" spans="9:14" ht="12.75" customHeight="1">
      <c r="I701" s="13"/>
      <c r="J701" s="13"/>
      <c r="K701" s="13"/>
      <c r="L701" s="13"/>
      <c r="M701" s="14"/>
      <c r="N701" s="14"/>
    </row>
    <row r="702" spans="9:14" ht="12.75" customHeight="1">
      <c r="I702" s="13"/>
      <c r="J702" s="13"/>
      <c r="K702" s="13"/>
      <c r="L702" s="13"/>
      <c r="M702" s="14"/>
      <c r="N702" s="14"/>
    </row>
    <row r="703" spans="9:14" ht="12.75" customHeight="1">
      <c r="I703" s="13"/>
      <c r="J703" s="13"/>
      <c r="K703" s="13"/>
      <c r="L703" s="13"/>
      <c r="M703" s="14"/>
      <c r="N703" s="14"/>
    </row>
    <row r="704" spans="9:14" ht="12.75" customHeight="1">
      <c r="I704" s="13"/>
      <c r="J704" s="13"/>
      <c r="K704" s="13"/>
      <c r="L704" s="13"/>
      <c r="M704" s="14"/>
      <c r="N704" s="14"/>
    </row>
    <row r="705" spans="9:14" ht="12.75" customHeight="1">
      <c r="I705" s="13"/>
      <c r="J705" s="13"/>
      <c r="K705" s="13"/>
      <c r="L705" s="13"/>
      <c r="M705" s="14"/>
      <c r="N705" s="14"/>
    </row>
    <row r="706" spans="9:14" ht="12.75" customHeight="1">
      <c r="I706" s="13"/>
      <c r="J706" s="13"/>
      <c r="K706" s="13"/>
      <c r="L706" s="13"/>
      <c r="M706" s="14"/>
      <c r="N706" s="14"/>
    </row>
    <row r="707" spans="9:14" ht="12.75" customHeight="1">
      <c r="I707" s="13"/>
      <c r="J707" s="13"/>
      <c r="K707" s="13"/>
      <c r="L707" s="13"/>
      <c r="M707" s="14"/>
      <c r="N707" s="14"/>
    </row>
    <row r="708" spans="9:14" ht="12.75" customHeight="1">
      <c r="I708" s="13"/>
      <c r="J708" s="13"/>
      <c r="K708" s="13"/>
      <c r="L708" s="13"/>
      <c r="M708" s="14"/>
      <c r="N708" s="14"/>
    </row>
    <row r="709" spans="9:14" ht="12.75" customHeight="1">
      <c r="I709" s="13"/>
      <c r="J709" s="13"/>
      <c r="K709" s="13"/>
      <c r="L709" s="13"/>
      <c r="M709" s="14"/>
      <c r="N709" s="14"/>
    </row>
    <row r="710" spans="9:14" ht="12.75" customHeight="1">
      <c r="I710" s="13"/>
      <c r="J710" s="13"/>
      <c r="K710" s="13"/>
      <c r="L710" s="13"/>
      <c r="M710" s="14"/>
      <c r="N710" s="14"/>
    </row>
    <row r="711" spans="9:14" ht="12.75" customHeight="1">
      <c r="I711" s="13"/>
      <c r="J711" s="13"/>
      <c r="K711" s="13"/>
      <c r="L711" s="13"/>
      <c r="M711" s="14"/>
      <c r="N711" s="14"/>
    </row>
    <row r="712" spans="9:14" ht="12.75" customHeight="1">
      <c r="I712" s="13"/>
      <c r="J712" s="13"/>
      <c r="K712" s="13"/>
      <c r="L712" s="13"/>
      <c r="M712" s="14"/>
      <c r="N712" s="14"/>
    </row>
    <row r="713" spans="9:14" ht="12.75" customHeight="1">
      <c r="I713" s="13"/>
      <c r="J713" s="13"/>
      <c r="K713" s="13"/>
      <c r="L713" s="13"/>
      <c r="M713" s="14"/>
      <c r="N713" s="14"/>
    </row>
    <row r="714" spans="9:14" ht="12.75" customHeight="1">
      <c r="I714" s="13"/>
      <c r="J714" s="13"/>
      <c r="K714" s="13"/>
      <c r="L714" s="13"/>
      <c r="M714" s="14"/>
      <c r="N714" s="14"/>
    </row>
    <row r="715" spans="9:14" ht="12.75" customHeight="1">
      <c r="I715" s="13"/>
      <c r="J715" s="13"/>
      <c r="K715" s="13"/>
      <c r="L715" s="13"/>
      <c r="M715" s="14"/>
      <c r="N715" s="14"/>
    </row>
    <row r="716" spans="9:14" ht="12.75" customHeight="1">
      <c r="I716" s="13"/>
      <c r="J716" s="13"/>
      <c r="K716" s="13"/>
      <c r="L716" s="13"/>
      <c r="M716" s="14"/>
      <c r="N716" s="14"/>
    </row>
    <row r="717" spans="9:14" ht="12.75" customHeight="1">
      <c r="I717" s="13"/>
      <c r="J717" s="13"/>
      <c r="K717" s="13"/>
      <c r="L717" s="13"/>
      <c r="M717" s="14"/>
      <c r="N717" s="14"/>
    </row>
    <row r="718" spans="9:14" ht="12.75" customHeight="1">
      <c r="I718" s="13"/>
      <c r="J718" s="13"/>
      <c r="K718" s="13"/>
      <c r="L718" s="13"/>
      <c r="M718" s="14"/>
      <c r="N718" s="14"/>
    </row>
    <row r="719" spans="9:14" ht="12.75" customHeight="1">
      <c r="I719" s="13"/>
      <c r="J719" s="13"/>
      <c r="K719" s="13"/>
      <c r="L719" s="13"/>
      <c r="M719" s="14"/>
      <c r="N719" s="14"/>
    </row>
    <row r="720" spans="9:14" ht="12.75" customHeight="1">
      <c r="I720" s="13"/>
      <c r="J720" s="13"/>
      <c r="K720" s="13"/>
      <c r="L720" s="13"/>
      <c r="M720" s="14"/>
      <c r="N720" s="14"/>
    </row>
    <row r="721" spans="9:14" ht="11.25">
      <c r="I721" s="13"/>
      <c r="J721" s="13"/>
      <c r="K721" s="13"/>
      <c r="L721" s="13"/>
      <c r="M721" s="14"/>
      <c r="N721" s="14"/>
    </row>
    <row r="722" spans="9:14" ht="11.25">
      <c r="I722" s="13"/>
      <c r="J722" s="13"/>
      <c r="K722" s="13"/>
      <c r="L722" s="13"/>
      <c r="M722" s="14"/>
      <c r="N722" s="14"/>
    </row>
    <row r="723" spans="9:14" ht="11.25">
      <c r="I723" s="13"/>
      <c r="J723" s="13"/>
      <c r="K723" s="13"/>
      <c r="L723" s="13"/>
      <c r="M723" s="14"/>
      <c r="N723" s="14"/>
    </row>
    <row r="724" spans="9:14" ht="11.25">
      <c r="I724" s="13"/>
      <c r="J724" s="13"/>
      <c r="K724" s="13"/>
      <c r="L724" s="13"/>
      <c r="M724" s="14"/>
      <c r="N724" s="14"/>
    </row>
    <row r="725" spans="9:14" ht="11.25">
      <c r="I725" s="13"/>
      <c r="J725" s="13"/>
      <c r="K725" s="13"/>
      <c r="L725" s="13"/>
      <c r="M725" s="14"/>
      <c r="N725" s="14"/>
    </row>
    <row r="726" spans="9:14" ht="11.25">
      <c r="I726" s="13"/>
      <c r="J726" s="13"/>
      <c r="K726" s="13"/>
      <c r="L726" s="13"/>
      <c r="M726" s="14"/>
      <c r="N726" s="14"/>
    </row>
    <row r="727" spans="9:14" ht="11.25">
      <c r="I727" s="13"/>
      <c r="J727" s="13"/>
      <c r="K727" s="13"/>
      <c r="L727" s="13"/>
      <c r="M727" s="14"/>
      <c r="N727" s="14"/>
    </row>
    <row r="728" spans="9:14" ht="11.25">
      <c r="I728" s="13"/>
      <c r="J728" s="13"/>
      <c r="K728" s="13"/>
      <c r="L728" s="13"/>
      <c r="M728" s="14"/>
      <c r="N728" s="14"/>
    </row>
    <row r="729" spans="9:14" ht="11.25">
      <c r="I729" s="13"/>
      <c r="J729" s="13"/>
      <c r="K729" s="13"/>
      <c r="L729" s="13"/>
      <c r="M729" s="14"/>
      <c r="N729" s="14"/>
    </row>
    <row r="730" spans="9:14" ht="11.25">
      <c r="I730" s="13"/>
      <c r="J730" s="13"/>
      <c r="K730" s="13"/>
      <c r="L730" s="13"/>
      <c r="M730" s="14"/>
      <c r="N730" s="14"/>
    </row>
    <row r="731" spans="9:14" ht="11.25">
      <c r="I731" s="13"/>
      <c r="J731" s="13"/>
      <c r="K731" s="13"/>
      <c r="L731" s="13"/>
      <c r="M731" s="14"/>
      <c r="N731" s="14"/>
    </row>
    <row r="732" spans="9:14" ht="11.25">
      <c r="I732" s="13"/>
      <c r="J732" s="13"/>
      <c r="K732" s="13"/>
      <c r="L732" s="13"/>
      <c r="M732" s="14"/>
      <c r="N732" s="14"/>
    </row>
    <row r="733" spans="9:14" ht="11.25">
      <c r="I733" s="13"/>
      <c r="J733" s="13"/>
      <c r="K733" s="13"/>
      <c r="L733" s="13"/>
      <c r="M733" s="14"/>
      <c r="N733" s="14"/>
    </row>
    <row r="734" spans="9:14" ht="11.25">
      <c r="I734" s="13"/>
      <c r="J734" s="13"/>
      <c r="K734" s="13"/>
      <c r="L734" s="13"/>
      <c r="M734" s="14"/>
      <c r="N734" s="14"/>
    </row>
    <row r="735" spans="9:14" ht="11.25">
      <c r="I735" s="13"/>
      <c r="J735" s="13"/>
      <c r="K735" s="13"/>
      <c r="L735" s="13"/>
      <c r="M735" s="14"/>
      <c r="N735" s="14"/>
    </row>
    <row r="736" spans="9:14" ht="11.25">
      <c r="I736" s="13"/>
      <c r="J736" s="13"/>
      <c r="K736" s="13"/>
      <c r="L736" s="13"/>
      <c r="M736" s="14"/>
      <c r="N736" s="14"/>
    </row>
    <row r="737" spans="9:14" ht="11.25">
      <c r="I737" s="13"/>
      <c r="J737" s="13"/>
      <c r="K737" s="13"/>
      <c r="L737" s="13"/>
      <c r="M737" s="14"/>
      <c r="N737" s="14"/>
    </row>
    <row r="738" spans="9:14" ht="11.25">
      <c r="I738" s="13"/>
      <c r="J738" s="13"/>
      <c r="K738" s="13"/>
      <c r="L738" s="13"/>
      <c r="M738" s="14"/>
      <c r="N738" s="14"/>
    </row>
    <row r="739" spans="9:14" ht="11.25">
      <c r="I739" s="13"/>
      <c r="J739" s="13"/>
      <c r="K739" s="13"/>
      <c r="L739" s="13"/>
      <c r="M739" s="14"/>
      <c r="N739" s="14"/>
    </row>
    <row r="740" spans="9:14" ht="11.25">
      <c r="I740" s="13"/>
      <c r="J740" s="13"/>
      <c r="K740" s="13"/>
      <c r="L740" s="13"/>
      <c r="M740" s="14"/>
      <c r="N740" s="14"/>
    </row>
    <row r="741" spans="9:14" ht="11.25">
      <c r="I741" s="13"/>
      <c r="J741" s="13"/>
      <c r="K741" s="13"/>
      <c r="L741" s="13"/>
      <c r="M741" s="14"/>
      <c r="N741" s="14"/>
    </row>
    <row r="742" spans="9:14" ht="11.25">
      <c r="I742" s="13"/>
      <c r="J742" s="13"/>
      <c r="K742" s="13"/>
      <c r="L742" s="13"/>
      <c r="M742" s="14"/>
      <c r="N742" s="14"/>
    </row>
    <row r="743" spans="9:14" ht="11.25">
      <c r="I743" s="13"/>
      <c r="J743" s="13"/>
      <c r="K743" s="13"/>
      <c r="L743" s="13"/>
      <c r="M743" s="14"/>
      <c r="N743" s="14"/>
    </row>
    <row r="744" spans="9:14" ht="11.25">
      <c r="I744" s="13"/>
      <c r="J744" s="13"/>
      <c r="K744" s="13"/>
      <c r="L744" s="13"/>
      <c r="M744" s="14"/>
      <c r="N744" s="14"/>
    </row>
    <row r="745" spans="9:14" ht="11.25">
      <c r="I745" s="13"/>
      <c r="J745" s="13"/>
      <c r="K745" s="13"/>
      <c r="L745" s="13"/>
      <c r="M745" s="14"/>
      <c r="N745" s="14"/>
    </row>
    <row r="746" spans="9:14" ht="11.25">
      <c r="I746" s="13"/>
      <c r="J746" s="13"/>
      <c r="K746" s="13"/>
      <c r="L746" s="13"/>
      <c r="M746" s="14"/>
      <c r="N746" s="14"/>
    </row>
    <row r="747" spans="9:14" ht="11.25">
      <c r="I747" s="13"/>
      <c r="J747" s="13"/>
      <c r="K747" s="13"/>
      <c r="L747" s="13"/>
      <c r="M747" s="14"/>
      <c r="N747" s="14"/>
    </row>
    <row r="748" spans="9:14" ht="11.25">
      <c r="I748" s="13"/>
      <c r="J748" s="13"/>
      <c r="K748" s="13"/>
      <c r="L748" s="13"/>
      <c r="M748" s="14"/>
      <c r="N748" s="14"/>
    </row>
    <row r="749" spans="9:14" ht="11.25">
      <c r="I749" s="13"/>
      <c r="J749" s="13"/>
      <c r="K749" s="13"/>
      <c r="L749" s="13"/>
      <c r="M749" s="14"/>
      <c r="N749" s="14"/>
    </row>
    <row r="750" spans="9:14" ht="11.25">
      <c r="I750" s="13"/>
      <c r="J750" s="13"/>
      <c r="K750" s="13"/>
      <c r="L750" s="13"/>
      <c r="M750" s="14"/>
      <c r="N750" s="14"/>
    </row>
    <row r="751" spans="9:14" ht="11.25">
      <c r="I751" s="13"/>
      <c r="J751" s="13"/>
      <c r="K751" s="13"/>
      <c r="L751" s="13"/>
      <c r="M751" s="14"/>
      <c r="N751" s="14"/>
    </row>
    <row r="752" spans="9:14" ht="11.25">
      <c r="I752" s="13"/>
      <c r="J752" s="13"/>
      <c r="K752" s="13"/>
      <c r="L752" s="13"/>
      <c r="M752" s="14"/>
      <c r="N752" s="14"/>
    </row>
    <row r="753" spans="9:14" ht="11.25">
      <c r="I753" s="13"/>
      <c r="J753" s="13"/>
      <c r="K753" s="13"/>
      <c r="L753" s="13"/>
      <c r="M753" s="14"/>
      <c r="N753" s="14"/>
    </row>
    <row r="754" spans="9:14" ht="11.25">
      <c r="I754" s="13"/>
      <c r="J754" s="13"/>
      <c r="K754" s="13"/>
      <c r="L754" s="13"/>
      <c r="M754" s="14"/>
      <c r="N754" s="14"/>
    </row>
    <row r="755" spans="9:14" ht="11.25">
      <c r="I755" s="13"/>
      <c r="J755" s="13"/>
      <c r="K755" s="13"/>
      <c r="L755" s="13"/>
      <c r="M755" s="14"/>
      <c r="N755" s="14"/>
    </row>
    <row r="756" spans="9:14" ht="11.25">
      <c r="I756" s="13"/>
      <c r="J756" s="13"/>
      <c r="K756" s="13"/>
      <c r="L756" s="13"/>
      <c r="M756" s="14"/>
      <c r="N756" s="14"/>
    </row>
    <row r="757" spans="9:14" ht="11.25">
      <c r="I757" s="13"/>
      <c r="J757" s="13"/>
      <c r="K757" s="13"/>
      <c r="L757" s="13"/>
      <c r="M757" s="14"/>
      <c r="N757" s="14"/>
    </row>
    <row r="758" spans="9:14" ht="11.25">
      <c r="I758" s="13"/>
      <c r="J758" s="13"/>
      <c r="K758" s="13"/>
      <c r="L758" s="13"/>
      <c r="M758" s="14"/>
      <c r="N758" s="14"/>
    </row>
    <row r="759" spans="9:14" ht="11.25">
      <c r="I759" s="13"/>
      <c r="J759" s="13"/>
      <c r="K759" s="13"/>
      <c r="L759" s="13"/>
      <c r="M759" s="14"/>
      <c r="N759" s="14"/>
    </row>
    <row r="760" spans="9:14" ht="11.25">
      <c r="I760" s="13"/>
      <c r="J760" s="13"/>
      <c r="K760" s="13"/>
      <c r="L760" s="13"/>
      <c r="M760" s="14"/>
      <c r="N760" s="14"/>
    </row>
    <row r="761" spans="9:14" ht="11.25">
      <c r="I761" s="13"/>
      <c r="J761" s="13"/>
      <c r="K761" s="13"/>
      <c r="L761" s="13"/>
      <c r="M761" s="14"/>
      <c r="N761" s="14"/>
    </row>
    <row r="762" spans="9:14" ht="11.25">
      <c r="I762" s="13"/>
      <c r="J762" s="13"/>
      <c r="K762" s="13"/>
      <c r="L762" s="13"/>
      <c r="M762" s="14"/>
      <c r="N762" s="14"/>
    </row>
    <row r="763" spans="9:14" ht="11.25">
      <c r="I763" s="13"/>
      <c r="J763" s="13"/>
      <c r="K763" s="13"/>
      <c r="L763" s="13"/>
      <c r="M763" s="14"/>
      <c r="N763" s="14"/>
    </row>
    <row r="764" spans="9:14" ht="11.25">
      <c r="I764" s="13"/>
      <c r="J764" s="13"/>
      <c r="K764" s="13"/>
      <c r="L764" s="13"/>
      <c r="M764" s="14"/>
      <c r="N764" s="14"/>
    </row>
    <row r="765" spans="9:14" ht="11.25">
      <c r="I765" s="13"/>
      <c r="J765" s="13"/>
      <c r="K765" s="13"/>
      <c r="L765" s="13"/>
      <c r="M765" s="14"/>
      <c r="N765" s="14"/>
    </row>
    <row r="766" spans="9:14" ht="11.25">
      <c r="I766" s="13"/>
      <c r="J766" s="13"/>
      <c r="K766" s="13"/>
      <c r="L766" s="13"/>
      <c r="M766" s="14"/>
      <c r="N766" s="14"/>
    </row>
    <row r="767" spans="9:14" ht="11.25">
      <c r="I767" s="13"/>
      <c r="J767" s="13"/>
      <c r="K767" s="13"/>
      <c r="L767" s="13"/>
      <c r="M767" s="14"/>
      <c r="N767" s="14"/>
    </row>
    <row r="768" spans="9:14" ht="11.25">
      <c r="I768" s="13"/>
      <c r="J768" s="13"/>
      <c r="K768" s="13"/>
      <c r="L768" s="13"/>
      <c r="M768" s="14"/>
      <c r="N768" s="14"/>
    </row>
    <row r="769" spans="9:14" ht="11.25">
      <c r="I769" s="13"/>
      <c r="J769" s="13"/>
      <c r="K769" s="13"/>
      <c r="L769" s="13"/>
      <c r="M769" s="14"/>
      <c r="N769" s="14"/>
    </row>
    <row r="770" spans="9:14" ht="11.25">
      <c r="I770" s="13"/>
      <c r="J770" s="13"/>
      <c r="K770" s="13"/>
      <c r="L770" s="13"/>
      <c r="M770" s="14"/>
      <c r="N770" s="14"/>
    </row>
    <row r="771" spans="9:14" ht="11.25">
      <c r="I771" s="13"/>
      <c r="J771" s="13"/>
      <c r="K771" s="13"/>
      <c r="L771" s="13"/>
      <c r="M771" s="14"/>
      <c r="N771" s="14"/>
    </row>
    <row r="772" spans="9:14" ht="11.25">
      <c r="I772" s="13"/>
      <c r="J772" s="13"/>
      <c r="K772" s="13"/>
      <c r="L772" s="13"/>
      <c r="M772" s="14"/>
      <c r="N772" s="14"/>
    </row>
    <row r="773" spans="9:14" ht="11.25">
      <c r="I773" s="13"/>
      <c r="J773" s="13"/>
      <c r="K773" s="13"/>
      <c r="L773" s="13"/>
      <c r="M773" s="14"/>
      <c r="N773" s="14"/>
    </row>
    <row r="774" spans="9:14" ht="11.25">
      <c r="I774" s="13"/>
      <c r="J774" s="13"/>
      <c r="K774" s="13"/>
      <c r="L774" s="13"/>
      <c r="M774" s="14"/>
      <c r="N774" s="14"/>
    </row>
    <row r="775" spans="9:14" ht="11.25">
      <c r="I775" s="13"/>
      <c r="J775" s="13"/>
      <c r="K775" s="13"/>
      <c r="L775" s="13"/>
      <c r="M775" s="14"/>
      <c r="N775" s="14"/>
    </row>
    <row r="776" spans="9:14" ht="11.25">
      <c r="I776" s="13"/>
      <c r="J776" s="13"/>
      <c r="K776" s="13"/>
      <c r="L776" s="13"/>
      <c r="M776" s="14"/>
      <c r="N776" s="14"/>
    </row>
    <row r="777" spans="9:14" ht="11.25">
      <c r="I777" s="13"/>
      <c r="J777" s="13"/>
      <c r="K777" s="13"/>
      <c r="L777" s="13"/>
      <c r="M777" s="14"/>
      <c r="N777" s="14"/>
    </row>
    <row r="778" spans="9:14" ht="11.25">
      <c r="I778" s="13"/>
      <c r="J778" s="13"/>
      <c r="K778" s="13"/>
      <c r="L778" s="13"/>
      <c r="M778" s="14"/>
      <c r="N778" s="14"/>
    </row>
    <row r="779" spans="9:14" ht="11.25">
      <c r="I779" s="13"/>
      <c r="J779" s="13"/>
      <c r="K779" s="13"/>
      <c r="L779" s="13"/>
      <c r="M779" s="14"/>
      <c r="N779" s="14"/>
    </row>
    <row r="780" spans="9:14" ht="11.25">
      <c r="I780" s="13"/>
      <c r="J780" s="13"/>
      <c r="K780" s="13"/>
      <c r="L780" s="13"/>
      <c r="M780" s="14"/>
      <c r="N780" s="14"/>
    </row>
  </sheetData>
  <sheetProtection password="C525" sheet="1"/>
  <mergeCells count="78">
    <mergeCell ref="C1:F1"/>
    <mergeCell ref="C97:F97"/>
    <mergeCell ref="K3:L3"/>
    <mergeCell ref="I3:J3"/>
    <mergeCell ref="B93:F93"/>
    <mergeCell ref="B96:F96"/>
    <mergeCell ref="C51:F51"/>
    <mergeCell ref="I52:J52"/>
    <mergeCell ref="C5:F5"/>
    <mergeCell ref="I2:J2"/>
    <mergeCell ref="B47:F47"/>
    <mergeCell ref="B4:F4"/>
    <mergeCell ref="B50:F50"/>
    <mergeCell ref="B691:F691"/>
    <mergeCell ref="B602:F602"/>
    <mergeCell ref="C603:F603"/>
    <mergeCell ref="B323:F323"/>
    <mergeCell ref="B369:F369"/>
    <mergeCell ref="B185:F185"/>
    <mergeCell ref="C235:F235"/>
    <mergeCell ref="C143:F143"/>
    <mergeCell ref="B599:F599"/>
    <mergeCell ref="B645:F645"/>
    <mergeCell ref="B415:F415"/>
    <mergeCell ref="B461:F461"/>
    <mergeCell ref="B507:F507"/>
    <mergeCell ref="B234:F234"/>
    <mergeCell ref="B553:F553"/>
    <mergeCell ref="B231:F231"/>
    <mergeCell ref="B464:F464"/>
    <mergeCell ref="K98:L98"/>
    <mergeCell ref="B139:F139"/>
    <mergeCell ref="I190:J190"/>
    <mergeCell ref="K190:L190"/>
    <mergeCell ref="C189:F189"/>
    <mergeCell ref="B142:F142"/>
    <mergeCell ref="K236:L236"/>
    <mergeCell ref="C281:F281"/>
    <mergeCell ref="B188:F188"/>
    <mergeCell ref="K2:L2"/>
    <mergeCell ref="I144:J144"/>
    <mergeCell ref="K144:L144"/>
    <mergeCell ref="K52:L52"/>
    <mergeCell ref="C419:F419"/>
    <mergeCell ref="I236:J236"/>
    <mergeCell ref="C327:F327"/>
    <mergeCell ref="B326:F326"/>
    <mergeCell ref="I328:J328"/>
    <mergeCell ref="I98:J98"/>
    <mergeCell ref="I282:J282"/>
    <mergeCell ref="K282:L282"/>
    <mergeCell ref="B280:F280"/>
    <mergeCell ref="B277:F277"/>
    <mergeCell ref="K328:L328"/>
    <mergeCell ref="C373:F373"/>
    <mergeCell ref="I374:J374"/>
    <mergeCell ref="K374:L374"/>
    <mergeCell ref="B372:F372"/>
    <mergeCell ref="B510:F510"/>
    <mergeCell ref="I420:J420"/>
    <mergeCell ref="K420:L420"/>
    <mergeCell ref="C465:F465"/>
    <mergeCell ref="I466:J466"/>
    <mergeCell ref="K466:L466"/>
    <mergeCell ref="B418:F418"/>
    <mergeCell ref="I512:J512"/>
    <mergeCell ref="K512:L512"/>
    <mergeCell ref="C557:F557"/>
    <mergeCell ref="I558:J558"/>
    <mergeCell ref="K558:L558"/>
    <mergeCell ref="C511:F511"/>
    <mergeCell ref="B556:F556"/>
    <mergeCell ref="I604:J604"/>
    <mergeCell ref="K604:L604"/>
    <mergeCell ref="C649:F649"/>
    <mergeCell ref="I650:J650"/>
    <mergeCell ref="K650:L650"/>
    <mergeCell ref="B648:F648"/>
  </mergeCells>
  <printOptions horizontalCentered="1"/>
  <pageMargins left="0" right="0" top="0.3937007874015748" bottom="0.3937007874015748" header="0" footer="0"/>
  <pageSetup fitToHeight="1" fitToWidth="1" horizontalDpi="600" verticalDpi="600" orientation="landscape" scale="87" r:id="rId4"/>
  <headerFooter alignWithMargins="0">
    <oddHeader>&amp;L&amp;K000000&amp;G&amp;C&amp;K000000&amp;A&amp;R&amp;F</oddHeader>
  </headerFooter>
  <rowBreaks count="14" manualBreakCount="14">
    <brk id="48" max="255" man="1"/>
    <brk id="94" max="10" man="1"/>
    <brk id="140" max="10" man="1"/>
    <brk id="186" max="10" man="1"/>
    <brk id="232" max="10" man="1"/>
    <brk id="278" max="10" man="1"/>
    <brk id="324" max="10" man="1"/>
    <brk id="370" max="10" man="1"/>
    <brk id="416" max="10" man="1"/>
    <brk id="462" max="10" man="1"/>
    <brk id="508" max="10" man="1"/>
    <brk id="554" max="10" man="1"/>
    <brk id="600" max="10" man="1"/>
    <brk id="646" max="10" man="1"/>
  </rowBreaks>
  <legacyDrawing r:id="rId2"/>
  <legacyDrawingHF r:id="rId3"/>
</worksheet>
</file>

<file path=xl/worksheets/sheet5.xml><?xml version="1.0" encoding="utf-8"?>
<worksheet xmlns="http://schemas.openxmlformats.org/spreadsheetml/2006/main" xmlns:r="http://schemas.openxmlformats.org/officeDocument/2006/relationships">
  <sheetPr codeName="Hoja5">
    <pageSetUpPr fitToPage="1"/>
  </sheetPr>
  <dimension ref="A1:HG439"/>
  <sheetViews>
    <sheetView tabSelected="1" zoomScale="80" zoomScaleNormal="80" zoomScalePageLayoutView="0" workbookViewId="0" topLeftCell="A1">
      <selection activeCell="B4" sqref="B4"/>
    </sheetView>
  </sheetViews>
  <sheetFormatPr defaultColWidth="32.7109375" defaultRowHeight="27" customHeight="1"/>
  <cols>
    <col min="1" max="1" width="16.28125" style="33" customWidth="1"/>
    <col min="2" max="2" width="16.140625" style="33" customWidth="1"/>
    <col min="3" max="3" width="32.7109375" style="33" customWidth="1"/>
    <col min="4" max="4" width="47.8515625" style="33" customWidth="1"/>
    <col min="5" max="5" width="36.7109375" style="33" customWidth="1"/>
    <col min="6" max="215" width="32.7109375" style="34" customWidth="1"/>
    <col min="216" max="16384" width="32.7109375" style="33" customWidth="1"/>
  </cols>
  <sheetData>
    <row r="1" spans="1:215" s="50" customFormat="1" ht="27" customHeight="1" thickBot="1">
      <c r="A1" s="590" t="s">
        <v>55</v>
      </c>
      <c r="B1" s="591"/>
      <c r="C1" s="591"/>
      <c r="D1" s="591"/>
      <c r="E1" s="592"/>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row>
    <row r="2" spans="1:5" ht="27" customHeight="1" thickBot="1">
      <c r="A2" s="594" t="s">
        <v>56</v>
      </c>
      <c r="B2" s="595"/>
      <c r="C2" s="595"/>
      <c r="D2" s="595"/>
      <c r="E2" s="596"/>
    </row>
    <row r="3" spans="1:6" ht="27" customHeight="1" thickBot="1">
      <c r="A3" s="304" t="s">
        <v>250</v>
      </c>
      <c r="B3" s="305" t="s">
        <v>251</v>
      </c>
      <c r="C3" s="593" t="s">
        <v>174</v>
      </c>
      <c r="D3" s="593"/>
      <c r="E3" s="308" t="s">
        <v>170</v>
      </c>
      <c r="F3" s="44"/>
    </row>
    <row r="4" spans="1:6" ht="27" customHeight="1">
      <c r="A4" s="397"/>
      <c r="B4" s="397"/>
      <c r="C4" s="585"/>
      <c r="D4" s="585"/>
      <c r="E4" s="399"/>
      <c r="F4" s="44"/>
    </row>
    <row r="5" spans="1:6" ht="27" customHeight="1">
      <c r="A5" s="397"/>
      <c r="B5" s="397"/>
      <c r="C5" s="586"/>
      <c r="D5" s="586"/>
      <c r="E5" s="399"/>
      <c r="F5" s="44"/>
    </row>
    <row r="6" spans="1:6" ht="27" customHeight="1">
      <c r="A6" s="397"/>
      <c r="B6" s="397"/>
      <c r="C6" s="586"/>
      <c r="D6" s="586"/>
      <c r="E6" s="399"/>
      <c r="F6" s="44"/>
    </row>
    <row r="7" spans="1:6" ht="27" customHeight="1">
      <c r="A7" s="398"/>
      <c r="B7" s="397"/>
      <c r="C7" s="612"/>
      <c r="D7" s="586"/>
      <c r="E7" s="399"/>
      <c r="F7" s="44"/>
    </row>
    <row r="8" spans="1:6" ht="27" customHeight="1">
      <c r="A8" s="398"/>
      <c r="B8" s="397"/>
      <c r="C8" s="613"/>
      <c r="D8" s="613"/>
      <c r="E8" s="399"/>
      <c r="F8" s="44"/>
    </row>
    <row r="9" spans="1:6" ht="27" customHeight="1" thickBot="1">
      <c r="A9" s="602" t="s">
        <v>17</v>
      </c>
      <c r="B9" s="603"/>
      <c r="C9" s="604"/>
      <c r="D9" s="604"/>
      <c r="E9" s="401">
        <f>SUM(E4:E8)</f>
        <v>0</v>
      </c>
      <c r="F9" s="44"/>
    </row>
    <row r="10" spans="1:6" ht="27" customHeight="1" thickBot="1">
      <c r="A10" s="594" t="s">
        <v>123</v>
      </c>
      <c r="B10" s="595"/>
      <c r="C10" s="595"/>
      <c r="D10" s="595"/>
      <c r="E10" s="596"/>
      <c r="F10" s="44"/>
    </row>
    <row r="11" spans="1:6" ht="27" customHeight="1" thickBot="1">
      <c r="A11" s="304" t="s">
        <v>250</v>
      </c>
      <c r="B11" s="305" t="s">
        <v>251</v>
      </c>
      <c r="C11" s="593" t="s">
        <v>173</v>
      </c>
      <c r="D11" s="593"/>
      <c r="E11" s="308" t="s">
        <v>170</v>
      </c>
      <c r="F11" s="44"/>
    </row>
    <row r="12" spans="1:6" ht="27" customHeight="1">
      <c r="A12" s="380"/>
      <c r="B12" s="379"/>
      <c r="C12" s="586"/>
      <c r="D12" s="586"/>
      <c r="E12" s="399"/>
      <c r="F12" s="44"/>
    </row>
    <row r="13" spans="1:6" ht="27" customHeight="1">
      <c r="A13" s="380"/>
      <c r="B13" s="379"/>
      <c r="C13" s="586"/>
      <c r="D13" s="586"/>
      <c r="E13" s="399"/>
      <c r="F13" s="44"/>
    </row>
    <row r="14" spans="1:6" ht="27" customHeight="1">
      <c r="A14" s="380"/>
      <c r="B14" s="379"/>
      <c r="C14" s="586"/>
      <c r="D14" s="586"/>
      <c r="E14" s="399"/>
      <c r="F14" s="44"/>
    </row>
    <row r="15" spans="1:6" ht="27" customHeight="1">
      <c r="A15" s="380"/>
      <c r="B15" s="379"/>
      <c r="C15" s="586"/>
      <c r="D15" s="586"/>
      <c r="E15" s="399"/>
      <c r="F15" s="44"/>
    </row>
    <row r="16" spans="1:6" ht="27" customHeight="1">
      <c r="A16" s="380"/>
      <c r="B16" s="379"/>
      <c r="C16" s="586"/>
      <c r="D16" s="586"/>
      <c r="E16" s="399"/>
      <c r="F16" s="44"/>
    </row>
    <row r="17" spans="1:6" ht="27" customHeight="1" thickBot="1">
      <c r="A17" s="602" t="s">
        <v>17</v>
      </c>
      <c r="B17" s="603"/>
      <c r="C17" s="604"/>
      <c r="D17" s="604"/>
      <c r="E17" s="401">
        <f>SUM(E12:E16)</f>
        <v>0</v>
      </c>
      <c r="F17" s="44"/>
    </row>
    <row r="18" spans="1:6" ht="27" customHeight="1" thickBot="1">
      <c r="A18" s="594" t="s">
        <v>124</v>
      </c>
      <c r="B18" s="595"/>
      <c r="C18" s="595"/>
      <c r="D18" s="595"/>
      <c r="E18" s="596"/>
      <c r="F18" s="44"/>
    </row>
    <row r="19" spans="1:6" ht="27" customHeight="1" thickBot="1">
      <c r="A19" s="304" t="s">
        <v>250</v>
      </c>
      <c r="B19" s="305" t="s">
        <v>251</v>
      </c>
      <c r="C19" s="593" t="s">
        <v>173</v>
      </c>
      <c r="D19" s="593"/>
      <c r="E19" s="308" t="s">
        <v>170</v>
      </c>
      <c r="F19" s="44"/>
    </row>
    <row r="20" spans="1:6" ht="27" customHeight="1">
      <c r="A20" s="380"/>
      <c r="B20" s="381"/>
      <c r="C20" s="597"/>
      <c r="D20" s="598"/>
      <c r="E20" s="399"/>
      <c r="F20" s="44"/>
    </row>
    <row r="21" spans="1:6" ht="27" customHeight="1">
      <c r="A21" s="380"/>
      <c r="B21" s="379"/>
      <c r="C21" s="614"/>
      <c r="D21" s="598"/>
      <c r="E21" s="399"/>
      <c r="F21" s="44"/>
    </row>
    <row r="22" spans="1:6" ht="27" customHeight="1">
      <c r="A22" s="380"/>
      <c r="B22" s="379"/>
      <c r="C22" s="614"/>
      <c r="D22" s="598"/>
      <c r="E22" s="399"/>
      <c r="F22" s="44"/>
    </row>
    <row r="23" spans="1:6" ht="27" customHeight="1">
      <c r="A23" s="380"/>
      <c r="B23" s="379"/>
      <c r="C23" s="598"/>
      <c r="D23" s="598"/>
      <c r="E23" s="399"/>
      <c r="F23" s="44"/>
    </row>
    <row r="24" spans="1:6" ht="27" customHeight="1">
      <c r="A24" s="380"/>
      <c r="B24" s="379"/>
      <c r="C24" s="598"/>
      <c r="D24" s="598"/>
      <c r="E24" s="399"/>
      <c r="F24" s="44"/>
    </row>
    <row r="25" spans="1:6" ht="27" customHeight="1">
      <c r="A25" s="602" t="s">
        <v>17</v>
      </c>
      <c r="B25" s="603"/>
      <c r="C25" s="604"/>
      <c r="D25" s="604"/>
      <c r="E25" s="401">
        <f>SUM(E20:E24)</f>
        <v>0</v>
      </c>
      <c r="F25" s="44"/>
    </row>
    <row r="26" spans="1:6" ht="27" customHeight="1" thickBot="1">
      <c r="A26" s="609" t="s">
        <v>11</v>
      </c>
      <c r="B26" s="610"/>
      <c r="C26" s="610"/>
      <c r="D26" s="611"/>
      <c r="E26" s="400">
        <f>E9+E17+E25</f>
        <v>0</v>
      </c>
      <c r="F26" s="44"/>
    </row>
    <row r="27" spans="1:215" s="42" customFormat="1" ht="27" customHeight="1">
      <c r="A27" s="382" t="s">
        <v>62</v>
      </c>
      <c r="B27" s="302"/>
      <c r="C27" s="82"/>
      <c r="D27" s="82"/>
      <c r="E27" s="83"/>
      <c r="F27" s="4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row>
    <row r="28" spans="1:6" s="34" customFormat="1" ht="27" customHeight="1" thickBot="1">
      <c r="A28" s="605" t="str">
        <f>IF(E26-'5) Presupuesto Total  '!H16=0,"¡¡¡Bien hecho!! El importe de los honorarios es correcto","¡¡¡Revisa el desglose de la tabla!!!, el monto total debe ser igual al incluido en la partida 2000 Servicios profesionales")</f>
        <v>¡¡¡Bien hecho!! El importe de los honorarios es correcto</v>
      </c>
      <c r="B28" s="606"/>
      <c r="C28" s="607"/>
      <c r="D28" s="607"/>
      <c r="E28" s="608"/>
      <c r="F28" s="44"/>
    </row>
    <row r="29" spans="1:215" s="43" customFormat="1" ht="27" customHeight="1" thickBot="1">
      <c r="A29" s="79"/>
      <c r="B29" s="303"/>
      <c r="C29" s="80"/>
      <c r="D29" s="80"/>
      <c r="E29" s="80"/>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row>
    <row r="30" spans="1:6" ht="27" customHeight="1" thickBot="1">
      <c r="A30" s="58"/>
      <c r="B30" s="58"/>
      <c r="C30" s="58"/>
      <c r="D30" s="58"/>
      <c r="E30" s="58"/>
      <c r="F30" s="44"/>
    </row>
    <row r="31" spans="1:215" s="51" customFormat="1" ht="27" customHeight="1" thickBot="1">
      <c r="A31" s="590" t="s">
        <v>54</v>
      </c>
      <c r="B31" s="591"/>
      <c r="C31" s="591"/>
      <c r="D31" s="591"/>
      <c r="E31" s="592"/>
      <c r="F31" s="56"/>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54"/>
      <c r="FB31" s="54"/>
      <c r="FC31" s="54"/>
      <c r="FD31" s="54"/>
      <c r="FE31" s="54"/>
      <c r="FF31" s="54"/>
      <c r="FG31" s="54"/>
      <c r="FH31" s="54"/>
      <c r="FI31" s="54"/>
      <c r="FJ31" s="54"/>
      <c r="FK31" s="54"/>
      <c r="FL31" s="54"/>
      <c r="FM31" s="54"/>
      <c r="FN31" s="54"/>
      <c r="FO31" s="54"/>
      <c r="FP31" s="54"/>
      <c r="FQ31" s="54"/>
      <c r="FR31" s="54"/>
      <c r="FS31" s="54"/>
      <c r="FT31" s="54"/>
      <c r="FU31" s="54"/>
      <c r="FV31" s="54"/>
      <c r="FW31" s="54"/>
      <c r="FX31" s="54"/>
      <c r="FY31" s="54"/>
      <c r="FZ31" s="54"/>
      <c r="GA31" s="54"/>
      <c r="GB31" s="54"/>
      <c r="GC31" s="54"/>
      <c r="GD31" s="54"/>
      <c r="GE31" s="54"/>
      <c r="GF31" s="54"/>
      <c r="GG31" s="54"/>
      <c r="GH31" s="54"/>
      <c r="GI31" s="54"/>
      <c r="GJ31" s="54"/>
      <c r="GK31" s="54"/>
      <c r="GL31" s="54"/>
      <c r="GM31" s="54"/>
      <c r="GN31" s="54"/>
      <c r="GO31" s="54"/>
      <c r="GP31" s="54"/>
      <c r="GQ31" s="54"/>
      <c r="GR31" s="54"/>
      <c r="GS31" s="54"/>
      <c r="GT31" s="54"/>
      <c r="GU31" s="54"/>
      <c r="GV31" s="54"/>
      <c r="GW31" s="54"/>
      <c r="GX31" s="54"/>
      <c r="GY31" s="54"/>
      <c r="GZ31" s="54"/>
      <c r="HA31" s="54"/>
      <c r="HB31" s="54"/>
      <c r="HC31" s="54"/>
      <c r="HD31" s="54"/>
      <c r="HE31" s="54"/>
      <c r="HF31" s="54"/>
      <c r="HG31" s="54"/>
    </row>
    <row r="32" spans="1:215" s="52" customFormat="1" ht="27" customHeight="1" thickBot="1">
      <c r="A32" s="304" t="s">
        <v>250</v>
      </c>
      <c r="B32" s="305" t="s">
        <v>251</v>
      </c>
      <c r="C32" s="306" t="s">
        <v>171</v>
      </c>
      <c r="D32" s="307" t="s">
        <v>172</v>
      </c>
      <c r="E32" s="308" t="s">
        <v>170</v>
      </c>
      <c r="F32" s="57"/>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c r="EO32" s="55"/>
      <c r="EP32" s="55"/>
      <c r="EQ32" s="55"/>
      <c r="ER32" s="55"/>
      <c r="ES32" s="55"/>
      <c r="ET32" s="55"/>
      <c r="EU32" s="55"/>
      <c r="EV32" s="55"/>
      <c r="EW32" s="55"/>
      <c r="EX32" s="55"/>
      <c r="EY32" s="55"/>
      <c r="EZ32" s="55"/>
      <c r="FA32" s="55"/>
      <c r="FB32" s="55"/>
      <c r="FC32" s="55"/>
      <c r="FD32" s="55"/>
      <c r="FE32" s="55"/>
      <c r="FF32" s="55"/>
      <c r="FG32" s="55"/>
      <c r="FH32" s="55"/>
      <c r="FI32" s="55"/>
      <c r="FJ32" s="55"/>
      <c r="FK32" s="55"/>
      <c r="FL32" s="55"/>
      <c r="FM32" s="55"/>
      <c r="FN32" s="55"/>
      <c r="FO32" s="55"/>
      <c r="FP32" s="55"/>
      <c r="FQ32" s="55"/>
      <c r="FR32" s="55"/>
      <c r="FS32" s="55"/>
      <c r="FT32" s="55"/>
      <c r="FU32" s="55"/>
      <c r="FV32" s="55"/>
      <c r="FW32" s="55"/>
      <c r="FX32" s="55"/>
      <c r="FY32" s="55"/>
      <c r="FZ32" s="55"/>
      <c r="GA32" s="55"/>
      <c r="GB32" s="55"/>
      <c r="GC32" s="55"/>
      <c r="GD32" s="55"/>
      <c r="GE32" s="55"/>
      <c r="GF32" s="55"/>
      <c r="GG32" s="55"/>
      <c r="GH32" s="55"/>
      <c r="GI32" s="55"/>
      <c r="GJ32" s="55"/>
      <c r="GK32" s="55"/>
      <c r="GL32" s="55"/>
      <c r="GM32" s="55"/>
      <c r="GN32" s="55"/>
      <c r="GO32" s="55"/>
      <c r="GP32" s="55"/>
      <c r="GQ32" s="55"/>
      <c r="GR32" s="55"/>
      <c r="GS32" s="55"/>
      <c r="GT32" s="55"/>
      <c r="GU32" s="55"/>
      <c r="GV32" s="55"/>
      <c r="GW32" s="55"/>
      <c r="GX32" s="55"/>
      <c r="GY32" s="55"/>
      <c r="GZ32" s="55"/>
      <c r="HA32" s="55"/>
      <c r="HB32" s="55"/>
      <c r="HC32" s="55"/>
      <c r="HD32" s="55"/>
      <c r="HE32" s="55"/>
      <c r="HF32" s="55"/>
      <c r="HG32" s="55"/>
    </row>
    <row r="33" spans="1:6" ht="27" customHeight="1">
      <c r="A33" s="383"/>
      <c r="B33" s="381"/>
      <c r="C33" s="394"/>
      <c r="D33" s="394"/>
      <c r="E33" s="399"/>
      <c r="F33" s="44"/>
    </row>
    <row r="34" spans="1:6" ht="27" customHeight="1">
      <c r="A34" s="384"/>
      <c r="B34" s="381"/>
      <c r="C34" s="393"/>
      <c r="D34" s="393"/>
      <c r="E34" s="399"/>
      <c r="F34" s="44"/>
    </row>
    <row r="35" spans="1:6" ht="27" customHeight="1">
      <c r="A35" s="385"/>
      <c r="B35" s="386"/>
      <c r="C35" s="403"/>
      <c r="D35" s="404"/>
      <c r="E35" s="399"/>
      <c r="F35" s="44"/>
    </row>
    <row r="36" spans="1:6" ht="27" customHeight="1">
      <c r="A36" s="380"/>
      <c r="B36" s="379"/>
      <c r="C36" s="394"/>
      <c r="D36" s="394"/>
      <c r="E36" s="399"/>
      <c r="F36" s="44"/>
    </row>
    <row r="37" spans="1:6" ht="27" customHeight="1">
      <c r="A37" s="380"/>
      <c r="B37" s="379"/>
      <c r="C37" s="394"/>
      <c r="D37" s="394"/>
      <c r="E37" s="399"/>
      <c r="F37" s="44"/>
    </row>
    <row r="38" spans="1:6" ht="27" customHeight="1">
      <c r="A38" s="380"/>
      <c r="B38" s="379"/>
      <c r="C38" s="394"/>
      <c r="D38" s="394"/>
      <c r="E38" s="399"/>
      <c r="F38" s="44"/>
    </row>
    <row r="39" spans="1:6" ht="27" customHeight="1">
      <c r="A39" s="380"/>
      <c r="B39" s="379"/>
      <c r="C39" s="394"/>
      <c r="D39" s="394"/>
      <c r="E39" s="399"/>
      <c r="F39" s="44"/>
    </row>
    <row r="40" spans="1:6" ht="27" customHeight="1">
      <c r="A40" s="380"/>
      <c r="B40" s="379"/>
      <c r="C40" s="394"/>
      <c r="D40" s="394"/>
      <c r="E40" s="399"/>
      <c r="F40" s="44"/>
    </row>
    <row r="41" spans="1:6" ht="27" customHeight="1">
      <c r="A41" s="380"/>
      <c r="B41" s="379"/>
      <c r="C41" s="394"/>
      <c r="D41" s="394"/>
      <c r="E41" s="399"/>
      <c r="F41" s="44"/>
    </row>
    <row r="42" spans="1:6" ht="27" customHeight="1">
      <c r="A42" s="380"/>
      <c r="B42" s="379"/>
      <c r="C42" s="394"/>
      <c r="D42" s="394"/>
      <c r="E42" s="399"/>
      <c r="F42" s="44"/>
    </row>
    <row r="43" spans="1:6" ht="27" customHeight="1">
      <c r="A43" s="380"/>
      <c r="B43" s="379"/>
      <c r="C43" s="394"/>
      <c r="D43" s="394"/>
      <c r="E43" s="399"/>
      <c r="F43" s="44"/>
    </row>
    <row r="44" spans="1:6" ht="27" customHeight="1">
      <c r="A44" s="380"/>
      <c r="B44" s="379"/>
      <c r="C44" s="394"/>
      <c r="D44" s="394"/>
      <c r="E44" s="399"/>
      <c r="F44" s="44"/>
    </row>
    <row r="45" spans="1:6" ht="27" customHeight="1">
      <c r="A45" s="380"/>
      <c r="B45" s="379"/>
      <c r="C45" s="394"/>
      <c r="D45" s="394"/>
      <c r="E45" s="399"/>
      <c r="F45" s="44"/>
    </row>
    <row r="46" spans="1:6" ht="27" customHeight="1">
      <c r="A46" s="380"/>
      <c r="B46" s="379"/>
      <c r="C46" s="394"/>
      <c r="D46" s="394"/>
      <c r="E46" s="399"/>
      <c r="F46" s="44"/>
    </row>
    <row r="47" spans="1:6" ht="27" customHeight="1" thickBot="1">
      <c r="A47" s="599" t="s">
        <v>11</v>
      </c>
      <c r="B47" s="600"/>
      <c r="C47" s="601"/>
      <c r="D47" s="601"/>
      <c r="E47" s="402">
        <f>SUM(E33:E46)</f>
        <v>0</v>
      </c>
      <c r="F47" s="44"/>
    </row>
    <row r="48" spans="1:215" s="42" customFormat="1" ht="27" customHeight="1">
      <c r="A48" s="81" t="s">
        <v>62</v>
      </c>
      <c r="B48" s="302"/>
      <c r="C48" s="82"/>
      <c r="D48" s="82"/>
      <c r="E48" s="83"/>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c r="CL48" s="34"/>
      <c r="CM48" s="34"/>
      <c r="CN48" s="34"/>
      <c r="CO48" s="34"/>
      <c r="CP48" s="34"/>
      <c r="CQ48" s="34"/>
      <c r="CR48" s="34"/>
      <c r="CS48" s="34"/>
      <c r="CT48" s="34"/>
      <c r="CU48" s="34"/>
      <c r="CV48" s="34"/>
      <c r="CW48" s="34"/>
      <c r="CX48" s="34"/>
      <c r="CY48" s="34"/>
      <c r="CZ48" s="34"/>
      <c r="DA48" s="34"/>
      <c r="DB48" s="34"/>
      <c r="DC48" s="34"/>
      <c r="DD48" s="34"/>
      <c r="DE48" s="34"/>
      <c r="DF48" s="34"/>
      <c r="DG48" s="34"/>
      <c r="DH48" s="34"/>
      <c r="DI48" s="34"/>
      <c r="DJ48" s="34"/>
      <c r="DK48" s="34"/>
      <c r="DL48" s="34"/>
      <c r="DM48" s="34"/>
      <c r="DN48" s="34"/>
      <c r="DO48" s="34"/>
      <c r="DP48" s="34"/>
      <c r="DQ48" s="34"/>
      <c r="DR48" s="34"/>
      <c r="DS48" s="34"/>
      <c r="DT48" s="34"/>
      <c r="DU48" s="34"/>
      <c r="DV48" s="34"/>
      <c r="DW48" s="34"/>
      <c r="DX48" s="34"/>
      <c r="DY48" s="34"/>
      <c r="DZ48" s="34"/>
      <c r="EA48" s="34"/>
      <c r="EB48" s="34"/>
      <c r="EC48" s="34"/>
      <c r="ED48" s="34"/>
      <c r="EE48" s="34"/>
      <c r="EF48" s="34"/>
      <c r="EG48" s="34"/>
      <c r="EH48" s="34"/>
      <c r="EI48" s="34"/>
      <c r="EJ48" s="34"/>
      <c r="EK48" s="34"/>
      <c r="EL48" s="34"/>
      <c r="EM48" s="34"/>
      <c r="EN48" s="34"/>
      <c r="EO48" s="34"/>
      <c r="EP48" s="34"/>
      <c r="EQ48" s="34"/>
      <c r="ER48" s="34"/>
      <c r="ES48" s="34"/>
      <c r="ET48" s="34"/>
      <c r="EU48" s="34"/>
      <c r="EV48" s="34"/>
      <c r="EW48" s="34"/>
      <c r="EX48" s="34"/>
      <c r="EY48" s="34"/>
      <c r="EZ48" s="34"/>
      <c r="FA48" s="34"/>
      <c r="FB48" s="34"/>
      <c r="FC48" s="34"/>
      <c r="FD48" s="34"/>
      <c r="FE48" s="34"/>
      <c r="FF48" s="34"/>
      <c r="FG48" s="34"/>
      <c r="FH48" s="34"/>
      <c r="FI48" s="34"/>
      <c r="FJ48" s="34"/>
      <c r="FK48" s="34"/>
      <c r="FL48" s="34"/>
      <c r="FM48" s="34"/>
      <c r="FN48" s="34"/>
      <c r="FO48" s="34"/>
      <c r="FP48" s="34"/>
      <c r="FQ48" s="34"/>
      <c r="FR48" s="34"/>
      <c r="FS48" s="34"/>
      <c r="FT48" s="34"/>
      <c r="FU48" s="34"/>
      <c r="FV48" s="34"/>
      <c r="FW48" s="34"/>
      <c r="FX48" s="34"/>
      <c r="FY48" s="34"/>
      <c r="FZ48" s="34"/>
      <c r="GA48" s="34"/>
      <c r="GB48" s="34"/>
      <c r="GC48" s="34"/>
      <c r="GD48" s="34"/>
      <c r="GE48" s="34"/>
      <c r="GF48" s="34"/>
      <c r="GG48" s="34"/>
      <c r="GH48" s="34"/>
      <c r="GI48" s="34"/>
      <c r="GJ48" s="34"/>
      <c r="GK48" s="34"/>
      <c r="GL48" s="34"/>
      <c r="GM48" s="34"/>
      <c r="GN48" s="34"/>
      <c r="GO48" s="34"/>
      <c r="GP48" s="34"/>
      <c r="GQ48" s="34"/>
      <c r="GR48" s="34"/>
      <c r="GS48" s="34"/>
      <c r="GT48" s="34"/>
      <c r="GU48" s="34"/>
      <c r="GV48" s="34"/>
      <c r="GW48" s="34"/>
      <c r="GX48" s="34"/>
      <c r="GY48" s="34"/>
      <c r="GZ48" s="34"/>
      <c r="HA48" s="34"/>
      <c r="HB48" s="34"/>
      <c r="HC48" s="34"/>
      <c r="HD48" s="34"/>
      <c r="HE48" s="34"/>
      <c r="HF48" s="34"/>
      <c r="HG48" s="34"/>
    </row>
    <row r="49" spans="1:5" s="34" customFormat="1" ht="27" customHeight="1" thickBot="1">
      <c r="A49" s="587" t="str">
        <f>IF(E47-'5) Presupuesto Total  '!H17=0,"¡¡¡Bien hecho!! El importe de las adquisiciones  es correcto","¡¡¡Revisa el desglose de la tabla!!!, el monto total debe ser igual al incluido en la partida 3000 Adquisiciones")</f>
        <v>¡¡¡Bien hecho!! El importe de las adquisiciones  es correcto</v>
      </c>
      <c r="B49" s="588"/>
      <c r="C49" s="588"/>
      <c r="D49" s="588"/>
      <c r="E49" s="589"/>
    </row>
    <row r="50" spans="1:2" s="34" customFormat="1" ht="27" customHeight="1">
      <c r="A50" s="44"/>
      <c r="B50" s="44"/>
    </row>
    <row r="51" spans="1:2" s="34" customFormat="1" ht="27" customHeight="1">
      <c r="A51" s="44"/>
      <c r="B51" s="44"/>
    </row>
    <row r="52" spans="1:2" s="34" customFormat="1" ht="27" customHeight="1">
      <c r="A52" s="44"/>
      <c r="B52" s="44"/>
    </row>
    <row r="53" spans="1:2" s="34" customFormat="1" ht="27" customHeight="1">
      <c r="A53" s="44"/>
      <c r="B53" s="44"/>
    </row>
    <row r="54" spans="1:2" s="34" customFormat="1" ht="27" customHeight="1">
      <c r="A54" s="44"/>
      <c r="B54" s="44"/>
    </row>
    <row r="55" spans="1:2" s="34" customFormat="1" ht="27" customHeight="1">
      <c r="A55" s="44"/>
      <c r="B55" s="44"/>
    </row>
    <row r="56" spans="1:2" s="34" customFormat="1" ht="27" customHeight="1">
      <c r="A56" s="44"/>
      <c r="B56" s="44"/>
    </row>
    <row r="57" spans="1:2" s="34" customFormat="1" ht="27" customHeight="1">
      <c r="A57" s="44"/>
      <c r="B57" s="44"/>
    </row>
    <row r="58" spans="1:2" s="34" customFormat="1" ht="27" customHeight="1">
      <c r="A58" s="44"/>
      <c r="B58" s="44"/>
    </row>
    <row r="59" spans="1:2" s="34" customFormat="1" ht="27" customHeight="1">
      <c r="A59" s="44"/>
      <c r="B59" s="44"/>
    </row>
    <row r="60" s="34" customFormat="1" ht="27" customHeight="1"/>
    <row r="61" s="34" customFormat="1" ht="27" customHeight="1"/>
    <row r="62" s="34" customFormat="1" ht="27" customHeight="1"/>
    <row r="63" s="34" customFormat="1" ht="27" customHeight="1"/>
    <row r="64" s="34" customFormat="1" ht="27" customHeight="1"/>
    <row r="65" s="34" customFormat="1" ht="27" customHeight="1"/>
    <row r="66" s="34" customFormat="1" ht="27" customHeight="1"/>
    <row r="67" s="34" customFormat="1" ht="27" customHeight="1"/>
    <row r="68" s="34" customFormat="1" ht="27" customHeight="1"/>
    <row r="69" s="34" customFormat="1" ht="27" customHeight="1"/>
    <row r="70" s="34" customFormat="1" ht="27" customHeight="1"/>
    <row r="71" s="34" customFormat="1" ht="27" customHeight="1"/>
    <row r="72" s="34" customFormat="1" ht="27" customHeight="1"/>
    <row r="73" s="34" customFormat="1" ht="27" customHeight="1"/>
    <row r="74" s="34" customFormat="1" ht="27" customHeight="1"/>
    <row r="75" s="34" customFormat="1" ht="27" customHeight="1"/>
    <row r="76" s="34" customFormat="1" ht="27" customHeight="1"/>
    <row r="77" s="34" customFormat="1" ht="27" customHeight="1"/>
    <row r="78" s="34" customFormat="1" ht="27" customHeight="1"/>
    <row r="79" s="34" customFormat="1" ht="27" customHeight="1"/>
    <row r="80" s="34" customFormat="1" ht="27" customHeight="1"/>
    <row r="81" s="34" customFormat="1" ht="27" customHeight="1"/>
    <row r="82" s="34" customFormat="1" ht="27" customHeight="1"/>
    <row r="83" s="34" customFormat="1" ht="27" customHeight="1"/>
    <row r="84" s="34" customFormat="1" ht="27" customHeight="1"/>
    <row r="85" s="34" customFormat="1" ht="27" customHeight="1"/>
    <row r="86" s="34" customFormat="1" ht="27" customHeight="1"/>
    <row r="87" s="34" customFormat="1" ht="27" customHeight="1"/>
    <row r="88" s="34" customFormat="1" ht="27" customHeight="1"/>
    <row r="89" s="34" customFormat="1" ht="27" customHeight="1"/>
    <row r="90" s="34" customFormat="1" ht="27" customHeight="1"/>
    <row r="91" s="34" customFormat="1" ht="27" customHeight="1"/>
    <row r="92" s="34" customFormat="1" ht="27" customHeight="1"/>
    <row r="93" s="34" customFormat="1" ht="27" customHeight="1"/>
    <row r="94" s="34" customFormat="1" ht="27" customHeight="1"/>
    <row r="95" s="34" customFormat="1" ht="27" customHeight="1"/>
    <row r="96" s="34" customFormat="1" ht="27" customHeight="1"/>
    <row r="97" s="34" customFormat="1" ht="27" customHeight="1"/>
    <row r="98" s="34" customFormat="1" ht="27" customHeight="1"/>
    <row r="99" s="34" customFormat="1" ht="27" customHeight="1"/>
    <row r="100" s="34" customFormat="1" ht="27" customHeight="1"/>
    <row r="101" s="34" customFormat="1" ht="27" customHeight="1"/>
    <row r="102" s="34" customFormat="1" ht="27" customHeight="1"/>
    <row r="103" s="34" customFormat="1" ht="27" customHeight="1"/>
    <row r="104" s="34" customFormat="1" ht="27" customHeight="1"/>
    <row r="105" s="34" customFormat="1" ht="27" customHeight="1"/>
    <row r="106" s="34" customFormat="1" ht="27" customHeight="1"/>
    <row r="107" s="34" customFormat="1" ht="27" customHeight="1"/>
    <row r="108" s="34" customFormat="1" ht="27" customHeight="1"/>
    <row r="109" s="34" customFormat="1" ht="27" customHeight="1"/>
    <row r="110" s="34" customFormat="1" ht="27" customHeight="1"/>
    <row r="111" s="34" customFormat="1" ht="27" customHeight="1"/>
    <row r="112" s="34" customFormat="1" ht="27" customHeight="1"/>
    <row r="113" s="34" customFormat="1" ht="27" customHeight="1"/>
    <row r="114" s="34" customFormat="1" ht="27" customHeight="1"/>
    <row r="115" s="34" customFormat="1" ht="27" customHeight="1"/>
    <row r="116" s="34" customFormat="1" ht="27" customHeight="1"/>
    <row r="117" s="34" customFormat="1" ht="27" customHeight="1"/>
    <row r="118" s="34" customFormat="1" ht="27" customHeight="1"/>
    <row r="119" s="34" customFormat="1" ht="27" customHeight="1"/>
    <row r="120" s="34" customFormat="1" ht="27" customHeight="1"/>
    <row r="121" s="34" customFormat="1" ht="27" customHeight="1"/>
    <row r="122" s="34" customFormat="1" ht="27" customHeight="1"/>
    <row r="123" s="34" customFormat="1" ht="27" customHeight="1"/>
    <row r="124" s="34" customFormat="1" ht="27" customHeight="1"/>
    <row r="125" s="34" customFormat="1" ht="27" customHeight="1"/>
    <row r="126" s="34" customFormat="1" ht="27" customHeight="1"/>
    <row r="127" s="34" customFormat="1" ht="27" customHeight="1"/>
    <row r="128" s="34" customFormat="1" ht="27" customHeight="1"/>
    <row r="129" s="34" customFormat="1" ht="27" customHeight="1"/>
    <row r="130" s="34" customFormat="1" ht="27" customHeight="1"/>
    <row r="131" s="34" customFormat="1" ht="27" customHeight="1"/>
    <row r="132" s="34" customFormat="1" ht="27" customHeight="1"/>
    <row r="133" s="34" customFormat="1" ht="27" customHeight="1"/>
    <row r="134" s="34" customFormat="1" ht="27" customHeight="1"/>
    <row r="135" s="34" customFormat="1" ht="27" customHeight="1"/>
    <row r="136" s="34" customFormat="1" ht="27" customHeight="1"/>
    <row r="137" s="34" customFormat="1" ht="27" customHeight="1"/>
    <row r="138" s="34" customFormat="1" ht="27" customHeight="1"/>
    <row r="139" s="34" customFormat="1" ht="27" customHeight="1"/>
    <row r="140" s="34" customFormat="1" ht="27" customHeight="1"/>
    <row r="141" s="34" customFormat="1" ht="27" customHeight="1"/>
    <row r="142" s="34" customFormat="1" ht="27" customHeight="1"/>
    <row r="143" s="34" customFormat="1" ht="27" customHeight="1"/>
    <row r="144" s="34" customFormat="1" ht="27" customHeight="1"/>
    <row r="145" s="34" customFormat="1" ht="27" customHeight="1"/>
    <row r="146" s="34" customFormat="1" ht="27" customHeight="1"/>
    <row r="147" s="34" customFormat="1" ht="27" customHeight="1"/>
    <row r="148" s="34" customFormat="1" ht="27" customHeight="1"/>
    <row r="149" s="34" customFormat="1" ht="27" customHeight="1"/>
    <row r="150" s="34" customFormat="1" ht="27" customHeight="1"/>
    <row r="151" s="34" customFormat="1" ht="27" customHeight="1"/>
    <row r="152" s="34" customFormat="1" ht="27" customHeight="1"/>
    <row r="153" s="34" customFormat="1" ht="27" customHeight="1"/>
    <row r="154" s="34" customFormat="1" ht="27" customHeight="1"/>
    <row r="155" s="34" customFormat="1" ht="27" customHeight="1"/>
    <row r="156" s="34" customFormat="1" ht="27" customHeight="1"/>
    <row r="157" s="34" customFormat="1" ht="27" customHeight="1"/>
    <row r="158" s="34" customFormat="1" ht="27" customHeight="1"/>
    <row r="159" s="34" customFormat="1" ht="27" customHeight="1"/>
    <row r="160" s="34" customFormat="1" ht="27" customHeight="1"/>
    <row r="161" s="34" customFormat="1" ht="27" customHeight="1"/>
    <row r="162" s="34" customFormat="1" ht="27" customHeight="1"/>
    <row r="163" s="34" customFormat="1" ht="27" customHeight="1"/>
    <row r="164" s="34" customFormat="1" ht="27" customHeight="1"/>
    <row r="165" s="34" customFormat="1" ht="27" customHeight="1"/>
    <row r="166" s="34" customFormat="1" ht="27" customHeight="1"/>
    <row r="167" s="34" customFormat="1" ht="27" customHeight="1"/>
    <row r="168" s="34" customFormat="1" ht="27" customHeight="1"/>
    <row r="169" s="34" customFormat="1" ht="27" customHeight="1"/>
    <row r="170" s="34" customFormat="1" ht="27" customHeight="1"/>
    <row r="171" s="34" customFormat="1" ht="27" customHeight="1"/>
    <row r="172" s="34" customFormat="1" ht="27" customHeight="1"/>
    <row r="173" s="34" customFormat="1" ht="27" customHeight="1"/>
    <row r="174" s="34" customFormat="1" ht="27" customHeight="1"/>
    <row r="175" s="34" customFormat="1" ht="27" customHeight="1"/>
    <row r="176" s="34" customFormat="1" ht="27" customHeight="1"/>
    <row r="177" s="34" customFormat="1" ht="27" customHeight="1"/>
    <row r="178" s="34" customFormat="1" ht="27" customHeight="1"/>
    <row r="179" s="34" customFormat="1" ht="27" customHeight="1"/>
    <row r="180" s="34" customFormat="1" ht="27" customHeight="1"/>
    <row r="181" s="34" customFormat="1" ht="27" customHeight="1"/>
    <row r="182" s="34" customFormat="1" ht="27" customHeight="1"/>
    <row r="183" s="34" customFormat="1" ht="27" customHeight="1"/>
    <row r="184" s="34" customFormat="1" ht="27" customHeight="1"/>
    <row r="185" s="34" customFormat="1" ht="27" customHeight="1"/>
    <row r="186" s="34" customFormat="1" ht="27" customHeight="1"/>
    <row r="187" s="34" customFormat="1" ht="27" customHeight="1"/>
    <row r="188" s="34" customFormat="1" ht="27" customHeight="1"/>
    <row r="189" s="34" customFormat="1" ht="27" customHeight="1"/>
    <row r="190" s="34" customFormat="1" ht="27" customHeight="1"/>
    <row r="191" s="34" customFormat="1" ht="27" customHeight="1"/>
    <row r="192" s="34" customFormat="1" ht="27" customHeight="1"/>
    <row r="193" s="34" customFormat="1" ht="27" customHeight="1"/>
    <row r="194" s="34" customFormat="1" ht="27" customHeight="1"/>
    <row r="195" s="34" customFormat="1" ht="27" customHeight="1"/>
    <row r="196" s="34" customFormat="1" ht="27" customHeight="1"/>
    <row r="197" s="34" customFormat="1" ht="27" customHeight="1"/>
    <row r="198" s="34" customFormat="1" ht="27" customHeight="1"/>
    <row r="199" s="34" customFormat="1" ht="27" customHeight="1"/>
    <row r="200" s="34" customFormat="1" ht="27" customHeight="1"/>
    <row r="201" s="34" customFormat="1" ht="27" customHeight="1"/>
    <row r="202" s="34" customFormat="1" ht="27" customHeight="1"/>
    <row r="203" s="34" customFormat="1" ht="27" customHeight="1"/>
    <row r="204" s="34" customFormat="1" ht="27" customHeight="1"/>
    <row r="205" s="34" customFormat="1" ht="27" customHeight="1"/>
    <row r="206" s="34" customFormat="1" ht="27" customHeight="1"/>
    <row r="207" s="34" customFormat="1" ht="27" customHeight="1"/>
    <row r="208" s="34" customFormat="1" ht="27" customHeight="1"/>
    <row r="209" s="34" customFormat="1" ht="27" customHeight="1"/>
    <row r="210" s="34" customFormat="1" ht="27" customHeight="1"/>
    <row r="211" s="34" customFormat="1" ht="27" customHeight="1"/>
    <row r="212" s="34" customFormat="1" ht="27" customHeight="1"/>
    <row r="213" s="34" customFormat="1" ht="27" customHeight="1"/>
    <row r="214" s="34" customFormat="1" ht="27" customHeight="1"/>
    <row r="215" s="34" customFormat="1" ht="27" customHeight="1"/>
    <row r="216" s="34" customFormat="1" ht="27" customHeight="1"/>
    <row r="217" s="34" customFormat="1" ht="27" customHeight="1"/>
    <row r="218" s="34" customFormat="1" ht="27" customHeight="1"/>
    <row r="219" s="34" customFormat="1" ht="27" customHeight="1"/>
    <row r="220" s="34" customFormat="1" ht="27" customHeight="1"/>
    <row r="221" s="34" customFormat="1" ht="27" customHeight="1"/>
    <row r="222" s="34" customFormat="1" ht="27" customHeight="1"/>
    <row r="223" s="34" customFormat="1" ht="27" customHeight="1"/>
    <row r="224" s="34" customFormat="1" ht="27" customHeight="1"/>
    <row r="225" s="34" customFormat="1" ht="27" customHeight="1"/>
    <row r="226" s="34" customFormat="1" ht="27" customHeight="1"/>
    <row r="227" s="34" customFormat="1" ht="27" customHeight="1"/>
    <row r="228" s="34" customFormat="1" ht="27" customHeight="1"/>
    <row r="229" s="34" customFormat="1" ht="27" customHeight="1"/>
    <row r="230" s="34" customFormat="1" ht="27" customHeight="1"/>
    <row r="231" s="34" customFormat="1" ht="27" customHeight="1"/>
    <row r="232" s="34" customFormat="1" ht="27" customHeight="1"/>
    <row r="233" s="34" customFormat="1" ht="27" customHeight="1"/>
    <row r="234" s="34" customFormat="1" ht="27" customHeight="1"/>
    <row r="235" s="34" customFormat="1" ht="27" customHeight="1"/>
    <row r="236" s="34" customFormat="1" ht="27" customHeight="1"/>
    <row r="237" s="34" customFormat="1" ht="27" customHeight="1"/>
    <row r="238" s="34" customFormat="1" ht="27" customHeight="1"/>
    <row r="239" s="34" customFormat="1" ht="27" customHeight="1"/>
    <row r="240" s="34" customFormat="1" ht="27" customHeight="1"/>
    <row r="241" s="34" customFormat="1" ht="27" customHeight="1"/>
    <row r="242" s="34" customFormat="1" ht="27" customHeight="1"/>
    <row r="243" s="34" customFormat="1" ht="27" customHeight="1"/>
    <row r="244" s="34" customFormat="1" ht="27" customHeight="1"/>
    <row r="245" s="34" customFormat="1" ht="27" customHeight="1"/>
    <row r="246" s="34" customFormat="1" ht="27" customHeight="1"/>
    <row r="247" s="34" customFormat="1" ht="27" customHeight="1"/>
    <row r="248" s="34" customFormat="1" ht="27" customHeight="1"/>
    <row r="249" s="34" customFormat="1" ht="27" customHeight="1"/>
    <row r="250" s="34" customFormat="1" ht="27" customHeight="1"/>
    <row r="251" s="34" customFormat="1" ht="27" customHeight="1"/>
    <row r="252" s="34" customFormat="1" ht="27" customHeight="1"/>
    <row r="253" s="34" customFormat="1" ht="27" customHeight="1"/>
    <row r="254" s="34" customFormat="1" ht="27" customHeight="1"/>
    <row r="255" s="34" customFormat="1" ht="27" customHeight="1"/>
    <row r="256" s="34" customFormat="1" ht="27" customHeight="1"/>
    <row r="257" s="34" customFormat="1" ht="27" customHeight="1"/>
    <row r="258" s="34" customFormat="1" ht="27" customHeight="1"/>
    <row r="259" s="34" customFormat="1" ht="27" customHeight="1"/>
    <row r="260" s="34" customFormat="1" ht="27" customHeight="1"/>
    <row r="261" s="34" customFormat="1" ht="27" customHeight="1"/>
    <row r="262" s="34" customFormat="1" ht="27" customHeight="1"/>
    <row r="263" s="34" customFormat="1" ht="27" customHeight="1"/>
    <row r="264" s="34" customFormat="1" ht="27" customHeight="1"/>
    <row r="265" s="34" customFormat="1" ht="27" customHeight="1"/>
    <row r="266" s="34" customFormat="1" ht="27" customHeight="1"/>
    <row r="267" s="34" customFormat="1" ht="27" customHeight="1"/>
    <row r="268" s="34" customFormat="1" ht="27" customHeight="1"/>
    <row r="269" s="34" customFormat="1" ht="27" customHeight="1"/>
    <row r="270" s="34" customFormat="1" ht="27" customHeight="1"/>
    <row r="271" s="34" customFormat="1" ht="27" customHeight="1"/>
    <row r="272" s="34" customFormat="1" ht="27" customHeight="1"/>
    <row r="273" s="34" customFormat="1" ht="27" customHeight="1"/>
    <row r="274" s="34" customFormat="1" ht="27" customHeight="1"/>
    <row r="275" s="34" customFormat="1" ht="27" customHeight="1"/>
    <row r="276" s="34" customFormat="1" ht="27" customHeight="1"/>
    <row r="277" s="34" customFormat="1" ht="27" customHeight="1"/>
    <row r="278" s="34" customFormat="1" ht="27" customHeight="1"/>
    <row r="279" s="34" customFormat="1" ht="27" customHeight="1"/>
    <row r="280" s="34" customFormat="1" ht="27" customHeight="1"/>
    <row r="281" s="34" customFormat="1" ht="27" customHeight="1"/>
    <row r="282" s="34" customFormat="1" ht="27" customHeight="1"/>
    <row r="283" s="34" customFormat="1" ht="27" customHeight="1"/>
    <row r="284" s="34" customFormat="1" ht="27" customHeight="1"/>
    <row r="285" s="34" customFormat="1" ht="27" customHeight="1"/>
    <row r="286" s="34" customFormat="1" ht="27" customHeight="1"/>
    <row r="287" s="34" customFormat="1" ht="27" customHeight="1"/>
    <row r="288" s="34" customFormat="1" ht="27" customHeight="1"/>
    <row r="289" s="34" customFormat="1" ht="27" customHeight="1"/>
    <row r="290" s="34" customFormat="1" ht="27" customHeight="1"/>
    <row r="291" s="34" customFormat="1" ht="27" customHeight="1"/>
    <row r="292" s="34" customFormat="1" ht="27" customHeight="1"/>
    <row r="293" s="34" customFormat="1" ht="27" customHeight="1"/>
    <row r="294" s="34" customFormat="1" ht="27" customHeight="1"/>
    <row r="295" s="34" customFormat="1" ht="27" customHeight="1"/>
    <row r="296" s="34" customFormat="1" ht="27" customHeight="1"/>
    <row r="297" s="34" customFormat="1" ht="27" customHeight="1"/>
    <row r="298" s="34" customFormat="1" ht="27" customHeight="1"/>
    <row r="299" s="34" customFormat="1" ht="27" customHeight="1"/>
    <row r="300" s="34" customFormat="1" ht="27" customHeight="1"/>
    <row r="301" s="34" customFormat="1" ht="27" customHeight="1"/>
    <row r="302" s="34" customFormat="1" ht="27" customHeight="1"/>
    <row r="303" s="34" customFormat="1" ht="27" customHeight="1"/>
    <row r="304" s="34" customFormat="1" ht="27" customHeight="1"/>
    <row r="305" s="34" customFormat="1" ht="27" customHeight="1"/>
    <row r="306" s="34" customFormat="1" ht="27" customHeight="1"/>
    <row r="307" s="34" customFormat="1" ht="27" customHeight="1"/>
    <row r="308" s="34" customFormat="1" ht="27" customHeight="1"/>
    <row r="309" s="34" customFormat="1" ht="27" customHeight="1"/>
    <row r="310" s="34" customFormat="1" ht="27" customHeight="1"/>
    <row r="311" s="34" customFormat="1" ht="27" customHeight="1"/>
    <row r="312" s="34" customFormat="1" ht="27" customHeight="1"/>
    <row r="313" s="34" customFormat="1" ht="27" customHeight="1"/>
    <row r="314" s="34" customFormat="1" ht="27" customHeight="1"/>
    <row r="315" s="34" customFormat="1" ht="27" customHeight="1"/>
    <row r="316" s="34" customFormat="1" ht="27" customHeight="1"/>
    <row r="317" s="34" customFormat="1" ht="27" customHeight="1"/>
    <row r="318" s="34" customFormat="1" ht="27" customHeight="1"/>
    <row r="319" s="34" customFormat="1" ht="27" customHeight="1"/>
    <row r="320" s="34" customFormat="1" ht="27" customHeight="1"/>
    <row r="321" s="34" customFormat="1" ht="27" customHeight="1"/>
    <row r="322" s="34" customFormat="1" ht="27" customHeight="1"/>
    <row r="323" s="34" customFormat="1" ht="27" customHeight="1"/>
    <row r="324" s="34" customFormat="1" ht="27" customHeight="1"/>
    <row r="325" s="34" customFormat="1" ht="27" customHeight="1"/>
    <row r="326" s="34" customFormat="1" ht="27" customHeight="1"/>
    <row r="327" s="34" customFormat="1" ht="27" customHeight="1"/>
    <row r="328" s="34" customFormat="1" ht="27" customHeight="1"/>
    <row r="329" s="34" customFormat="1" ht="27" customHeight="1"/>
    <row r="330" s="34" customFormat="1" ht="27" customHeight="1"/>
    <row r="331" s="34" customFormat="1" ht="27" customHeight="1"/>
    <row r="332" s="34" customFormat="1" ht="27" customHeight="1"/>
    <row r="333" s="34" customFormat="1" ht="27" customHeight="1"/>
    <row r="334" s="34" customFormat="1" ht="27" customHeight="1"/>
    <row r="335" s="34" customFormat="1" ht="27" customHeight="1"/>
    <row r="336" s="34" customFormat="1" ht="27" customHeight="1"/>
    <row r="337" s="34" customFormat="1" ht="27" customHeight="1"/>
    <row r="338" s="34" customFormat="1" ht="27" customHeight="1"/>
    <row r="339" s="34" customFormat="1" ht="27" customHeight="1"/>
    <row r="340" s="34" customFormat="1" ht="27" customHeight="1"/>
    <row r="341" s="34" customFormat="1" ht="27" customHeight="1"/>
    <row r="342" s="34" customFormat="1" ht="27" customHeight="1"/>
    <row r="343" s="34" customFormat="1" ht="27" customHeight="1"/>
    <row r="344" s="34" customFormat="1" ht="27" customHeight="1"/>
    <row r="345" s="34" customFormat="1" ht="27" customHeight="1"/>
    <row r="346" s="34" customFormat="1" ht="27" customHeight="1"/>
    <row r="347" s="34" customFormat="1" ht="27" customHeight="1"/>
    <row r="348" s="34" customFormat="1" ht="27" customHeight="1"/>
    <row r="349" s="34" customFormat="1" ht="27" customHeight="1"/>
    <row r="350" s="34" customFormat="1" ht="27" customHeight="1"/>
    <row r="351" s="34" customFormat="1" ht="27" customHeight="1"/>
    <row r="352" s="34" customFormat="1" ht="27" customHeight="1"/>
    <row r="353" s="34" customFormat="1" ht="27" customHeight="1"/>
    <row r="354" s="34" customFormat="1" ht="27" customHeight="1"/>
    <row r="355" s="34" customFormat="1" ht="27" customHeight="1"/>
    <row r="356" s="34" customFormat="1" ht="27" customHeight="1"/>
    <row r="357" s="34" customFormat="1" ht="27" customHeight="1"/>
    <row r="358" s="34" customFormat="1" ht="27" customHeight="1"/>
    <row r="359" s="34" customFormat="1" ht="27" customHeight="1"/>
    <row r="360" s="34" customFormat="1" ht="27" customHeight="1"/>
    <row r="361" s="34" customFormat="1" ht="27" customHeight="1"/>
    <row r="362" s="34" customFormat="1" ht="27" customHeight="1"/>
    <row r="363" s="34" customFormat="1" ht="27" customHeight="1"/>
    <row r="364" s="34" customFormat="1" ht="27" customHeight="1"/>
    <row r="365" s="34" customFormat="1" ht="27" customHeight="1"/>
    <row r="366" s="34" customFormat="1" ht="27" customHeight="1"/>
    <row r="367" s="34" customFormat="1" ht="27" customHeight="1"/>
    <row r="368" s="34" customFormat="1" ht="27" customHeight="1"/>
    <row r="369" s="34" customFormat="1" ht="27" customHeight="1"/>
    <row r="370" s="34" customFormat="1" ht="27" customHeight="1"/>
    <row r="371" s="34" customFormat="1" ht="27" customHeight="1"/>
    <row r="372" s="34" customFormat="1" ht="27" customHeight="1"/>
    <row r="373" s="34" customFormat="1" ht="27" customHeight="1"/>
    <row r="374" s="34" customFormat="1" ht="27" customHeight="1"/>
    <row r="375" s="34" customFormat="1" ht="27" customHeight="1"/>
    <row r="376" s="34" customFormat="1" ht="27" customHeight="1"/>
    <row r="377" s="34" customFormat="1" ht="27" customHeight="1"/>
    <row r="378" s="34" customFormat="1" ht="27" customHeight="1"/>
    <row r="379" s="34" customFormat="1" ht="27" customHeight="1"/>
    <row r="380" s="34" customFormat="1" ht="27" customHeight="1"/>
    <row r="381" s="34" customFormat="1" ht="27" customHeight="1"/>
    <row r="382" s="34" customFormat="1" ht="27" customHeight="1"/>
    <row r="383" s="34" customFormat="1" ht="27" customHeight="1"/>
    <row r="384" s="34" customFormat="1" ht="27" customHeight="1"/>
    <row r="385" s="34" customFormat="1" ht="27" customHeight="1"/>
    <row r="386" s="34" customFormat="1" ht="27" customHeight="1"/>
    <row r="387" s="34" customFormat="1" ht="27" customHeight="1"/>
    <row r="388" s="34" customFormat="1" ht="27" customHeight="1"/>
    <row r="389" s="34" customFormat="1" ht="27" customHeight="1"/>
    <row r="390" s="34" customFormat="1" ht="27" customHeight="1"/>
    <row r="391" s="34" customFormat="1" ht="27" customHeight="1"/>
    <row r="392" s="34" customFormat="1" ht="27" customHeight="1"/>
    <row r="393" s="34" customFormat="1" ht="27" customHeight="1"/>
    <row r="394" s="34" customFormat="1" ht="27" customHeight="1"/>
    <row r="395" s="34" customFormat="1" ht="27" customHeight="1"/>
    <row r="396" s="34" customFormat="1" ht="27" customHeight="1"/>
    <row r="397" s="34" customFormat="1" ht="27" customHeight="1"/>
    <row r="398" s="34" customFormat="1" ht="27" customHeight="1"/>
    <row r="399" s="34" customFormat="1" ht="27" customHeight="1"/>
    <row r="400" s="34" customFormat="1" ht="27" customHeight="1"/>
    <row r="401" s="34" customFormat="1" ht="27" customHeight="1"/>
    <row r="402" s="34" customFormat="1" ht="27" customHeight="1"/>
    <row r="403" s="34" customFormat="1" ht="27" customHeight="1"/>
    <row r="404" s="34" customFormat="1" ht="27" customHeight="1"/>
    <row r="405" s="34" customFormat="1" ht="27" customHeight="1"/>
    <row r="406" s="34" customFormat="1" ht="27" customHeight="1"/>
    <row r="407" s="34" customFormat="1" ht="27" customHeight="1"/>
    <row r="408" s="34" customFormat="1" ht="27" customHeight="1"/>
    <row r="409" s="34" customFormat="1" ht="27" customHeight="1"/>
    <row r="410" s="34" customFormat="1" ht="27" customHeight="1"/>
    <row r="411" s="34" customFormat="1" ht="27" customHeight="1"/>
    <row r="412" s="34" customFormat="1" ht="27" customHeight="1"/>
    <row r="413" s="34" customFormat="1" ht="27" customHeight="1"/>
    <row r="414" s="34" customFormat="1" ht="27" customHeight="1"/>
    <row r="415" s="34" customFormat="1" ht="27" customHeight="1"/>
    <row r="416" s="34" customFormat="1" ht="27" customHeight="1"/>
    <row r="417" s="34" customFormat="1" ht="27" customHeight="1"/>
    <row r="418" s="34" customFormat="1" ht="27" customHeight="1"/>
    <row r="419" s="34" customFormat="1" ht="27" customHeight="1"/>
    <row r="420" s="34" customFormat="1" ht="27" customHeight="1"/>
    <row r="421" s="34" customFormat="1" ht="27" customHeight="1"/>
    <row r="422" s="34" customFormat="1" ht="27" customHeight="1"/>
    <row r="423" s="34" customFormat="1" ht="27" customHeight="1"/>
    <row r="424" s="34" customFormat="1" ht="27" customHeight="1"/>
    <row r="425" s="34" customFormat="1" ht="27" customHeight="1"/>
    <row r="426" s="34" customFormat="1" ht="27" customHeight="1"/>
    <row r="427" s="34" customFormat="1" ht="27" customHeight="1"/>
    <row r="428" s="34" customFormat="1" ht="27" customHeight="1"/>
    <row r="429" s="34" customFormat="1" ht="27" customHeight="1"/>
    <row r="430" s="34" customFormat="1" ht="27" customHeight="1"/>
    <row r="431" s="34" customFormat="1" ht="27" customHeight="1"/>
    <row r="432" s="34" customFormat="1" ht="27" customHeight="1"/>
    <row r="433" s="34" customFormat="1" ht="27" customHeight="1"/>
    <row r="434" s="34" customFormat="1" ht="27" customHeight="1"/>
    <row r="435" s="34" customFormat="1" ht="27" customHeight="1"/>
    <row r="436" s="34" customFormat="1" ht="27" customHeight="1"/>
    <row r="437" s="34" customFormat="1" ht="27" customHeight="1"/>
    <row r="438" s="34" customFormat="1" ht="27" customHeight="1"/>
    <row r="439" spans="6:215" s="43" customFormat="1" ht="27" customHeight="1">
      <c r="F439" s="34"/>
      <c r="G439" s="34"/>
      <c r="H439" s="34"/>
      <c r="I439" s="34"/>
      <c r="J439" s="34"/>
      <c r="K439" s="34"/>
      <c r="L439" s="34"/>
      <c r="M439" s="34"/>
      <c r="N439" s="34"/>
      <c r="O439" s="34"/>
      <c r="P439" s="34"/>
      <c r="Q439" s="34"/>
      <c r="R439" s="34"/>
      <c r="S439" s="34"/>
      <c r="T439" s="34"/>
      <c r="U439" s="34"/>
      <c r="V439" s="34"/>
      <c r="W439" s="34"/>
      <c r="X439" s="34"/>
      <c r="Y439" s="34"/>
      <c r="Z439" s="34"/>
      <c r="AA439" s="34"/>
      <c r="AB439" s="34"/>
      <c r="AC439" s="34"/>
      <c r="AD439" s="34"/>
      <c r="AE439" s="34"/>
      <c r="AF439" s="34"/>
      <c r="AG439" s="34"/>
      <c r="AH439" s="34"/>
      <c r="AI439" s="34"/>
      <c r="AJ439" s="34"/>
      <c r="AK439" s="34"/>
      <c r="AL439" s="34"/>
      <c r="AM439" s="34"/>
      <c r="AN439" s="34"/>
      <c r="AO439" s="34"/>
      <c r="AP439" s="34"/>
      <c r="AQ439" s="34"/>
      <c r="AR439" s="34"/>
      <c r="AS439" s="34"/>
      <c r="AT439" s="34"/>
      <c r="AU439" s="34"/>
      <c r="AV439" s="34"/>
      <c r="AW439" s="34"/>
      <c r="AX439" s="34"/>
      <c r="AY439" s="34"/>
      <c r="AZ439" s="34"/>
      <c r="BA439" s="34"/>
      <c r="BB439" s="34"/>
      <c r="BC439" s="34"/>
      <c r="BD439" s="34"/>
      <c r="BE439" s="34"/>
      <c r="BF439" s="34"/>
      <c r="BG439" s="34"/>
      <c r="BH439" s="34"/>
      <c r="BI439" s="34"/>
      <c r="BJ439" s="34"/>
      <c r="BK439" s="34"/>
      <c r="BL439" s="34"/>
      <c r="BM439" s="34"/>
      <c r="BN439" s="34"/>
      <c r="BO439" s="34"/>
      <c r="BP439" s="34"/>
      <c r="BQ439" s="34"/>
      <c r="BR439" s="34"/>
      <c r="BS439" s="34"/>
      <c r="BT439" s="34"/>
      <c r="BU439" s="34"/>
      <c r="BV439" s="34"/>
      <c r="BW439" s="34"/>
      <c r="BX439" s="34"/>
      <c r="BY439" s="34"/>
      <c r="BZ439" s="34"/>
      <c r="CA439" s="34"/>
      <c r="CB439" s="34"/>
      <c r="CC439" s="34"/>
      <c r="CD439" s="34"/>
      <c r="CE439" s="34"/>
      <c r="CF439" s="34"/>
      <c r="CG439" s="34"/>
      <c r="CH439" s="34"/>
      <c r="CI439" s="34"/>
      <c r="CJ439" s="34"/>
      <c r="CK439" s="34"/>
      <c r="CL439" s="34"/>
      <c r="CM439" s="34"/>
      <c r="CN439" s="34"/>
      <c r="CO439" s="34"/>
      <c r="CP439" s="34"/>
      <c r="CQ439" s="34"/>
      <c r="CR439" s="34"/>
      <c r="CS439" s="34"/>
      <c r="CT439" s="34"/>
      <c r="CU439" s="34"/>
      <c r="CV439" s="34"/>
      <c r="CW439" s="34"/>
      <c r="CX439" s="34"/>
      <c r="CY439" s="34"/>
      <c r="CZ439" s="34"/>
      <c r="DA439" s="34"/>
      <c r="DB439" s="34"/>
      <c r="DC439" s="34"/>
      <c r="DD439" s="34"/>
      <c r="DE439" s="34"/>
      <c r="DF439" s="34"/>
      <c r="DG439" s="34"/>
      <c r="DH439" s="34"/>
      <c r="DI439" s="34"/>
      <c r="DJ439" s="34"/>
      <c r="DK439" s="34"/>
      <c r="DL439" s="34"/>
      <c r="DM439" s="34"/>
      <c r="DN439" s="34"/>
      <c r="DO439" s="34"/>
      <c r="DP439" s="34"/>
      <c r="DQ439" s="34"/>
      <c r="DR439" s="34"/>
      <c r="DS439" s="34"/>
      <c r="DT439" s="34"/>
      <c r="DU439" s="34"/>
      <c r="DV439" s="34"/>
      <c r="DW439" s="34"/>
      <c r="DX439" s="34"/>
      <c r="DY439" s="34"/>
      <c r="DZ439" s="34"/>
      <c r="EA439" s="34"/>
      <c r="EB439" s="34"/>
      <c r="EC439" s="34"/>
      <c r="ED439" s="34"/>
      <c r="EE439" s="34"/>
      <c r="EF439" s="34"/>
      <c r="EG439" s="34"/>
      <c r="EH439" s="34"/>
      <c r="EI439" s="34"/>
      <c r="EJ439" s="34"/>
      <c r="EK439" s="34"/>
      <c r="EL439" s="34"/>
      <c r="EM439" s="34"/>
      <c r="EN439" s="34"/>
      <c r="EO439" s="34"/>
      <c r="EP439" s="34"/>
      <c r="EQ439" s="34"/>
      <c r="ER439" s="34"/>
      <c r="ES439" s="34"/>
      <c r="ET439" s="34"/>
      <c r="EU439" s="34"/>
      <c r="EV439" s="34"/>
      <c r="EW439" s="34"/>
      <c r="EX439" s="34"/>
      <c r="EY439" s="34"/>
      <c r="EZ439" s="34"/>
      <c r="FA439" s="34"/>
      <c r="FB439" s="34"/>
      <c r="FC439" s="34"/>
      <c r="FD439" s="34"/>
      <c r="FE439" s="34"/>
      <c r="FF439" s="34"/>
      <c r="FG439" s="34"/>
      <c r="FH439" s="34"/>
      <c r="FI439" s="34"/>
      <c r="FJ439" s="34"/>
      <c r="FK439" s="34"/>
      <c r="FL439" s="34"/>
      <c r="FM439" s="34"/>
      <c r="FN439" s="34"/>
      <c r="FO439" s="34"/>
      <c r="FP439" s="34"/>
      <c r="FQ439" s="34"/>
      <c r="FR439" s="34"/>
      <c r="FS439" s="34"/>
      <c r="FT439" s="34"/>
      <c r="FU439" s="34"/>
      <c r="FV439" s="34"/>
      <c r="FW439" s="34"/>
      <c r="FX439" s="34"/>
      <c r="FY439" s="34"/>
      <c r="FZ439" s="34"/>
      <c r="GA439" s="34"/>
      <c r="GB439" s="34"/>
      <c r="GC439" s="34"/>
      <c r="GD439" s="34"/>
      <c r="GE439" s="34"/>
      <c r="GF439" s="34"/>
      <c r="GG439" s="34"/>
      <c r="GH439" s="34"/>
      <c r="GI439" s="34"/>
      <c r="GJ439" s="34"/>
      <c r="GK439" s="34"/>
      <c r="GL439" s="34"/>
      <c r="GM439" s="34"/>
      <c r="GN439" s="34"/>
      <c r="GO439" s="34"/>
      <c r="GP439" s="34"/>
      <c r="GQ439" s="34"/>
      <c r="GR439" s="34"/>
      <c r="GS439" s="34"/>
      <c r="GT439" s="34"/>
      <c r="GU439" s="34"/>
      <c r="GV439" s="34"/>
      <c r="GW439" s="34"/>
      <c r="GX439" s="34"/>
      <c r="GY439" s="34"/>
      <c r="GZ439" s="34"/>
      <c r="HA439" s="34"/>
      <c r="HB439" s="34"/>
      <c r="HC439" s="34"/>
      <c r="HD439" s="34"/>
      <c r="HE439" s="34"/>
      <c r="HF439" s="34"/>
      <c r="HG439" s="34"/>
    </row>
  </sheetData>
  <sheetProtection password="C525" sheet="1" formatRows="0"/>
  <mergeCells count="30">
    <mergeCell ref="C7:D7"/>
    <mergeCell ref="C14:D14"/>
    <mergeCell ref="C24:D24"/>
    <mergeCell ref="C8:D8"/>
    <mergeCell ref="C13:D13"/>
    <mergeCell ref="C16:D16"/>
    <mergeCell ref="C21:D21"/>
    <mergeCell ref="C22:D22"/>
    <mergeCell ref="A9:D9"/>
    <mergeCell ref="C12:D12"/>
    <mergeCell ref="A18:E18"/>
    <mergeCell ref="C20:D20"/>
    <mergeCell ref="A47:D47"/>
    <mergeCell ref="A25:D25"/>
    <mergeCell ref="A17:D17"/>
    <mergeCell ref="C15:D15"/>
    <mergeCell ref="C23:D23"/>
    <mergeCell ref="A31:E31"/>
    <mergeCell ref="A28:E28"/>
    <mergeCell ref="A26:D26"/>
    <mergeCell ref="C4:D4"/>
    <mergeCell ref="C5:D5"/>
    <mergeCell ref="C6:D6"/>
    <mergeCell ref="A49:E49"/>
    <mergeCell ref="A1:E1"/>
    <mergeCell ref="C3:D3"/>
    <mergeCell ref="C11:D11"/>
    <mergeCell ref="C19:D19"/>
    <mergeCell ref="A2:E2"/>
    <mergeCell ref="A10:E10"/>
  </mergeCells>
  <printOptions horizontalCentered="1" verticalCentered="1"/>
  <pageMargins left="0.7874015748031497" right="0.7874015748031497" top="0.5905511811023623" bottom="0.5905511811023623" header="0" footer="0"/>
  <pageSetup fitToHeight="1" fitToWidth="1" horizontalDpi="600" verticalDpi="600" orientation="portrait" scale="55" r:id="rId2"/>
  <headerFooter alignWithMargins="0">
    <oddHeader>&amp;L&amp;K000000&amp;G&amp;C&amp;K000000&amp;A&amp;R&amp;F</oddHeader>
  </headerFooter>
  <legacyDrawingHF r:id="rId1"/>
</worksheet>
</file>

<file path=xl/worksheets/sheet6.xml><?xml version="1.0" encoding="utf-8"?>
<worksheet xmlns="http://schemas.openxmlformats.org/spreadsheetml/2006/main" xmlns:r="http://schemas.openxmlformats.org/officeDocument/2006/relationships">
  <sheetPr codeName="Hoja6">
    <pageSetUpPr fitToPage="1"/>
  </sheetPr>
  <dimension ref="A2:C30"/>
  <sheetViews>
    <sheetView zoomScale="110" zoomScaleNormal="110" zoomScalePageLayoutView="0" workbookViewId="0" topLeftCell="A1">
      <selection activeCell="A4" sqref="A4"/>
    </sheetView>
  </sheetViews>
  <sheetFormatPr defaultColWidth="11.421875" defaultRowHeight="12.75"/>
  <cols>
    <col min="1" max="1" width="32.8515625" style="163" customWidth="1"/>
    <col min="2" max="2" width="43.140625" style="188" customWidth="1"/>
    <col min="3" max="3" width="29.7109375" style="163" customWidth="1"/>
    <col min="4" max="16384" width="11.421875" style="163" customWidth="1"/>
  </cols>
  <sheetData>
    <row r="1" ht="31.5" customHeight="1" thickBot="1"/>
    <row r="2" spans="1:3" ht="24.75" customHeight="1">
      <c r="A2" s="623" t="s">
        <v>177</v>
      </c>
      <c r="B2" s="624"/>
      <c r="C2" s="625"/>
    </row>
    <row r="3" spans="1:3" s="187" customFormat="1" ht="12.75">
      <c r="A3" s="189" t="s">
        <v>176</v>
      </c>
      <c r="B3" s="190" t="s">
        <v>181</v>
      </c>
      <c r="C3" s="191" t="s">
        <v>108</v>
      </c>
    </row>
    <row r="4" spans="1:3" ht="27.75" customHeight="1">
      <c r="A4" s="390"/>
      <c r="B4" s="407"/>
      <c r="C4" s="391"/>
    </row>
    <row r="5" spans="1:3" ht="27" customHeight="1">
      <c r="A5" s="387"/>
      <c r="B5" s="387"/>
      <c r="C5" s="405"/>
    </row>
    <row r="6" spans="1:3" ht="27" customHeight="1">
      <c r="A6" s="392"/>
      <c r="B6" s="387"/>
      <c r="C6" s="405"/>
    </row>
    <row r="7" spans="1:3" ht="27" customHeight="1">
      <c r="A7" s="392"/>
      <c r="B7" s="387"/>
      <c r="C7" s="405"/>
    </row>
    <row r="8" spans="1:3" ht="27" customHeight="1">
      <c r="A8" s="392"/>
      <c r="B8" s="387"/>
      <c r="C8" s="405"/>
    </row>
    <row r="9" spans="1:3" ht="27" customHeight="1">
      <c r="A9" s="392"/>
      <c r="B9" s="387"/>
      <c r="C9" s="405"/>
    </row>
    <row r="10" spans="1:3" ht="27" customHeight="1">
      <c r="A10" s="392"/>
      <c r="B10" s="387"/>
      <c r="C10" s="405"/>
    </row>
    <row r="11" spans="1:3" ht="27" customHeight="1">
      <c r="A11" s="392"/>
      <c r="B11" s="387"/>
      <c r="C11" s="405"/>
    </row>
    <row r="12" spans="1:3" ht="27" customHeight="1">
      <c r="A12" s="392"/>
      <c r="B12" s="387"/>
      <c r="C12" s="406"/>
    </row>
    <row r="13" spans="1:3" ht="27" customHeight="1">
      <c r="A13" s="392"/>
      <c r="B13" s="387"/>
      <c r="C13" s="406"/>
    </row>
    <row r="14" spans="1:3" ht="35.25" customHeight="1">
      <c r="A14" s="392"/>
      <c r="B14" s="387"/>
      <c r="C14" s="406"/>
    </row>
    <row r="15" spans="1:3" ht="15.75" customHeight="1" thickBot="1">
      <c r="A15" s="626" t="s">
        <v>17</v>
      </c>
      <c r="B15" s="627"/>
      <c r="C15" s="408">
        <f>SUM(C4:C14)</f>
        <v>0</v>
      </c>
    </row>
    <row r="16" spans="1:3" ht="27" customHeight="1">
      <c r="A16" s="623" t="s">
        <v>178</v>
      </c>
      <c r="B16" s="624"/>
      <c r="C16" s="625"/>
    </row>
    <row r="17" spans="1:3" ht="16.5" customHeight="1">
      <c r="A17" s="628" t="s">
        <v>176</v>
      </c>
      <c r="B17" s="629"/>
      <c r="C17" s="191" t="s">
        <v>108</v>
      </c>
    </row>
    <row r="18" spans="1:3" ht="27.75" customHeight="1">
      <c r="A18" s="621"/>
      <c r="B18" s="622"/>
      <c r="C18" s="409"/>
    </row>
    <row r="19" spans="1:3" ht="27.75" customHeight="1">
      <c r="A19" s="615"/>
      <c r="B19" s="616"/>
      <c r="C19" s="410"/>
    </row>
    <row r="20" spans="1:3" ht="27.75" customHeight="1">
      <c r="A20" s="615"/>
      <c r="B20" s="616"/>
      <c r="C20" s="410"/>
    </row>
    <row r="21" spans="1:3" ht="27.75" customHeight="1">
      <c r="A21" s="615"/>
      <c r="B21" s="616"/>
      <c r="C21" s="410"/>
    </row>
    <row r="22" spans="1:3" ht="27.75" customHeight="1">
      <c r="A22" s="615"/>
      <c r="B22" s="616"/>
      <c r="C22" s="410"/>
    </row>
    <row r="23" spans="1:3" ht="27.75" customHeight="1">
      <c r="A23" s="615"/>
      <c r="B23" s="616"/>
      <c r="C23" s="410"/>
    </row>
    <row r="24" spans="1:3" ht="27.75" customHeight="1">
      <c r="A24" s="615"/>
      <c r="B24" s="616"/>
      <c r="C24" s="410"/>
    </row>
    <row r="25" spans="1:3" ht="27.75" customHeight="1">
      <c r="A25" s="615"/>
      <c r="B25" s="616"/>
      <c r="C25" s="410"/>
    </row>
    <row r="26" spans="1:3" ht="27.75" customHeight="1">
      <c r="A26" s="615"/>
      <c r="B26" s="616"/>
      <c r="C26" s="410"/>
    </row>
    <row r="27" spans="1:3" ht="27.75" customHeight="1">
      <c r="A27" s="615"/>
      <c r="B27" s="616"/>
      <c r="C27" s="410"/>
    </row>
    <row r="28" spans="1:3" ht="27.75" customHeight="1">
      <c r="A28" s="615"/>
      <c r="B28" s="616"/>
      <c r="C28" s="410"/>
    </row>
    <row r="29" spans="1:3" ht="16.5" customHeight="1">
      <c r="A29" s="619" t="s">
        <v>17</v>
      </c>
      <c r="B29" s="620"/>
      <c r="C29" s="449">
        <f>SUM(C18:C28)</f>
        <v>0</v>
      </c>
    </row>
    <row r="30" spans="1:3" ht="19.5" customHeight="1" thickBot="1">
      <c r="A30" s="617" t="s">
        <v>183</v>
      </c>
      <c r="B30" s="618"/>
      <c r="C30" s="450">
        <f>C15+C29</f>
        <v>0</v>
      </c>
    </row>
  </sheetData>
  <sheetProtection password="C525" sheet="1" formatRows="0" insertRows="0"/>
  <mergeCells count="17">
    <mergeCell ref="A22:B22"/>
    <mergeCell ref="A18:B18"/>
    <mergeCell ref="A19:B19"/>
    <mergeCell ref="A20:B20"/>
    <mergeCell ref="A21:B21"/>
    <mergeCell ref="A2:C2"/>
    <mergeCell ref="A15:B15"/>
    <mergeCell ref="A16:C16"/>
    <mergeCell ref="A17:B17"/>
    <mergeCell ref="A23:B23"/>
    <mergeCell ref="A24:B24"/>
    <mergeCell ref="A30:B30"/>
    <mergeCell ref="A25:B25"/>
    <mergeCell ref="A26:B26"/>
    <mergeCell ref="A27:B27"/>
    <mergeCell ref="A28:B28"/>
    <mergeCell ref="A29:B29"/>
  </mergeCells>
  <printOptions/>
  <pageMargins left="0.7086614173228347" right="0.7086614173228347" top="0.7480314960629921" bottom="0.7480314960629921" header="0.31496062992125984" footer="0.31496062992125984"/>
  <pageSetup fitToHeight="0" fitToWidth="1" horizontalDpi="1200" verticalDpi="1200" orientation="portrait" scale="86" r:id="rId2"/>
  <headerFooter>
    <oddHeader>&amp;L&amp;K000000&amp;G&amp;C&amp;K000000&amp;A&amp;R&amp;F</oddHeader>
  </headerFooter>
  <legacyDrawingHF r:id="rId1"/>
</worksheet>
</file>

<file path=xl/worksheets/sheet7.xml><?xml version="1.0" encoding="utf-8"?>
<worksheet xmlns="http://schemas.openxmlformats.org/spreadsheetml/2006/main" xmlns:r="http://schemas.openxmlformats.org/officeDocument/2006/relationships">
  <sheetPr codeName="Hoja4">
    <pageSetUpPr fitToPage="1"/>
  </sheetPr>
  <dimension ref="A1:N1528"/>
  <sheetViews>
    <sheetView zoomScale="110" zoomScaleNormal="110" zoomScalePageLayoutView="0" workbookViewId="0" topLeftCell="A1">
      <selection activeCell="D2" sqref="D2"/>
    </sheetView>
  </sheetViews>
  <sheetFormatPr defaultColWidth="11.421875" defaultRowHeight="12.75"/>
  <cols>
    <col min="1" max="1" width="8.140625" style="92" customWidth="1"/>
    <col min="2" max="2" width="7.7109375" style="92" customWidth="1"/>
    <col min="3" max="3" width="11.421875" style="92" customWidth="1"/>
    <col min="4" max="4" width="31.421875" style="92" customWidth="1"/>
    <col min="5" max="13" width="12.00390625" style="92" customWidth="1"/>
    <col min="14" max="14" width="12.00390625" style="94" customWidth="1"/>
    <col min="15" max="16384" width="11.421875" style="94" customWidth="1"/>
  </cols>
  <sheetData>
    <row r="1" spans="1:13" ht="12" customHeight="1" thickBot="1">
      <c r="A1" s="634" t="s">
        <v>117</v>
      </c>
      <c r="B1" s="635"/>
      <c r="C1" s="636"/>
      <c r="D1" s="453">
        <v>2018</v>
      </c>
      <c r="E1" s="301" t="s">
        <v>243</v>
      </c>
      <c r="F1" s="90"/>
      <c r="G1" s="90"/>
      <c r="H1" s="90"/>
      <c r="I1" s="90"/>
      <c r="J1" s="90"/>
      <c r="K1" s="90"/>
      <c r="L1" s="90"/>
      <c r="M1" s="91"/>
    </row>
    <row r="2" spans="1:13" ht="12.75" customHeight="1" thickBot="1">
      <c r="A2" s="634" t="s">
        <v>175</v>
      </c>
      <c r="B2" s="635"/>
      <c r="C2" s="636"/>
      <c r="D2" s="451"/>
      <c r="E2" s="301" t="s">
        <v>244</v>
      </c>
      <c r="F2" s="90"/>
      <c r="G2" s="90"/>
      <c r="H2" s="90"/>
      <c r="I2" s="90"/>
      <c r="J2" s="90"/>
      <c r="K2" s="90"/>
      <c r="L2" s="90"/>
      <c r="M2" s="91"/>
    </row>
    <row r="3" spans="1:13" ht="12" customHeight="1" thickBot="1">
      <c r="A3" s="634" t="s">
        <v>45</v>
      </c>
      <c r="B3" s="635"/>
      <c r="C3" s="636"/>
      <c r="D3" s="452"/>
      <c r="E3" s="301" t="s">
        <v>296</v>
      </c>
      <c r="F3" s="90"/>
      <c r="G3" s="90"/>
      <c r="H3" s="90"/>
      <c r="I3" s="90"/>
      <c r="J3" s="90"/>
      <c r="K3" s="90"/>
      <c r="L3" s="90"/>
      <c r="M3" s="91"/>
    </row>
    <row r="4" spans="1:13" ht="12" customHeight="1" thickBot="1">
      <c r="A4" s="658" t="s">
        <v>4</v>
      </c>
      <c r="B4" s="659"/>
      <c r="C4" s="660"/>
      <c r="D4" s="389"/>
      <c r="E4" s="301" t="s">
        <v>299</v>
      </c>
      <c r="F4" s="94"/>
      <c r="G4" s="94"/>
      <c r="H4" s="94"/>
      <c r="I4" s="94"/>
      <c r="J4" s="94"/>
      <c r="K4" s="94"/>
      <c r="L4" s="94"/>
      <c r="M4" s="95"/>
    </row>
    <row r="5" spans="1:13" ht="12" customHeight="1" thickBot="1">
      <c r="A5" s="658" t="s">
        <v>46</v>
      </c>
      <c r="B5" s="659"/>
      <c r="C5" s="660"/>
      <c r="D5" s="157"/>
      <c r="E5" s="93"/>
      <c r="F5" s="94"/>
      <c r="G5" s="94"/>
      <c r="H5" s="94"/>
      <c r="I5" s="94"/>
      <c r="J5" s="94"/>
      <c r="K5" s="94"/>
      <c r="L5" s="94"/>
      <c r="M5" s="95"/>
    </row>
    <row r="6" spans="1:13" ht="12" customHeight="1" thickBot="1">
      <c r="A6" s="639" t="s">
        <v>60</v>
      </c>
      <c r="B6" s="640"/>
      <c r="C6" s="641"/>
      <c r="D6" s="158">
        <f>H22</f>
        <v>0</v>
      </c>
      <c r="E6" s="146"/>
      <c r="F6" s="100"/>
      <c r="G6" s="100"/>
      <c r="H6" s="100"/>
      <c r="I6" s="94"/>
      <c r="J6" s="94"/>
      <c r="K6" s="94"/>
      <c r="L6" s="94"/>
      <c r="M6" s="95"/>
    </row>
    <row r="7" spans="1:13" ht="12" customHeight="1" thickBot="1">
      <c r="A7" s="639" t="s">
        <v>92</v>
      </c>
      <c r="B7" s="640"/>
      <c r="C7" s="641"/>
      <c r="D7" s="96">
        <f>+'4) Contrapartidas'!C15</f>
        <v>0</v>
      </c>
      <c r="E7" s="146"/>
      <c r="F7" s="100"/>
      <c r="G7" s="100"/>
      <c r="H7" s="100"/>
      <c r="I7" s="93"/>
      <c r="J7" s="94"/>
      <c r="K7" s="94"/>
      <c r="L7" s="94"/>
      <c r="M7" s="95"/>
    </row>
    <row r="8" spans="1:13" ht="12" customHeight="1" thickBot="1">
      <c r="A8" s="639" t="s">
        <v>91</v>
      </c>
      <c r="B8" s="640"/>
      <c r="C8" s="641"/>
      <c r="D8" s="96">
        <f>+'4) Contrapartidas'!C29</f>
        <v>0</v>
      </c>
      <c r="E8" s="93"/>
      <c r="F8" s="94"/>
      <c r="G8" s="94"/>
      <c r="H8" s="94"/>
      <c r="I8" s="93"/>
      <c r="J8" s="94"/>
      <c r="K8" s="94"/>
      <c r="L8" s="94"/>
      <c r="M8" s="95"/>
    </row>
    <row r="9" spans="1:13" ht="12" customHeight="1" thickBot="1">
      <c r="A9" s="639" t="s">
        <v>57</v>
      </c>
      <c r="B9" s="640"/>
      <c r="C9" s="641"/>
      <c r="D9" s="159">
        <f>+'4) Contrapartidas'!C30</f>
        <v>0</v>
      </c>
      <c r="E9" s="144"/>
      <c r="F9" s="90"/>
      <c r="G9" s="90"/>
      <c r="H9" s="90"/>
      <c r="I9" s="94"/>
      <c r="J9" s="94"/>
      <c r="K9" s="94"/>
      <c r="L9" s="94"/>
      <c r="M9" s="95"/>
    </row>
    <row r="10" spans="1:13" ht="11.25">
      <c r="A10" s="89"/>
      <c r="B10" s="89"/>
      <c r="C10" s="90"/>
      <c r="D10" s="97"/>
      <c r="E10" s="94"/>
      <c r="F10" s="94"/>
      <c r="G10" s="94"/>
      <c r="H10" s="94"/>
      <c r="I10" s="94"/>
      <c r="J10" s="94"/>
      <c r="K10" s="94"/>
      <c r="L10" s="94"/>
      <c r="M10" s="95"/>
    </row>
    <row r="11" spans="1:13" ht="11.25">
      <c r="A11" s="98" t="s">
        <v>111</v>
      </c>
      <c r="B11" s="98"/>
      <c r="C11" s="98"/>
      <c r="D11" s="94"/>
      <c r="E11" s="94"/>
      <c r="F11" s="94"/>
      <c r="G11" s="94"/>
      <c r="H11" s="94"/>
      <c r="I11" s="94"/>
      <c r="J11" s="94"/>
      <c r="K11" s="94"/>
      <c r="L11" s="94"/>
      <c r="M11" s="95"/>
    </row>
    <row r="12" spans="1:14" ht="8.25" customHeight="1" thickBot="1">
      <c r="A12" s="110"/>
      <c r="B12" s="110"/>
      <c r="C12" s="99"/>
      <c r="D12" s="100"/>
      <c r="E12" s="100"/>
      <c r="F12" s="100"/>
      <c r="G12" s="100"/>
      <c r="H12" s="100"/>
      <c r="I12" s="100"/>
      <c r="J12" s="100"/>
      <c r="K12" s="100"/>
      <c r="L12" s="100"/>
      <c r="M12" s="115"/>
      <c r="N12" s="100"/>
    </row>
    <row r="13" spans="1:13" ht="12" customHeight="1" thickBot="1">
      <c r="A13" s="646" t="s">
        <v>1</v>
      </c>
      <c r="B13" s="647"/>
      <c r="C13" s="646" t="s">
        <v>14</v>
      </c>
      <c r="D13" s="647"/>
      <c r="E13" s="631" t="s">
        <v>59</v>
      </c>
      <c r="F13" s="632"/>
      <c r="G13" s="632"/>
      <c r="H13" s="633"/>
      <c r="I13" s="630"/>
      <c r="J13" s="630"/>
      <c r="K13" s="630"/>
      <c r="L13" s="630"/>
      <c r="M13" s="413"/>
    </row>
    <row r="14" spans="1:13" ht="23.25" thickBot="1">
      <c r="A14" s="648"/>
      <c r="B14" s="649"/>
      <c r="C14" s="648"/>
      <c r="D14" s="649"/>
      <c r="E14" s="282" t="s">
        <v>237</v>
      </c>
      <c r="F14" s="282" t="s">
        <v>238</v>
      </c>
      <c r="G14" s="282" t="s">
        <v>239</v>
      </c>
      <c r="H14" s="388" t="s">
        <v>11</v>
      </c>
      <c r="I14" s="414"/>
      <c r="J14" s="414"/>
      <c r="K14" s="414"/>
      <c r="L14" s="415"/>
      <c r="M14" s="415"/>
    </row>
    <row r="15" spans="1:13" ht="12" customHeight="1" thickBot="1">
      <c r="A15" s="650">
        <v>1000</v>
      </c>
      <c r="B15" s="651"/>
      <c r="C15" s="681" t="s">
        <v>120</v>
      </c>
      <c r="D15" s="682"/>
      <c r="E15" s="417">
        <f>'1) Prespuesto gasto de personal'!F45</f>
        <v>0</v>
      </c>
      <c r="F15" s="101">
        <f>'1) Prespuesto gasto de personal'!G45</f>
        <v>0</v>
      </c>
      <c r="G15" s="101">
        <f>'1) Prespuesto gasto de personal'!H45</f>
        <v>0</v>
      </c>
      <c r="H15" s="204">
        <f>SUM(E15:G15)</f>
        <v>0</v>
      </c>
      <c r="I15" s="416"/>
      <c r="J15" s="416"/>
      <c r="K15" s="416"/>
      <c r="L15" s="416"/>
      <c r="M15" s="416"/>
    </row>
    <row r="16" spans="1:13" ht="12" customHeight="1" thickBot="1">
      <c r="A16" s="654">
        <v>2000</v>
      </c>
      <c r="B16" s="655"/>
      <c r="C16" s="652" t="s">
        <v>35</v>
      </c>
      <c r="D16" s="653"/>
      <c r="E16" s="102">
        <f>'2) Presupuesto por Resultado'!K12</f>
        <v>0</v>
      </c>
      <c r="F16" s="103">
        <f>'2) Presupuesto por Resultado'!L12</f>
        <v>0</v>
      </c>
      <c r="G16" s="103">
        <f>'2) Presupuesto por Resultado'!M12</f>
        <v>0</v>
      </c>
      <c r="H16" s="204">
        <f aca="true" t="shared" si="0" ref="H16:H21">SUM(E16:G16)</f>
        <v>0</v>
      </c>
      <c r="I16" s="416"/>
      <c r="J16" s="416"/>
      <c r="K16" s="416"/>
      <c r="L16" s="416"/>
      <c r="M16" s="416"/>
    </row>
    <row r="17" spans="1:13" ht="12" customHeight="1" thickBot="1">
      <c r="A17" s="654">
        <v>3000</v>
      </c>
      <c r="B17" s="655">
        <v>3000</v>
      </c>
      <c r="C17" s="652" t="s">
        <v>15</v>
      </c>
      <c r="D17" s="653"/>
      <c r="E17" s="102">
        <f>'2) Presupuesto por Resultado'!K18</f>
        <v>0</v>
      </c>
      <c r="F17" s="103">
        <f>'2) Presupuesto por Resultado'!L18</f>
        <v>0</v>
      </c>
      <c r="G17" s="103">
        <f>'2) Presupuesto por Resultado'!M18</f>
        <v>0</v>
      </c>
      <c r="H17" s="204">
        <f t="shared" si="0"/>
        <v>0</v>
      </c>
      <c r="I17" s="416"/>
      <c r="J17" s="416"/>
      <c r="K17" s="416"/>
      <c r="L17" s="416"/>
      <c r="M17" s="416"/>
    </row>
    <row r="18" spans="1:13" ht="12" customHeight="1" thickBot="1">
      <c r="A18" s="654">
        <v>4000</v>
      </c>
      <c r="B18" s="655">
        <v>4000</v>
      </c>
      <c r="C18" s="652" t="s">
        <v>25</v>
      </c>
      <c r="D18" s="653"/>
      <c r="E18" s="102">
        <f>'2) Presupuesto por Resultado'!K26</f>
        <v>0</v>
      </c>
      <c r="F18" s="103">
        <f>'2) Presupuesto por Resultado'!L26</f>
        <v>0</v>
      </c>
      <c r="G18" s="103">
        <f>'2) Presupuesto por Resultado'!M26</f>
        <v>0</v>
      </c>
      <c r="H18" s="204">
        <f t="shared" si="0"/>
        <v>0</v>
      </c>
      <c r="I18" s="416"/>
      <c r="J18" s="416"/>
      <c r="K18" s="416"/>
      <c r="L18" s="416"/>
      <c r="M18" s="416"/>
    </row>
    <row r="19" spans="1:13" ht="12" customHeight="1" thickBot="1">
      <c r="A19" s="654">
        <v>5000</v>
      </c>
      <c r="B19" s="655">
        <v>5000</v>
      </c>
      <c r="C19" s="652" t="s">
        <v>36</v>
      </c>
      <c r="D19" s="653"/>
      <c r="E19" s="102">
        <f>'2) Presupuesto por Resultado'!K32</f>
        <v>0</v>
      </c>
      <c r="F19" s="103">
        <f>'2) Presupuesto por Resultado'!L32</f>
        <v>0</v>
      </c>
      <c r="G19" s="103">
        <f>'2) Presupuesto por Resultado'!M32</f>
        <v>0</v>
      </c>
      <c r="H19" s="204">
        <f t="shared" si="0"/>
        <v>0</v>
      </c>
      <c r="I19" s="416"/>
      <c r="J19" s="416"/>
      <c r="K19" s="416"/>
      <c r="L19" s="416"/>
      <c r="M19" s="416"/>
    </row>
    <row r="20" spans="1:13" ht="12" customHeight="1" thickBot="1">
      <c r="A20" s="662">
        <v>6000</v>
      </c>
      <c r="B20" s="663">
        <v>6000</v>
      </c>
      <c r="C20" s="652" t="s">
        <v>19</v>
      </c>
      <c r="D20" s="653"/>
      <c r="E20" s="102">
        <f>'2) Presupuesto por Resultado'!K41</f>
        <v>0</v>
      </c>
      <c r="F20" s="103">
        <f>'2) Presupuesto por Resultado'!L41</f>
        <v>0</v>
      </c>
      <c r="G20" s="103">
        <f>'2) Presupuesto por Resultado'!M41</f>
        <v>0</v>
      </c>
      <c r="H20" s="204">
        <f t="shared" si="0"/>
        <v>0</v>
      </c>
      <c r="I20" s="416"/>
      <c r="J20" s="416"/>
      <c r="K20" s="416"/>
      <c r="L20" s="416"/>
      <c r="M20" s="416"/>
    </row>
    <row r="21" spans="1:13" ht="12" customHeight="1" thickBot="1">
      <c r="A21" s="642">
        <v>7000</v>
      </c>
      <c r="B21" s="643">
        <v>7000</v>
      </c>
      <c r="C21" s="671" t="s">
        <v>38</v>
      </c>
      <c r="D21" s="672"/>
      <c r="E21" s="102">
        <f>'2) Presupuesto por Resultado'!K43</f>
        <v>0</v>
      </c>
      <c r="F21" s="103">
        <f>'2) Presupuesto por Resultado'!L43</f>
        <v>0</v>
      </c>
      <c r="G21" s="103">
        <f>'2) Presupuesto por Resultado'!M43</f>
        <v>0</v>
      </c>
      <c r="H21" s="204">
        <f t="shared" si="0"/>
        <v>0</v>
      </c>
      <c r="I21" s="416"/>
      <c r="J21" s="416"/>
      <c r="K21" s="416"/>
      <c r="L21" s="416"/>
      <c r="M21" s="416"/>
    </row>
    <row r="22" spans="1:13" ht="12" customHeight="1" thickBot="1">
      <c r="A22" s="679" t="s">
        <v>12</v>
      </c>
      <c r="B22" s="680"/>
      <c r="C22" s="659"/>
      <c r="D22" s="660"/>
      <c r="E22" s="104">
        <f>SUM(E15:E21)</f>
        <v>0</v>
      </c>
      <c r="F22" s="104">
        <f>SUM(F15:F21)</f>
        <v>0</v>
      </c>
      <c r="G22" s="104">
        <f>SUM(G15:G21)</f>
        <v>0</v>
      </c>
      <c r="H22" s="104">
        <f>SUM(H15:H21)</f>
        <v>0</v>
      </c>
      <c r="I22" s="416"/>
      <c r="J22" s="416"/>
      <c r="K22" s="416"/>
      <c r="L22" s="416"/>
      <c r="M22" s="416"/>
    </row>
    <row r="23" spans="1:13" s="106" customFormat="1" ht="12" customHeight="1">
      <c r="A23" s="108"/>
      <c r="B23" s="116"/>
      <c r="C23" s="116"/>
      <c r="D23" s="116"/>
      <c r="E23" s="147" t="str">
        <f>IF(L21&gt;(SUM(L15:L20)*0.15),"¡¡¡Reduce los costos indirectos ya que no exceder el 15% del presupuesto solicitado!!!"," ")</f>
        <v> </v>
      </c>
      <c r="F23" s="117"/>
      <c r="G23" s="117"/>
      <c r="H23" s="117"/>
      <c r="I23" s="117"/>
      <c r="J23" s="117"/>
      <c r="K23" s="117"/>
      <c r="L23" s="117"/>
      <c r="M23" s="124"/>
    </row>
    <row r="24" spans="1:13" s="106" customFormat="1" ht="12" thickBot="1">
      <c r="A24" s="118" t="s">
        <v>109</v>
      </c>
      <c r="B24" s="105"/>
      <c r="C24" s="119"/>
      <c r="D24" s="119"/>
      <c r="E24" s="120"/>
      <c r="F24" s="120"/>
      <c r="G24" s="120"/>
      <c r="H24" s="120"/>
      <c r="I24" s="120"/>
      <c r="J24" s="120"/>
      <c r="K24" s="120"/>
      <c r="L24" s="120"/>
      <c r="M24" s="125"/>
    </row>
    <row r="25" spans="1:14" s="106" customFormat="1" ht="45">
      <c r="A25" s="673" t="s">
        <v>86</v>
      </c>
      <c r="B25" s="674"/>
      <c r="C25" s="674"/>
      <c r="D25" s="674"/>
      <c r="E25" s="675"/>
      <c r="F25" s="664" t="s">
        <v>121</v>
      </c>
      <c r="G25" s="665"/>
      <c r="H25" s="113" t="s">
        <v>87</v>
      </c>
      <c r="I25" s="113" t="s">
        <v>88</v>
      </c>
      <c r="J25" s="113" t="s">
        <v>42</v>
      </c>
      <c r="K25" s="113" t="s">
        <v>89</v>
      </c>
      <c r="L25" s="113" t="s">
        <v>90</v>
      </c>
      <c r="M25" s="113" t="s">
        <v>182</v>
      </c>
      <c r="N25" s="644" t="s">
        <v>11</v>
      </c>
    </row>
    <row r="26" spans="1:14" s="106" customFormat="1" ht="12" thickBot="1">
      <c r="A26" s="676"/>
      <c r="B26" s="677"/>
      <c r="C26" s="677"/>
      <c r="D26" s="677"/>
      <c r="E26" s="678"/>
      <c r="F26" s="111" t="s">
        <v>113</v>
      </c>
      <c r="G26" s="112" t="s">
        <v>108</v>
      </c>
      <c r="H26" s="114" t="s">
        <v>108</v>
      </c>
      <c r="I26" s="114" t="s">
        <v>108</v>
      </c>
      <c r="J26" s="114" t="s">
        <v>108</v>
      </c>
      <c r="K26" s="114" t="s">
        <v>108</v>
      </c>
      <c r="L26" s="114" t="s">
        <v>108</v>
      </c>
      <c r="M26" s="114" t="s">
        <v>108</v>
      </c>
      <c r="N26" s="645"/>
    </row>
    <row r="27" spans="1:14" s="129" customFormat="1" ht="14.25" customHeight="1" thickBot="1">
      <c r="A27" s="130" t="s">
        <v>93</v>
      </c>
      <c r="B27" s="669">
        <f>'2) Presupuesto por Resultado'!B4:F4</f>
        <v>0</v>
      </c>
      <c r="C27" s="669"/>
      <c r="D27" s="669"/>
      <c r="E27" s="670"/>
      <c r="F27" s="133"/>
      <c r="G27" s="136">
        <f>'1) Prespuesto gasto de personal'!I45*'5) Presupuesto Total  '!F27</f>
        <v>0</v>
      </c>
      <c r="H27" s="136">
        <f>'2) Presupuesto por Resultado'!F12</f>
        <v>0</v>
      </c>
      <c r="I27" s="136">
        <f>'2) Presupuesto por Resultado'!F18</f>
        <v>0</v>
      </c>
      <c r="J27" s="136">
        <f>'2) Presupuesto por Resultado'!F26</f>
        <v>0</v>
      </c>
      <c r="K27" s="136">
        <f>'2) Presupuesto por Resultado'!F32</f>
        <v>0</v>
      </c>
      <c r="L27" s="136">
        <f>'2) Presupuesto por Resultado'!F41</f>
        <v>0</v>
      </c>
      <c r="M27" s="136">
        <f>'2) Presupuesto por Resultado'!F44</f>
        <v>0</v>
      </c>
      <c r="N27" s="139">
        <f aca="true" t="shared" si="1" ref="N27:N41">SUM(G27:M27)</f>
        <v>0</v>
      </c>
    </row>
    <row r="28" spans="1:14" s="129" customFormat="1" ht="14.25" customHeight="1" thickBot="1">
      <c r="A28" s="131" t="s">
        <v>94</v>
      </c>
      <c r="B28" s="637">
        <f>'2) Presupuesto por Resultado'!B50:F50</f>
        <v>0</v>
      </c>
      <c r="C28" s="637"/>
      <c r="D28" s="637"/>
      <c r="E28" s="638"/>
      <c r="F28" s="134"/>
      <c r="G28" s="137">
        <f>'1) Prespuesto gasto de personal'!I45*'5) Presupuesto Total  '!F28</f>
        <v>0</v>
      </c>
      <c r="H28" s="137">
        <f>'2) Presupuesto por Resultado'!F58</f>
        <v>0</v>
      </c>
      <c r="I28" s="137">
        <f>'2) Presupuesto por Resultado'!F64</f>
        <v>0</v>
      </c>
      <c r="J28" s="137">
        <f>'2) Presupuesto por Resultado'!F72</f>
        <v>0</v>
      </c>
      <c r="K28" s="137">
        <f>'2) Presupuesto por Resultado'!F78</f>
        <v>0</v>
      </c>
      <c r="L28" s="137">
        <f>'2) Presupuesto por Resultado'!F87</f>
        <v>0</v>
      </c>
      <c r="M28" s="137">
        <f>'2) Presupuesto por Resultado'!F90</f>
        <v>0</v>
      </c>
      <c r="N28" s="140">
        <f t="shared" si="1"/>
        <v>0</v>
      </c>
    </row>
    <row r="29" spans="1:14" s="129" customFormat="1" ht="14.25" customHeight="1" thickBot="1">
      <c r="A29" s="131" t="s">
        <v>95</v>
      </c>
      <c r="B29" s="637">
        <f>'2) Presupuesto por Resultado'!B96:F96</f>
        <v>0</v>
      </c>
      <c r="C29" s="637"/>
      <c r="D29" s="637"/>
      <c r="E29" s="638"/>
      <c r="F29" s="134"/>
      <c r="G29" s="137">
        <f>'1) Prespuesto gasto de personal'!I45*'5) Presupuesto Total  '!F29</f>
        <v>0</v>
      </c>
      <c r="H29" s="137">
        <f>'2) Presupuesto por Resultado'!F104</f>
        <v>0</v>
      </c>
      <c r="I29" s="137">
        <f>'2) Presupuesto por Resultado'!F110</f>
        <v>0</v>
      </c>
      <c r="J29" s="137">
        <f>'2) Presupuesto por Resultado'!F118</f>
        <v>0</v>
      </c>
      <c r="K29" s="137">
        <f>'2) Presupuesto por Resultado'!F124</f>
        <v>0</v>
      </c>
      <c r="L29" s="137">
        <f>'2) Presupuesto por Resultado'!F133</f>
        <v>0</v>
      </c>
      <c r="M29" s="137">
        <f>'2) Presupuesto por Resultado'!F136</f>
        <v>0</v>
      </c>
      <c r="N29" s="140">
        <f t="shared" si="1"/>
        <v>0</v>
      </c>
    </row>
    <row r="30" spans="1:14" s="129" customFormat="1" ht="14.25" customHeight="1" thickBot="1">
      <c r="A30" s="131" t="s">
        <v>96</v>
      </c>
      <c r="B30" s="637">
        <f>'2) Presupuesto por Resultado'!B142:F142</f>
        <v>0</v>
      </c>
      <c r="C30" s="637"/>
      <c r="D30" s="637"/>
      <c r="E30" s="638"/>
      <c r="F30" s="134"/>
      <c r="G30" s="137">
        <f>'1) Prespuesto gasto de personal'!I45*'5) Presupuesto Total  '!F30</f>
        <v>0</v>
      </c>
      <c r="H30" s="137">
        <f>'2) Presupuesto por Resultado'!F150</f>
        <v>0</v>
      </c>
      <c r="I30" s="137">
        <f>'2) Presupuesto por Resultado'!F156</f>
        <v>0</v>
      </c>
      <c r="J30" s="137">
        <f>'2) Presupuesto por Resultado'!F164</f>
        <v>0</v>
      </c>
      <c r="K30" s="137">
        <f>'2) Presupuesto por Resultado'!F170</f>
        <v>0</v>
      </c>
      <c r="L30" s="137">
        <f>'2) Presupuesto por Resultado'!F179</f>
        <v>0</v>
      </c>
      <c r="M30" s="137">
        <f>'2) Presupuesto por Resultado'!F182</f>
        <v>0</v>
      </c>
      <c r="N30" s="140">
        <f t="shared" si="1"/>
        <v>0</v>
      </c>
    </row>
    <row r="31" spans="1:14" s="129" customFormat="1" ht="14.25" customHeight="1" thickBot="1">
      <c r="A31" s="131" t="s">
        <v>97</v>
      </c>
      <c r="B31" s="637">
        <f>'2) Presupuesto por Resultado'!B188:F188</f>
        <v>0</v>
      </c>
      <c r="C31" s="637"/>
      <c r="D31" s="637"/>
      <c r="E31" s="638"/>
      <c r="F31" s="134"/>
      <c r="G31" s="137">
        <f>'1) Prespuesto gasto de personal'!I45*'5) Presupuesto Total  '!F31</f>
        <v>0</v>
      </c>
      <c r="H31" s="137">
        <f>'2) Presupuesto por Resultado'!F196</f>
        <v>0</v>
      </c>
      <c r="I31" s="137">
        <f>'2) Presupuesto por Resultado'!F202</f>
        <v>0</v>
      </c>
      <c r="J31" s="137">
        <f>'2) Presupuesto por Resultado'!F210</f>
        <v>0</v>
      </c>
      <c r="K31" s="137">
        <f>'2) Presupuesto por Resultado'!F216</f>
        <v>0</v>
      </c>
      <c r="L31" s="137">
        <f>'2) Presupuesto por Resultado'!F225</f>
        <v>0</v>
      </c>
      <c r="M31" s="137">
        <f>'2) Presupuesto por Resultado'!F228</f>
        <v>0</v>
      </c>
      <c r="N31" s="140">
        <f t="shared" si="1"/>
        <v>0</v>
      </c>
    </row>
    <row r="32" spans="1:14" s="129" customFormat="1" ht="14.25" customHeight="1" thickBot="1">
      <c r="A32" s="131" t="s">
        <v>98</v>
      </c>
      <c r="B32" s="637">
        <f>'2) Presupuesto por Resultado'!B234:F234</f>
        <v>0</v>
      </c>
      <c r="C32" s="637"/>
      <c r="D32" s="637"/>
      <c r="E32" s="638"/>
      <c r="F32" s="134"/>
      <c r="G32" s="137">
        <f>'1) Prespuesto gasto de personal'!I45*'5) Presupuesto Total  '!F32</f>
        <v>0</v>
      </c>
      <c r="H32" s="137">
        <f>'2) Presupuesto por Resultado'!F242</f>
        <v>0</v>
      </c>
      <c r="I32" s="137">
        <f>'2) Presupuesto por Resultado'!F248</f>
        <v>0</v>
      </c>
      <c r="J32" s="137">
        <f>'2) Presupuesto por Resultado'!F256</f>
        <v>0</v>
      </c>
      <c r="K32" s="137">
        <f>'2) Presupuesto por Resultado'!F262</f>
        <v>0</v>
      </c>
      <c r="L32" s="137">
        <f>'2) Presupuesto por Resultado'!F271</f>
        <v>0</v>
      </c>
      <c r="M32" s="137">
        <f>'2) Presupuesto por Resultado'!F274</f>
        <v>0</v>
      </c>
      <c r="N32" s="140">
        <f t="shared" si="1"/>
        <v>0</v>
      </c>
    </row>
    <row r="33" spans="1:14" s="129" customFormat="1" ht="14.25" customHeight="1" thickBot="1">
      <c r="A33" s="131" t="s">
        <v>99</v>
      </c>
      <c r="B33" s="637">
        <f>'2) Presupuesto por Resultado'!B280:F280</f>
        <v>0</v>
      </c>
      <c r="C33" s="637"/>
      <c r="D33" s="637"/>
      <c r="E33" s="638"/>
      <c r="F33" s="134"/>
      <c r="G33" s="137">
        <f>'1) Prespuesto gasto de personal'!I45*'5) Presupuesto Total  '!F33</f>
        <v>0</v>
      </c>
      <c r="H33" s="137">
        <f>'2) Presupuesto por Resultado'!F288</f>
        <v>0</v>
      </c>
      <c r="I33" s="137">
        <f>'2) Presupuesto por Resultado'!F294</f>
        <v>0</v>
      </c>
      <c r="J33" s="137">
        <f>'2) Presupuesto por Resultado'!F302</f>
        <v>0</v>
      </c>
      <c r="K33" s="137">
        <f>'2) Presupuesto por Resultado'!F308</f>
        <v>0</v>
      </c>
      <c r="L33" s="137">
        <f>'2) Presupuesto por Resultado'!F317</f>
        <v>0</v>
      </c>
      <c r="M33" s="137">
        <f>'2) Presupuesto por Resultado'!F320</f>
        <v>0</v>
      </c>
      <c r="N33" s="140">
        <f t="shared" si="1"/>
        <v>0</v>
      </c>
    </row>
    <row r="34" spans="1:14" s="129" customFormat="1" ht="14.25" customHeight="1" thickBot="1">
      <c r="A34" s="131" t="s">
        <v>100</v>
      </c>
      <c r="B34" s="637">
        <f>'2) Presupuesto por Resultado'!B326:F326</f>
        <v>0</v>
      </c>
      <c r="C34" s="637"/>
      <c r="D34" s="637"/>
      <c r="E34" s="638"/>
      <c r="F34" s="134"/>
      <c r="G34" s="137">
        <f>'1) Prespuesto gasto de personal'!I45*'5) Presupuesto Total  '!F34</f>
        <v>0</v>
      </c>
      <c r="H34" s="137">
        <f>'2) Presupuesto por Resultado'!F334</f>
        <v>0</v>
      </c>
      <c r="I34" s="137">
        <f>'2) Presupuesto por Resultado'!F340</f>
        <v>0</v>
      </c>
      <c r="J34" s="137">
        <f>'2) Presupuesto por Resultado'!F348</f>
        <v>0</v>
      </c>
      <c r="K34" s="137">
        <f>'2) Presupuesto por Resultado'!F354</f>
        <v>0</v>
      </c>
      <c r="L34" s="137">
        <f>'2) Presupuesto por Resultado'!F363</f>
        <v>0</v>
      </c>
      <c r="M34" s="137">
        <f>'2) Presupuesto por Resultado'!F366</f>
        <v>0</v>
      </c>
      <c r="N34" s="140">
        <f t="shared" si="1"/>
        <v>0</v>
      </c>
    </row>
    <row r="35" spans="1:14" s="129" customFormat="1" ht="14.25" customHeight="1" thickBot="1">
      <c r="A35" s="131" t="s">
        <v>101</v>
      </c>
      <c r="B35" s="637">
        <f>'2) Presupuesto por Resultado'!B372:F372</f>
        <v>0</v>
      </c>
      <c r="C35" s="637"/>
      <c r="D35" s="637"/>
      <c r="E35" s="638"/>
      <c r="F35" s="134"/>
      <c r="G35" s="137">
        <f>'1) Prespuesto gasto de personal'!I45*'5) Presupuesto Total  '!F35</f>
        <v>0</v>
      </c>
      <c r="H35" s="137">
        <f>'2) Presupuesto por Resultado'!F380</f>
        <v>0</v>
      </c>
      <c r="I35" s="137">
        <f>'2) Presupuesto por Resultado'!F386</f>
        <v>0</v>
      </c>
      <c r="J35" s="137">
        <f>'2) Presupuesto por Resultado'!F394</f>
        <v>0</v>
      </c>
      <c r="K35" s="137">
        <f>'2) Presupuesto por Resultado'!F400</f>
        <v>0</v>
      </c>
      <c r="L35" s="137">
        <f>'2) Presupuesto por Resultado'!F409</f>
        <v>0</v>
      </c>
      <c r="M35" s="137">
        <f>'2) Presupuesto por Resultado'!F412</f>
        <v>0</v>
      </c>
      <c r="N35" s="140">
        <f t="shared" si="1"/>
        <v>0</v>
      </c>
    </row>
    <row r="36" spans="1:14" s="129" customFormat="1" ht="14.25" customHeight="1" thickBot="1">
      <c r="A36" s="131" t="s">
        <v>102</v>
      </c>
      <c r="B36" s="637">
        <f>'2) Presupuesto por Resultado'!B418:F418</f>
        <v>0</v>
      </c>
      <c r="C36" s="637"/>
      <c r="D36" s="637"/>
      <c r="E36" s="638"/>
      <c r="F36" s="134"/>
      <c r="G36" s="137">
        <f>'1) Prespuesto gasto de personal'!I45*'5) Presupuesto Total  '!F36</f>
        <v>0</v>
      </c>
      <c r="H36" s="137">
        <f>'2) Presupuesto por Resultado'!F426</f>
        <v>0</v>
      </c>
      <c r="I36" s="137">
        <f>'2) Presupuesto por Resultado'!F432</f>
        <v>0</v>
      </c>
      <c r="J36" s="137">
        <f>'2) Presupuesto por Resultado'!F440</f>
        <v>0</v>
      </c>
      <c r="K36" s="137">
        <f>'2) Presupuesto por Resultado'!F446</f>
        <v>0</v>
      </c>
      <c r="L36" s="137">
        <f>'2) Presupuesto por Resultado'!F455</f>
        <v>0</v>
      </c>
      <c r="M36" s="137">
        <f>'2) Presupuesto por Resultado'!F458</f>
        <v>0</v>
      </c>
      <c r="N36" s="140">
        <f t="shared" si="1"/>
        <v>0</v>
      </c>
    </row>
    <row r="37" spans="1:14" s="129" customFormat="1" ht="14.25" customHeight="1" thickBot="1">
      <c r="A37" s="131" t="s">
        <v>103</v>
      </c>
      <c r="B37" s="637">
        <f>'2) Presupuesto por Resultado'!B464:F464</f>
        <v>0</v>
      </c>
      <c r="C37" s="637"/>
      <c r="D37" s="637"/>
      <c r="E37" s="638"/>
      <c r="F37" s="134"/>
      <c r="G37" s="137">
        <f>'1) Prespuesto gasto de personal'!I45*'5) Presupuesto Total  '!F37</f>
        <v>0</v>
      </c>
      <c r="H37" s="137">
        <f>'2) Presupuesto por Resultado'!F472</f>
        <v>0</v>
      </c>
      <c r="I37" s="137">
        <f>'2) Presupuesto por Resultado'!F478</f>
        <v>0</v>
      </c>
      <c r="J37" s="137">
        <f>'2) Presupuesto por Resultado'!F486</f>
        <v>0</v>
      </c>
      <c r="K37" s="137">
        <f>'2) Presupuesto por Resultado'!F492</f>
        <v>0</v>
      </c>
      <c r="L37" s="137">
        <f>'2) Presupuesto por Resultado'!F501</f>
        <v>0</v>
      </c>
      <c r="M37" s="137">
        <f>'2) Presupuesto por Resultado'!F504</f>
        <v>0</v>
      </c>
      <c r="N37" s="140">
        <f t="shared" si="1"/>
        <v>0</v>
      </c>
    </row>
    <row r="38" spans="1:14" s="129" customFormat="1" ht="14.25" customHeight="1" thickBot="1">
      <c r="A38" s="131" t="s">
        <v>104</v>
      </c>
      <c r="B38" s="637">
        <f>'2) Presupuesto por Resultado'!B510:F510</f>
        <v>0</v>
      </c>
      <c r="C38" s="637"/>
      <c r="D38" s="637"/>
      <c r="E38" s="638"/>
      <c r="F38" s="134"/>
      <c r="G38" s="137">
        <f>'1) Prespuesto gasto de personal'!I45*'5) Presupuesto Total  '!F38</f>
        <v>0</v>
      </c>
      <c r="H38" s="137">
        <f>'2) Presupuesto por Resultado'!F518</f>
        <v>0</v>
      </c>
      <c r="I38" s="137">
        <f>'2) Presupuesto por Resultado'!F524</f>
        <v>0</v>
      </c>
      <c r="J38" s="137">
        <f>'2) Presupuesto por Resultado'!F532</f>
        <v>0</v>
      </c>
      <c r="K38" s="137">
        <f>'2) Presupuesto por Resultado'!F538</f>
        <v>0</v>
      </c>
      <c r="L38" s="137">
        <f>'2) Presupuesto por Resultado'!F547</f>
        <v>0</v>
      </c>
      <c r="M38" s="137">
        <f>'2) Presupuesto por Resultado'!F550</f>
        <v>0</v>
      </c>
      <c r="N38" s="140">
        <f t="shared" si="1"/>
        <v>0</v>
      </c>
    </row>
    <row r="39" spans="1:14" s="129" customFormat="1" ht="15" customHeight="1" thickBot="1">
      <c r="A39" s="131" t="s">
        <v>105</v>
      </c>
      <c r="B39" s="637">
        <f>'2) Presupuesto por Resultado'!B556:F556</f>
        <v>0</v>
      </c>
      <c r="C39" s="637"/>
      <c r="D39" s="637"/>
      <c r="E39" s="638"/>
      <c r="F39" s="134"/>
      <c r="G39" s="137">
        <f>'1) Prespuesto gasto de personal'!I45*'5) Presupuesto Total  '!F39</f>
        <v>0</v>
      </c>
      <c r="H39" s="137">
        <f>'2) Presupuesto por Resultado'!F564</f>
        <v>0</v>
      </c>
      <c r="I39" s="137">
        <f>'2) Presupuesto por Resultado'!F570</f>
        <v>0</v>
      </c>
      <c r="J39" s="137">
        <f>'2) Presupuesto por Resultado'!F578</f>
        <v>0</v>
      </c>
      <c r="K39" s="137">
        <f>'2) Presupuesto por Resultado'!F584</f>
        <v>0</v>
      </c>
      <c r="L39" s="137">
        <f>'2) Presupuesto por Resultado'!F593</f>
        <v>0</v>
      </c>
      <c r="M39" s="137">
        <f>'2) Presupuesto por Resultado'!F596</f>
        <v>0</v>
      </c>
      <c r="N39" s="140">
        <f t="shared" si="1"/>
        <v>0</v>
      </c>
    </row>
    <row r="40" spans="1:14" s="129" customFormat="1" ht="14.25" customHeight="1" thickBot="1">
      <c r="A40" s="131" t="s">
        <v>106</v>
      </c>
      <c r="B40" s="637">
        <f>'2) Presupuesto por Resultado'!B602:F602</f>
        <v>0</v>
      </c>
      <c r="C40" s="637"/>
      <c r="D40" s="637"/>
      <c r="E40" s="638"/>
      <c r="F40" s="134"/>
      <c r="G40" s="137">
        <f>'1) Prespuesto gasto de personal'!I45*'5) Presupuesto Total  '!F40</f>
        <v>0</v>
      </c>
      <c r="H40" s="137">
        <f>'2) Presupuesto por Resultado'!F610</f>
        <v>0</v>
      </c>
      <c r="I40" s="137">
        <f>'2) Presupuesto por Resultado'!F616</f>
        <v>0</v>
      </c>
      <c r="J40" s="137">
        <f>'2) Presupuesto por Resultado'!F624</f>
        <v>0</v>
      </c>
      <c r="K40" s="137">
        <f>'2) Presupuesto por Resultado'!F630</f>
        <v>0</v>
      </c>
      <c r="L40" s="137">
        <f>'2) Presupuesto por Resultado'!F639</f>
        <v>0</v>
      </c>
      <c r="M40" s="137">
        <f>'2) Presupuesto por Resultado'!F642</f>
        <v>0</v>
      </c>
      <c r="N40" s="140">
        <f t="shared" si="1"/>
        <v>0</v>
      </c>
    </row>
    <row r="41" spans="1:14" s="129" customFormat="1" ht="14.25" customHeight="1" thickBot="1">
      <c r="A41" s="132" t="s">
        <v>107</v>
      </c>
      <c r="B41" s="656">
        <f>'2) Presupuesto por Resultado'!B648:F648</f>
        <v>0</v>
      </c>
      <c r="C41" s="656"/>
      <c r="D41" s="656"/>
      <c r="E41" s="657"/>
      <c r="F41" s="135"/>
      <c r="G41" s="137">
        <f>'1) Prespuesto gasto de personal'!I45*'5) Presupuesto Total  '!F41</f>
        <v>0</v>
      </c>
      <c r="H41" s="138">
        <f>'2) Presupuesto por Resultado'!F656</f>
        <v>0</v>
      </c>
      <c r="I41" s="138">
        <f>'2) Presupuesto por Resultado'!F662</f>
        <v>0</v>
      </c>
      <c r="J41" s="138">
        <f>'2) Presupuesto por Resultado'!F670</f>
        <v>0</v>
      </c>
      <c r="K41" s="138">
        <f>'2) Presupuesto por Resultado'!F676</f>
        <v>0</v>
      </c>
      <c r="L41" s="138">
        <f>'2) Presupuesto por Resultado'!F685</f>
        <v>0</v>
      </c>
      <c r="M41" s="138">
        <f>'2) Presupuesto por Resultado'!F688</f>
        <v>0</v>
      </c>
      <c r="N41" s="141">
        <f t="shared" si="1"/>
        <v>0</v>
      </c>
    </row>
    <row r="42" spans="1:14" s="129" customFormat="1" ht="12" thickBot="1">
      <c r="A42" s="666" t="s">
        <v>11</v>
      </c>
      <c r="B42" s="667"/>
      <c r="C42" s="667"/>
      <c r="D42" s="667"/>
      <c r="E42" s="668"/>
      <c r="F42" s="142">
        <f aca="true" t="shared" si="2" ref="F42:N42">SUM(F27:F41)</f>
        <v>0</v>
      </c>
      <c r="G42" s="143">
        <f t="shared" si="2"/>
        <v>0</v>
      </c>
      <c r="H42" s="143">
        <f t="shared" si="2"/>
        <v>0</v>
      </c>
      <c r="I42" s="143">
        <f t="shared" si="2"/>
        <v>0</v>
      </c>
      <c r="J42" s="143">
        <f t="shared" si="2"/>
        <v>0</v>
      </c>
      <c r="K42" s="143">
        <f t="shared" si="2"/>
        <v>0</v>
      </c>
      <c r="L42" s="143">
        <f t="shared" si="2"/>
        <v>0</v>
      </c>
      <c r="M42" s="143">
        <f t="shared" si="2"/>
        <v>0</v>
      </c>
      <c r="N42" s="143">
        <f t="shared" si="2"/>
        <v>0</v>
      </c>
    </row>
    <row r="43" spans="1:13" s="34" customFormat="1" ht="12.75">
      <c r="A43" s="42"/>
      <c r="B43" s="42"/>
      <c r="C43" s="42"/>
      <c r="D43" s="42"/>
      <c r="E43" s="42"/>
      <c r="F43" s="661" t="str">
        <f>IF(F42&lt;&gt;100%," La suma de los porcentajes debe ser igual al 100%, ","-")</f>
        <v> La suma de los porcentajes debe ser igual al 100%, </v>
      </c>
      <c r="G43" s="661"/>
      <c r="H43" s="661"/>
      <c r="I43" s="661"/>
      <c r="J43" s="661"/>
      <c r="K43" s="661"/>
      <c r="L43" s="42"/>
      <c r="M43" s="126"/>
    </row>
    <row r="44" s="34" customFormat="1" ht="12.75">
      <c r="M44" s="127"/>
    </row>
    <row r="45" spans="3:13" s="106" customFormat="1" ht="7.5" customHeight="1">
      <c r="C45" s="121"/>
      <c r="D45" s="122"/>
      <c r="E45" s="123"/>
      <c r="F45" s="121"/>
      <c r="G45" s="121"/>
      <c r="H45" s="121"/>
      <c r="I45" s="121"/>
      <c r="J45" s="108"/>
      <c r="K45" s="108"/>
      <c r="M45" s="128"/>
    </row>
    <row r="46" spans="1:13" ht="11.25">
      <c r="A46" s="93"/>
      <c r="B46" s="93"/>
      <c r="C46" s="94"/>
      <c r="D46" s="94"/>
      <c r="E46" s="94"/>
      <c r="F46" s="94"/>
      <c r="G46" s="94"/>
      <c r="H46" s="94"/>
      <c r="I46" s="94"/>
      <c r="J46" s="94"/>
      <c r="K46" s="94"/>
      <c r="L46" s="94"/>
      <c r="M46" s="95"/>
    </row>
    <row r="47" spans="1:13" ht="11.25">
      <c r="A47" s="94"/>
      <c r="B47" s="93"/>
      <c r="C47" s="94"/>
      <c r="D47" s="145"/>
      <c r="E47" s="94"/>
      <c r="F47" s="94"/>
      <c r="G47" s="94"/>
      <c r="H47" s="94"/>
      <c r="I47" s="94"/>
      <c r="J47" s="94"/>
      <c r="K47" s="94"/>
      <c r="L47" s="94"/>
      <c r="M47" s="95"/>
    </row>
    <row r="48" spans="1:13" ht="11.25">
      <c r="A48" s="94"/>
      <c r="B48" s="93"/>
      <c r="C48" s="94"/>
      <c r="D48" s="94"/>
      <c r="E48" s="94"/>
      <c r="F48" s="94"/>
      <c r="G48" s="94"/>
      <c r="H48" s="94"/>
      <c r="I48" s="94"/>
      <c r="J48" s="94"/>
      <c r="K48" s="94"/>
      <c r="L48" s="94"/>
      <c r="M48" s="95"/>
    </row>
    <row r="49" spans="1:13" ht="11.25">
      <c r="A49" s="94"/>
      <c r="B49" s="93"/>
      <c r="C49" s="94"/>
      <c r="D49" s="94"/>
      <c r="E49" s="94"/>
      <c r="F49" s="94"/>
      <c r="G49" s="94"/>
      <c r="H49" s="94"/>
      <c r="I49" s="94"/>
      <c r="J49" s="94"/>
      <c r="K49" s="94"/>
      <c r="L49" s="94"/>
      <c r="M49" s="95"/>
    </row>
    <row r="50" spans="1:13" ht="11.25">
      <c r="A50" s="94"/>
      <c r="B50" s="93"/>
      <c r="C50" s="94"/>
      <c r="D50" s="94"/>
      <c r="E50" s="94"/>
      <c r="F50" s="94"/>
      <c r="G50" s="94"/>
      <c r="H50" s="94"/>
      <c r="I50" s="94"/>
      <c r="J50" s="94"/>
      <c r="K50" s="94"/>
      <c r="L50" s="94"/>
      <c r="M50" s="95"/>
    </row>
    <row r="51" spans="1:13" ht="11.25">
      <c r="A51" s="94"/>
      <c r="B51" s="93"/>
      <c r="C51" s="94"/>
      <c r="D51" s="94"/>
      <c r="E51" s="94"/>
      <c r="F51" s="94"/>
      <c r="G51" s="94"/>
      <c r="H51" s="94"/>
      <c r="I51" s="94"/>
      <c r="J51" s="94"/>
      <c r="K51" s="94"/>
      <c r="L51" s="94"/>
      <c r="M51" s="95"/>
    </row>
    <row r="52" spans="1:13" ht="11.25">
      <c r="A52" s="94"/>
      <c r="B52" s="93"/>
      <c r="C52" s="94"/>
      <c r="D52" s="94"/>
      <c r="E52" s="94"/>
      <c r="F52" s="94"/>
      <c r="G52" s="94"/>
      <c r="H52" s="94"/>
      <c r="I52" s="94"/>
      <c r="J52" s="94"/>
      <c r="K52" s="94"/>
      <c r="L52" s="94"/>
      <c r="M52" s="95"/>
    </row>
    <row r="53" spans="1:13" ht="11.25">
      <c r="A53" s="94"/>
      <c r="B53" s="93"/>
      <c r="C53" s="94"/>
      <c r="D53" s="94"/>
      <c r="E53" s="94"/>
      <c r="F53" s="94"/>
      <c r="G53" s="94"/>
      <c r="H53" s="94"/>
      <c r="I53" s="94"/>
      <c r="J53" s="94"/>
      <c r="K53" s="94"/>
      <c r="L53" s="94"/>
      <c r="M53" s="95"/>
    </row>
    <row r="54" spans="1:13" ht="11.25">
      <c r="A54" s="94"/>
      <c r="B54" s="93"/>
      <c r="C54" s="94"/>
      <c r="D54" s="94"/>
      <c r="E54" s="94"/>
      <c r="F54" s="94"/>
      <c r="G54" s="94"/>
      <c r="H54" s="94"/>
      <c r="I54" s="94"/>
      <c r="J54" s="94"/>
      <c r="K54" s="94"/>
      <c r="L54" s="94"/>
      <c r="M54" s="95"/>
    </row>
    <row r="55" spans="1:13" ht="11.25">
      <c r="A55" s="94"/>
      <c r="B55" s="93"/>
      <c r="C55" s="94"/>
      <c r="D55" s="94"/>
      <c r="E55" s="94"/>
      <c r="F55" s="94"/>
      <c r="G55" s="94"/>
      <c r="H55" s="94"/>
      <c r="I55" s="94"/>
      <c r="J55" s="94"/>
      <c r="K55" s="94"/>
      <c r="L55" s="94"/>
      <c r="M55" s="95"/>
    </row>
    <row r="56" spans="1:13" ht="11.25">
      <c r="A56" s="94"/>
      <c r="B56" s="93"/>
      <c r="C56" s="94"/>
      <c r="D56" s="94"/>
      <c r="E56" s="94"/>
      <c r="F56" s="94"/>
      <c r="G56" s="94"/>
      <c r="H56" s="94"/>
      <c r="I56" s="94"/>
      <c r="J56" s="94"/>
      <c r="K56" s="94"/>
      <c r="L56" s="94"/>
      <c r="M56" s="95"/>
    </row>
    <row r="57" spans="1:13" ht="11.25">
      <c r="A57" s="94"/>
      <c r="B57" s="93"/>
      <c r="C57" s="94"/>
      <c r="D57" s="94"/>
      <c r="E57" s="94"/>
      <c r="F57" s="94"/>
      <c r="G57" s="94"/>
      <c r="H57" s="94"/>
      <c r="I57" s="94"/>
      <c r="J57" s="94"/>
      <c r="K57" s="94"/>
      <c r="L57" s="94"/>
      <c r="M57" s="95"/>
    </row>
    <row r="58" spans="1:13" ht="11.25">
      <c r="A58" s="94"/>
      <c r="B58" s="93"/>
      <c r="C58" s="94"/>
      <c r="D58" s="94"/>
      <c r="E58" s="94"/>
      <c r="F58" s="94"/>
      <c r="G58" s="94"/>
      <c r="H58" s="94"/>
      <c r="I58" s="94"/>
      <c r="J58" s="94"/>
      <c r="K58" s="94"/>
      <c r="L58" s="94"/>
      <c r="M58" s="95"/>
    </row>
    <row r="59" spans="1:13" ht="11.25">
      <c r="A59" s="94"/>
      <c r="B59" s="93"/>
      <c r="C59" s="94"/>
      <c r="D59" s="94"/>
      <c r="E59" s="94"/>
      <c r="F59" s="94"/>
      <c r="G59" s="94"/>
      <c r="H59" s="94"/>
      <c r="I59" s="94"/>
      <c r="J59" s="94"/>
      <c r="K59" s="94"/>
      <c r="L59" s="94"/>
      <c r="M59" s="95"/>
    </row>
    <row r="60" spans="1:13" ht="11.25">
      <c r="A60" s="94"/>
      <c r="B60" s="93"/>
      <c r="C60" s="94"/>
      <c r="D60" s="94"/>
      <c r="E60" s="94"/>
      <c r="F60" s="94"/>
      <c r="G60" s="94"/>
      <c r="H60" s="94"/>
      <c r="I60" s="94"/>
      <c r="J60" s="94"/>
      <c r="K60" s="94"/>
      <c r="L60" s="94"/>
      <c r="M60" s="95"/>
    </row>
    <row r="61" spans="1:13" ht="11.25">
      <c r="A61" s="94"/>
      <c r="B61" s="93"/>
      <c r="C61" s="94"/>
      <c r="D61" s="94"/>
      <c r="E61" s="94"/>
      <c r="F61" s="94"/>
      <c r="G61" s="94"/>
      <c r="H61" s="94"/>
      <c r="I61" s="94"/>
      <c r="J61" s="94"/>
      <c r="K61" s="94"/>
      <c r="L61" s="94"/>
      <c r="M61" s="95"/>
    </row>
    <row r="62" spans="1:13" ht="11.25">
      <c r="A62" s="94"/>
      <c r="B62" s="93"/>
      <c r="C62" s="94"/>
      <c r="D62" s="94"/>
      <c r="E62" s="94"/>
      <c r="F62" s="94"/>
      <c r="G62" s="94"/>
      <c r="H62" s="94"/>
      <c r="I62" s="94"/>
      <c r="J62" s="94"/>
      <c r="K62" s="94"/>
      <c r="L62" s="94"/>
      <c r="M62" s="95"/>
    </row>
    <row r="63" spans="1:13" ht="11.25">
      <c r="A63" s="94"/>
      <c r="B63" s="93"/>
      <c r="C63" s="94"/>
      <c r="D63" s="94"/>
      <c r="E63" s="94"/>
      <c r="F63" s="94"/>
      <c r="G63" s="94"/>
      <c r="H63" s="94"/>
      <c r="I63" s="94"/>
      <c r="J63" s="94"/>
      <c r="K63" s="94"/>
      <c r="L63" s="94"/>
      <c r="M63" s="95"/>
    </row>
    <row r="64" spans="1:13" ht="11.25">
      <c r="A64" s="94"/>
      <c r="B64" s="93"/>
      <c r="C64" s="94"/>
      <c r="D64" s="94"/>
      <c r="E64" s="94"/>
      <c r="F64" s="94"/>
      <c r="G64" s="94"/>
      <c r="H64" s="94"/>
      <c r="I64" s="94"/>
      <c r="J64" s="94"/>
      <c r="K64" s="94"/>
      <c r="L64" s="94"/>
      <c r="M64" s="95"/>
    </row>
    <row r="65" spans="1:13" ht="11.25">
      <c r="A65" s="94"/>
      <c r="B65" s="93"/>
      <c r="C65" s="94"/>
      <c r="D65" s="94"/>
      <c r="E65" s="94"/>
      <c r="F65" s="94"/>
      <c r="G65" s="94"/>
      <c r="H65" s="94"/>
      <c r="I65" s="94"/>
      <c r="J65" s="94"/>
      <c r="K65" s="94"/>
      <c r="L65" s="94"/>
      <c r="M65" s="95"/>
    </row>
    <row r="66" spans="1:13" ht="11.25">
      <c r="A66" s="94"/>
      <c r="B66" s="93"/>
      <c r="C66" s="94"/>
      <c r="D66" s="94"/>
      <c r="E66" s="94"/>
      <c r="F66" s="94"/>
      <c r="G66" s="94"/>
      <c r="H66" s="94"/>
      <c r="I66" s="94"/>
      <c r="J66" s="94"/>
      <c r="K66" s="94"/>
      <c r="L66" s="94"/>
      <c r="M66" s="95"/>
    </row>
    <row r="67" spans="1:13" ht="11.25">
      <c r="A67" s="94"/>
      <c r="B67" s="93"/>
      <c r="C67" s="94"/>
      <c r="D67" s="94"/>
      <c r="E67" s="94"/>
      <c r="F67" s="94"/>
      <c r="G67" s="94"/>
      <c r="H67" s="94"/>
      <c r="I67" s="94"/>
      <c r="J67" s="94"/>
      <c r="K67" s="94"/>
      <c r="L67" s="94"/>
      <c r="M67" s="95"/>
    </row>
    <row r="68" spans="1:13" ht="11.25">
      <c r="A68" s="94"/>
      <c r="B68" s="93"/>
      <c r="C68" s="94"/>
      <c r="D68" s="94"/>
      <c r="E68" s="94"/>
      <c r="F68" s="94"/>
      <c r="G68" s="94"/>
      <c r="H68" s="94"/>
      <c r="I68" s="94"/>
      <c r="J68" s="94"/>
      <c r="K68" s="94"/>
      <c r="L68" s="94"/>
      <c r="M68" s="95"/>
    </row>
    <row r="69" spans="1:13" ht="11.25">
      <c r="A69" s="94"/>
      <c r="B69" s="93"/>
      <c r="C69" s="94"/>
      <c r="D69" s="94"/>
      <c r="E69" s="94"/>
      <c r="F69" s="94"/>
      <c r="G69" s="94"/>
      <c r="H69" s="94"/>
      <c r="I69" s="94"/>
      <c r="J69" s="94"/>
      <c r="K69" s="94"/>
      <c r="L69" s="94"/>
      <c r="M69" s="95"/>
    </row>
    <row r="70" spans="1:13" ht="11.25">
      <c r="A70" s="94"/>
      <c r="B70" s="93"/>
      <c r="C70" s="94"/>
      <c r="D70" s="94"/>
      <c r="E70" s="94"/>
      <c r="F70" s="94"/>
      <c r="G70" s="94"/>
      <c r="H70" s="94"/>
      <c r="I70" s="94"/>
      <c r="J70" s="94"/>
      <c r="K70" s="94"/>
      <c r="L70" s="94"/>
      <c r="M70" s="95"/>
    </row>
    <row r="71" spans="1:13" ht="11.25">
      <c r="A71" s="94"/>
      <c r="B71" s="93"/>
      <c r="C71" s="94"/>
      <c r="D71" s="94"/>
      <c r="E71" s="94"/>
      <c r="F71" s="94"/>
      <c r="G71" s="94"/>
      <c r="H71" s="94"/>
      <c r="I71" s="94"/>
      <c r="J71" s="94"/>
      <c r="K71" s="94"/>
      <c r="L71" s="94"/>
      <c r="M71" s="95"/>
    </row>
    <row r="72" spans="1:13" ht="11.25">
      <c r="A72" s="94"/>
      <c r="B72" s="93"/>
      <c r="C72" s="94"/>
      <c r="D72" s="94"/>
      <c r="E72" s="94"/>
      <c r="F72" s="94"/>
      <c r="G72" s="94"/>
      <c r="H72" s="94"/>
      <c r="I72" s="94"/>
      <c r="J72" s="94"/>
      <c r="K72" s="94"/>
      <c r="L72" s="94"/>
      <c r="M72" s="95"/>
    </row>
    <row r="73" spans="1:13" ht="11.25">
      <c r="A73" s="94"/>
      <c r="B73" s="93"/>
      <c r="C73" s="94"/>
      <c r="D73" s="94"/>
      <c r="E73" s="94"/>
      <c r="F73" s="94"/>
      <c r="G73" s="94"/>
      <c r="H73" s="94"/>
      <c r="I73" s="94"/>
      <c r="J73" s="94"/>
      <c r="K73" s="94"/>
      <c r="L73" s="94"/>
      <c r="M73" s="95"/>
    </row>
    <row r="74" spans="1:13" ht="11.25">
      <c r="A74" s="94"/>
      <c r="B74" s="93"/>
      <c r="C74" s="94"/>
      <c r="D74" s="94"/>
      <c r="E74" s="94"/>
      <c r="F74" s="94"/>
      <c r="G74" s="94"/>
      <c r="H74" s="94"/>
      <c r="I74" s="94"/>
      <c r="J74" s="94"/>
      <c r="K74" s="94"/>
      <c r="L74" s="94"/>
      <c r="M74" s="95"/>
    </row>
    <row r="75" spans="1:13" ht="11.25">
      <c r="A75" s="94"/>
      <c r="B75" s="93"/>
      <c r="C75" s="94"/>
      <c r="D75" s="94"/>
      <c r="E75" s="94"/>
      <c r="F75" s="94"/>
      <c r="G75" s="94"/>
      <c r="H75" s="94"/>
      <c r="I75" s="94"/>
      <c r="J75" s="94"/>
      <c r="K75" s="94"/>
      <c r="L75" s="94"/>
      <c r="M75" s="95"/>
    </row>
    <row r="76" spans="1:13" ht="11.25">
      <c r="A76" s="94"/>
      <c r="B76" s="93"/>
      <c r="C76" s="94"/>
      <c r="D76" s="94"/>
      <c r="E76" s="94"/>
      <c r="F76" s="94"/>
      <c r="G76" s="94"/>
      <c r="H76" s="94"/>
      <c r="I76" s="94"/>
      <c r="J76" s="94"/>
      <c r="K76" s="94"/>
      <c r="L76" s="94"/>
      <c r="M76" s="95"/>
    </row>
    <row r="77" spans="1:13" ht="11.25">
      <c r="A77" s="94"/>
      <c r="B77" s="93"/>
      <c r="C77" s="94"/>
      <c r="D77" s="94"/>
      <c r="E77" s="94"/>
      <c r="F77" s="94"/>
      <c r="G77" s="94"/>
      <c r="H77" s="94"/>
      <c r="I77" s="94"/>
      <c r="J77" s="94"/>
      <c r="K77" s="94"/>
      <c r="L77" s="94"/>
      <c r="M77" s="95"/>
    </row>
    <row r="78" spans="1:13" ht="11.25">
      <c r="A78" s="94"/>
      <c r="B78" s="93"/>
      <c r="C78" s="94"/>
      <c r="D78" s="94"/>
      <c r="E78" s="94"/>
      <c r="F78" s="94"/>
      <c r="G78" s="94"/>
      <c r="H78" s="94"/>
      <c r="I78" s="94"/>
      <c r="J78" s="94"/>
      <c r="K78" s="94"/>
      <c r="L78" s="94"/>
      <c r="M78" s="95"/>
    </row>
    <row r="79" spans="1:13" ht="11.25">
      <c r="A79" s="94"/>
      <c r="B79" s="93"/>
      <c r="C79" s="94"/>
      <c r="D79" s="94"/>
      <c r="E79" s="94"/>
      <c r="F79" s="94"/>
      <c r="G79" s="94"/>
      <c r="H79" s="94"/>
      <c r="I79" s="94"/>
      <c r="J79" s="94"/>
      <c r="K79" s="94"/>
      <c r="L79" s="94"/>
      <c r="M79" s="95"/>
    </row>
    <row r="80" spans="1:13" ht="11.25">
      <c r="A80" s="94"/>
      <c r="B80" s="93"/>
      <c r="C80" s="94"/>
      <c r="D80" s="94"/>
      <c r="E80" s="94"/>
      <c r="F80" s="94"/>
      <c r="G80" s="94"/>
      <c r="H80" s="94"/>
      <c r="I80" s="94"/>
      <c r="J80" s="94"/>
      <c r="K80" s="94"/>
      <c r="L80" s="94"/>
      <c r="M80" s="95"/>
    </row>
    <row r="81" spans="1:13" ht="11.25">
      <c r="A81" s="94"/>
      <c r="B81" s="93"/>
      <c r="C81" s="94"/>
      <c r="D81" s="94"/>
      <c r="E81" s="94"/>
      <c r="F81" s="94"/>
      <c r="G81" s="94"/>
      <c r="H81" s="94"/>
      <c r="I81" s="94"/>
      <c r="J81" s="94"/>
      <c r="K81" s="94"/>
      <c r="L81" s="94"/>
      <c r="M81" s="95"/>
    </row>
    <row r="82" spans="1:13" ht="11.25">
      <c r="A82" s="94"/>
      <c r="B82" s="93"/>
      <c r="C82" s="94"/>
      <c r="D82" s="94"/>
      <c r="E82" s="94"/>
      <c r="F82" s="94"/>
      <c r="G82" s="94"/>
      <c r="H82" s="94"/>
      <c r="I82" s="94"/>
      <c r="J82" s="94"/>
      <c r="K82" s="94"/>
      <c r="L82" s="94"/>
      <c r="M82" s="95"/>
    </row>
    <row r="83" spans="1:13" ht="11.25">
      <c r="A83" s="94"/>
      <c r="B83" s="93"/>
      <c r="C83" s="94"/>
      <c r="D83" s="94"/>
      <c r="E83" s="94"/>
      <c r="F83" s="94"/>
      <c r="G83" s="94"/>
      <c r="H83" s="94"/>
      <c r="I83" s="94"/>
      <c r="J83" s="94"/>
      <c r="K83" s="94"/>
      <c r="L83" s="94"/>
      <c r="M83" s="95"/>
    </row>
    <row r="84" spans="1:13" ht="11.25">
      <c r="A84" s="94"/>
      <c r="B84" s="93"/>
      <c r="C84" s="94"/>
      <c r="D84" s="94"/>
      <c r="E84" s="94"/>
      <c r="F84" s="94"/>
      <c r="G84" s="94"/>
      <c r="H84" s="94"/>
      <c r="I84" s="94"/>
      <c r="J84" s="94"/>
      <c r="K84" s="94"/>
      <c r="L84" s="94"/>
      <c r="M84" s="95"/>
    </row>
    <row r="85" spans="1:13" ht="11.25">
      <c r="A85" s="94"/>
      <c r="B85" s="93"/>
      <c r="C85" s="94"/>
      <c r="D85" s="94"/>
      <c r="E85" s="94"/>
      <c r="F85" s="94"/>
      <c r="G85" s="94"/>
      <c r="H85" s="94"/>
      <c r="I85" s="94"/>
      <c r="J85" s="94"/>
      <c r="K85" s="94"/>
      <c r="L85" s="94"/>
      <c r="M85" s="95"/>
    </row>
    <row r="86" spans="1:13" ht="11.25">
      <c r="A86" s="94"/>
      <c r="B86" s="93"/>
      <c r="C86" s="94"/>
      <c r="D86" s="94"/>
      <c r="E86" s="94"/>
      <c r="F86" s="94"/>
      <c r="G86" s="94"/>
      <c r="H86" s="94"/>
      <c r="I86" s="94"/>
      <c r="J86" s="94"/>
      <c r="K86" s="94"/>
      <c r="L86" s="94"/>
      <c r="M86" s="95"/>
    </row>
    <row r="87" spans="1:13" ht="11.25">
      <c r="A87" s="94"/>
      <c r="B87" s="93"/>
      <c r="C87" s="94"/>
      <c r="D87" s="94"/>
      <c r="E87" s="94"/>
      <c r="F87" s="94"/>
      <c r="G87" s="94"/>
      <c r="H87" s="94"/>
      <c r="I87" s="94"/>
      <c r="J87" s="94"/>
      <c r="K87" s="94"/>
      <c r="L87" s="94"/>
      <c r="M87" s="95"/>
    </row>
    <row r="88" spans="1:13" ht="11.25">
      <c r="A88" s="94"/>
      <c r="B88" s="93"/>
      <c r="C88" s="94"/>
      <c r="D88" s="94"/>
      <c r="E88" s="94"/>
      <c r="F88" s="94"/>
      <c r="G88" s="94"/>
      <c r="H88" s="94"/>
      <c r="I88" s="94"/>
      <c r="J88" s="94"/>
      <c r="K88" s="94"/>
      <c r="L88" s="94"/>
      <c r="M88" s="95"/>
    </row>
    <row r="89" spans="1:13" ht="11.25">
      <c r="A89" s="94"/>
      <c r="B89" s="93"/>
      <c r="C89" s="94"/>
      <c r="D89" s="94"/>
      <c r="E89" s="94"/>
      <c r="F89" s="94"/>
      <c r="G89" s="94"/>
      <c r="H89" s="94"/>
      <c r="I89" s="94"/>
      <c r="J89" s="94"/>
      <c r="K89" s="94"/>
      <c r="L89" s="94"/>
      <c r="M89" s="95"/>
    </row>
    <row r="90" spans="1:13" ht="11.25">
      <c r="A90" s="94"/>
      <c r="B90" s="93"/>
      <c r="C90" s="94"/>
      <c r="D90" s="94"/>
      <c r="E90" s="94"/>
      <c r="F90" s="94"/>
      <c r="G90" s="94"/>
      <c r="H90" s="94"/>
      <c r="I90" s="94"/>
      <c r="J90" s="94"/>
      <c r="K90" s="94"/>
      <c r="L90" s="94"/>
      <c r="M90" s="95"/>
    </row>
    <row r="91" spans="1:13" ht="11.25">
      <c r="A91" s="94"/>
      <c r="B91" s="93"/>
      <c r="C91" s="94"/>
      <c r="D91" s="94"/>
      <c r="E91" s="94"/>
      <c r="F91" s="94"/>
      <c r="G91" s="94"/>
      <c r="H91" s="94"/>
      <c r="I91" s="94"/>
      <c r="J91" s="94"/>
      <c r="K91" s="94"/>
      <c r="L91" s="94"/>
      <c r="M91" s="95"/>
    </row>
    <row r="92" spans="1:13" ht="11.25">
      <c r="A92" s="94"/>
      <c r="B92" s="93"/>
      <c r="C92" s="94"/>
      <c r="D92" s="94"/>
      <c r="E92" s="94"/>
      <c r="F92" s="94"/>
      <c r="G92" s="94"/>
      <c r="H92" s="94"/>
      <c r="I92" s="94"/>
      <c r="J92" s="94"/>
      <c r="K92" s="94"/>
      <c r="L92" s="94"/>
      <c r="M92" s="95"/>
    </row>
    <row r="93" spans="1:13" ht="11.25">
      <c r="A93" s="94"/>
      <c r="B93" s="93"/>
      <c r="C93" s="94"/>
      <c r="D93" s="94"/>
      <c r="E93" s="94"/>
      <c r="F93" s="94"/>
      <c r="G93" s="94"/>
      <c r="H93" s="94"/>
      <c r="I93" s="94"/>
      <c r="J93" s="94"/>
      <c r="K93" s="94"/>
      <c r="L93" s="94"/>
      <c r="M93" s="95"/>
    </row>
    <row r="94" spans="1:13" ht="11.25">
      <c r="A94" s="94"/>
      <c r="B94" s="93"/>
      <c r="C94" s="94"/>
      <c r="D94" s="94"/>
      <c r="E94" s="94"/>
      <c r="F94" s="94"/>
      <c r="G94" s="94"/>
      <c r="H94" s="94"/>
      <c r="I94" s="94"/>
      <c r="J94" s="94"/>
      <c r="K94" s="94"/>
      <c r="L94" s="94"/>
      <c r="M94" s="95"/>
    </row>
    <row r="95" spans="1:13" ht="11.25">
      <c r="A95" s="94"/>
      <c r="B95" s="93"/>
      <c r="C95" s="94"/>
      <c r="D95" s="94"/>
      <c r="E95" s="94"/>
      <c r="F95" s="94"/>
      <c r="G95" s="94"/>
      <c r="H95" s="94"/>
      <c r="I95" s="94"/>
      <c r="J95" s="94"/>
      <c r="K95" s="94"/>
      <c r="L95" s="94"/>
      <c r="M95" s="95"/>
    </row>
    <row r="96" spans="1:13" ht="11.25">
      <c r="A96" s="94"/>
      <c r="B96" s="93"/>
      <c r="C96" s="94"/>
      <c r="D96" s="94"/>
      <c r="E96" s="94"/>
      <c r="F96" s="94"/>
      <c r="G96" s="94"/>
      <c r="H96" s="94"/>
      <c r="I96" s="94"/>
      <c r="J96" s="94"/>
      <c r="K96" s="94"/>
      <c r="L96" s="94"/>
      <c r="M96" s="95"/>
    </row>
    <row r="97" spans="1:13" ht="11.25">
      <c r="A97" s="94"/>
      <c r="B97" s="93"/>
      <c r="C97" s="94"/>
      <c r="D97" s="94"/>
      <c r="E97" s="94"/>
      <c r="F97" s="94"/>
      <c r="G97" s="94"/>
      <c r="H97" s="94"/>
      <c r="I97" s="94"/>
      <c r="J97" s="94"/>
      <c r="K97" s="94"/>
      <c r="L97" s="94"/>
      <c r="M97" s="95"/>
    </row>
    <row r="98" spans="1:13" ht="11.25">
      <c r="A98" s="94"/>
      <c r="B98" s="93"/>
      <c r="C98" s="94"/>
      <c r="D98" s="94"/>
      <c r="E98" s="94"/>
      <c r="F98" s="94"/>
      <c r="G98" s="94"/>
      <c r="H98" s="94"/>
      <c r="I98" s="94"/>
      <c r="J98" s="94"/>
      <c r="K98" s="94"/>
      <c r="L98" s="94"/>
      <c r="M98" s="95"/>
    </row>
    <row r="99" spans="1:13" ht="11.25">
      <c r="A99" s="94"/>
      <c r="B99" s="93"/>
      <c r="C99" s="94"/>
      <c r="D99" s="94"/>
      <c r="E99" s="94"/>
      <c r="F99" s="94"/>
      <c r="G99" s="94"/>
      <c r="H99" s="94"/>
      <c r="I99" s="94"/>
      <c r="J99" s="94"/>
      <c r="K99" s="94"/>
      <c r="L99" s="94"/>
      <c r="M99" s="95"/>
    </row>
    <row r="100" spans="1:13" ht="11.25">
      <c r="A100" s="94"/>
      <c r="B100" s="93"/>
      <c r="C100" s="94"/>
      <c r="D100" s="94"/>
      <c r="E100" s="94"/>
      <c r="F100" s="94"/>
      <c r="G100" s="94"/>
      <c r="H100" s="94"/>
      <c r="I100" s="94"/>
      <c r="J100" s="94"/>
      <c r="K100" s="94"/>
      <c r="L100" s="94"/>
      <c r="M100" s="95"/>
    </row>
    <row r="101" spans="1:13" ht="11.25">
      <c r="A101" s="94"/>
      <c r="B101" s="93"/>
      <c r="C101" s="94"/>
      <c r="D101" s="94"/>
      <c r="E101" s="94"/>
      <c r="F101" s="94"/>
      <c r="G101" s="94"/>
      <c r="H101" s="94"/>
      <c r="I101" s="94"/>
      <c r="J101" s="94"/>
      <c r="K101" s="94"/>
      <c r="L101" s="94"/>
      <c r="M101" s="95"/>
    </row>
    <row r="102" spans="1:13" ht="11.25">
      <c r="A102" s="94"/>
      <c r="B102" s="93"/>
      <c r="C102" s="94"/>
      <c r="D102" s="94"/>
      <c r="E102" s="94"/>
      <c r="F102" s="94"/>
      <c r="G102" s="94"/>
      <c r="H102" s="94"/>
      <c r="I102" s="94"/>
      <c r="J102" s="94"/>
      <c r="K102" s="94"/>
      <c r="L102" s="94"/>
      <c r="M102" s="95"/>
    </row>
    <row r="103" spans="1:13" ht="11.25">
      <c r="A103" s="94"/>
      <c r="B103" s="93"/>
      <c r="C103" s="94"/>
      <c r="D103" s="94"/>
      <c r="E103" s="94"/>
      <c r="F103" s="94"/>
      <c r="G103" s="94"/>
      <c r="H103" s="94"/>
      <c r="I103" s="94"/>
      <c r="J103" s="94"/>
      <c r="K103" s="94"/>
      <c r="L103" s="94"/>
      <c r="M103" s="95"/>
    </row>
    <row r="104" spans="1:13" ht="11.25">
      <c r="A104" s="94"/>
      <c r="B104" s="93"/>
      <c r="C104" s="94"/>
      <c r="D104" s="94"/>
      <c r="E104" s="94"/>
      <c r="F104" s="94"/>
      <c r="G104" s="94"/>
      <c r="H104" s="94"/>
      <c r="I104" s="94"/>
      <c r="J104" s="94"/>
      <c r="K104" s="94"/>
      <c r="L104" s="94"/>
      <c r="M104" s="95"/>
    </row>
    <row r="105" spans="1:13" ht="11.25">
      <c r="A105" s="94"/>
      <c r="B105" s="93"/>
      <c r="C105" s="94"/>
      <c r="D105" s="94"/>
      <c r="E105" s="94"/>
      <c r="F105" s="94"/>
      <c r="G105" s="94"/>
      <c r="H105" s="94"/>
      <c r="I105" s="94"/>
      <c r="J105" s="94"/>
      <c r="K105" s="94"/>
      <c r="L105" s="94"/>
      <c r="M105" s="95"/>
    </row>
    <row r="106" spans="1:13" ht="11.25">
      <c r="A106" s="94"/>
      <c r="B106" s="93"/>
      <c r="C106" s="94"/>
      <c r="D106" s="94"/>
      <c r="E106" s="94"/>
      <c r="F106" s="94"/>
      <c r="G106" s="94"/>
      <c r="H106" s="94"/>
      <c r="I106" s="94"/>
      <c r="J106" s="94"/>
      <c r="K106" s="94"/>
      <c r="L106" s="94"/>
      <c r="M106" s="95"/>
    </row>
    <row r="107" spans="1:13" ht="11.25">
      <c r="A107" s="94"/>
      <c r="B107" s="93"/>
      <c r="C107" s="94"/>
      <c r="D107" s="94"/>
      <c r="E107" s="94"/>
      <c r="F107" s="94"/>
      <c r="G107" s="94"/>
      <c r="H107" s="94"/>
      <c r="I107" s="94"/>
      <c r="J107" s="94"/>
      <c r="K107" s="94"/>
      <c r="L107" s="94"/>
      <c r="M107" s="95"/>
    </row>
    <row r="108" spans="1:13" ht="11.25">
      <c r="A108" s="94"/>
      <c r="B108" s="93"/>
      <c r="C108" s="94"/>
      <c r="D108" s="94"/>
      <c r="E108" s="94"/>
      <c r="F108" s="94"/>
      <c r="G108" s="94"/>
      <c r="H108" s="94"/>
      <c r="I108" s="94"/>
      <c r="J108" s="94"/>
      <c r="K108" s="94"/>
      <c r="L108" s="94"/>
      <c r="M108" s="95"/>
    </row>
    <row r="109" spans="1:13" ht="11.25">
      <c r="A109" s="94"/>
      <c r="B109" s="93"/>
      <c r="C109" s="94"/>
      <c r="D109" s="94"/>
      <c r="E109" s="94"/>
      <c r="F109" s="94"/>
      <c r="G109" s="94"/>
      <c r="H109" s="94"/>
      <c r="I109" s="94"/>
      <c r="J109" s="94"/>
      <c r="K109" s="94"/>
      <c r="L109" s="94"/>
      <c r="M109" s="95"/>
    </row>
    <row r="110" spans="1:13" ht="11.25">
      <c r="A110" s="94"/>
      <c r="B110" s="93"/>
      <c r="C110" s="94"/>
      <c r="D110" s="94"/>
      <c r="E110" s="94"/>
      <c r="F110" s="94"/>
      <c r="G110" s="94"/>
      <c r="H110" s="94"/>
      <c r="I110" s="94"/>
      <c r="J110" s="94"/>
      <c r="K110" s="94"/>
      <c r="L110" s="94"/>
      <c r="M110" s="95"/>
    </row>
    <row r="111" spans="1:13" ht="11.25">
      <c r="A111" s="94"/>
      <c r="B111" s="93"/>
      <c r="C111" s="94"/>
      <c r="D111" s="94"/>
      <c r="E111" s="94"/>
      <c r="F111" s="94"/>
      <c r="G111" s="94"/>
      <c r="H111" s="94"/>
      <c r="I111" s="94"/>
      <c r="J111" s="94"/>
      <c r="K111" s="94"/>
      <c r="L111" s="94"/>
      <c r="M111" s="95"/>
    </row>
    <row r="112" spans="1:13" ht="11.25">
      <c r="A112" s="94"/>
      <c r="B112" s="93"/>
      <c r="C112" s="94"/>
      <c r="D112" s="94"/>
      <c r="E112" s="94"/>
      <c r="F112" s="94"/>
      <c r="G112" s="94"/>
      <c r="H112" s="94"/>
      <c r="I112" s="94"/>
      <c r="J112" s="94"/>
      <c r="K112" s="94"/>
      <c r="L112" s="94"/>
      <c r="M112" s="95"/>
    </row>
    <row r="113" spans="1:13" ht="11.25">
      <c r="A113" s="94"/>
      <c r="B113" s="93"/>
      <c r="C113" s="94"/>
      <c r="D113" s="94"/>
      <c r="E113" s="94"/>
      <c r="F113" s="94"/>
      <c r="G113" s="94"/>
      <c r="H113" s="94"/>
      <c r="I113" s="94"/>
      <c r="J113" s="94"/>
      <c r="K113" s="94"/>
      <c r="L113" s="94"/>
      <c r="M113" s="95"/>
    </row>
    <row r="114" spans="1:13" ht="11.25">
      <c r="A114" s="94"/>
      <c r="B114" s="93"/>
      <c r="C114" s="94"/>
      <c r="D114" s="94"/>
      <c r="E114" s="94"/>
      <c r="F114" s="94"/>
      <c r="G114" s="94"/>
      <c r="H114" s="94"/>
      <c r="I114" s="94"/>
      <c r="J114" s="94"/>
      <c r="K114" s="94"/>
      <c r="L114" s="94"/>
      <c r="M114" s="95"/>
    </row>
    <row r="115" spans="1:13" ht="11.25">
      <c r="A115" s="94"/>
      <c r="B115" s="93"/>
      <c r="C115" s="94"/>
      <c r="D115" s="94"/>
      <c r="E115" s="94"/>
      <c r="F115" s="94"/>
      <c r="G115" s="94"/>
      <c r="H115" s="94"/>
      <c r="I115" s="94"/>
      <c r="J115" s="94"/>
      <c r="K115" s="94"/>
      <c r="L115" s="94"/>
      <c r="M115" s="95"/>
    </row>
    <row r="116" spans="1:13" ht="11.25">
      <c r="A116" s="94"/>
      <c r="B116" s="93"/>
      <c r="C116" s="94"/>
      <c r="D116" s="94"/>
      <c r="E116" s="94"/>
      <c r="F116" s="94"/>
      <c r="G116" s="94"/>
      <c r="H116" s="94"/>
      <c r="I116" s="94"/>
      <c r="J116" s="94"/>
      <c r="K116" s="94"/>
      <c r="L116" s="94"/>
      <c r="M116" s="95"/>
    </row>
    <row r="117" spans="1:13" ht="11.25">
      <c r="A117" s="94"/>
      <c r="B117" s="93"/>
      <c r="C117" s="94"/>
      <c r="D117" s="94"/>
      <c r="E117" s="94"/>
      <c r="F117" s="94"/>
      <c r="G117" s="94"/>
      <c r="H117" s="94"/>
      <c r="I117" s="94"/>
      <c r="J117" s="94"/>
      <c r="K117" s="94"/>
      <c r="L117" s="94"/>
      <c r="M117" s="95"/>
    </row>
    <row r="118" spans="1:13" ht="11.25">
      <c r="A118" s="94"/>
      <c r="B118" s="93"/>
      <c r="C118" s="94"/>
      <c r="D118" s="94"/>
      <c r="E118" s="94"/>
      <c r="F118" s="94"/>
      <c r="G118" s="94"/>
      <c r="H118" s="94"/>
      <c r="I118" s="94"/>
      <c r="J118" s="94"/>
      <c r="K118" s="94"/>
      <c r="L118" s="94"/>
      <c r="M118" s="95"/>
    </row>
    <row r="119" spans="1:13" ht="11.25">
      <c r="A119" s="94"/>
      <c r="B119" s="93"/>
      <c r="C119" s="94"/>
      <c r="D119" s="94"/>
      <c r="E119" s="94"/>
      <c r="F119" s="94"/>
      <c r="G119" s="94"/>
      <c r="H119" s="94"/>
      <c r="I119" s="94"/>
      <c r="J119" s="94"/>
      <c r="K119" s="94"/>
      <c r="L119" s="94"/>
      <c r="M119" s="95"/>
    </row>
    <row r="120" spans="1:13" ht="11.25">
      <c r="A120" s="94"/>
      <c r="B120" s="93"/>
      <c r="C120" s="94"/>
      <c r="D120" s="94"/>
      <c r="E120" s="94"/>
      <c r="F120" s="94"/>
      <c r="G120" s="94"/>
      <c r="H120" s="94"/>
      <c r="I120" s="94"/>
      <c r="J120" s="94"/>
      <c r="K120" s="94"/>
      <c r="L120" s="94"/>
      <c r="M120" s="95"/>
    </row>
    <row r="121" spans="1:13" ht="11.25">
      <c r="A121" s="94"/>
      <c r="B121" s="93"/>
      <c r="C121" s="94"/>
      <c r="D121" s="94"/>
      <c r="E121" s="94"/>
      <c r="F121" s="94"/>
      <c r="G121" s="94"/>
      <c r="H121" s="94"/>
      <c r="I121" s="94"/>
      <c r="J121" s="94"/>
      <c r="K121" s="94"/>
      <c r="L121" s="94"/>
      <c r="M121" s="95"/>
    </row>
    <row r="122" spans="1:13" ht="11.25">
      <c r="A122" s="94"/>
      <c r="B122" s="93"/>
      <c r="C122" s="94"/>
      <c r="D122" s="94"/>
      <c r="E122" s="94"/>
      <c r="F122" s="94"/>
      <c r="G122" s="94"/>
      <c r="H122" s="94"/>
      <c r="I122" s="94"/>
      <c r="J122" s="94"/>
      <c r="K122" s="94"/>
      <c r="L122" s="94"/>
      <c r="M122" s="95"/>
    </row>
    <row r="123" spans="1:13" ht="11.25">
      <c r="A123" s="94"/>
      <c r="B123" s="93"/>
      <c r="C123" s="94"/>
      <c r="D123" s="94"/>
      <c r="E123" s="94"/>
      <c r="F123" s="94"/>
      <c r="G123" s="94"/>
      <c r="H123" s="94"/>
      <c r="I123" s="94"/>
      <c r="J123" s="94"/>
      <c r="K123" s="94"/>
      <c r="L123" s="94"/>
      <c r="M123" s="95"/>
    </row>
    <row r="124" spans="1:13" ht="11.25">
      <c r="A124" s="94"/>
      <c r="B124" s="93"/>
      <c r="C124" s="94"/>
      <c r="D124" s="94"/>
      <c r="E124" s="94"/>
      <c r="F124" s="94"/>
      <c r="G124" s="94"/>
      <c r="H124" s="94"/>
      <c r="I124" s="94"/>
      <c r="J124" s="94"/>
      <c r="K124" s="94"/>
      <c r="L124" s="94"/>
      <c r="M124" s="95"/>
    </row>
    <row r="125" spans="1:13" ht="11.25">
      <c r="A125" s="94"/>
      <c r="B125" s="93"/>
      <c r="C125" s="94"/>
      <c r="D125" s="94"/>
      <c r="E125" s="94"/>
      <c r="F125" s="94"/>
      <c r="G125" s="94"/>
      <c r="H125" s="94"/>
      <c r="I125" s="94"/>
      <c r="J125" s="94"/>
      <c r="K125" s="94"/>
      <c r="L125" s="94"/>
      <c r="M125" s="95"/>
    </row>
    <row r="126" spans="1:13" ht="11.25">
      <c r="A126" s="94"/>
      <c r="B126" s="93"/>
      <c r="C126" s="94"/>
      <c r="D126" s="94"/>
      <c r="E126" s="94"/>
      <c r="F126" s="94"/>
      <c r="G126" s="94"/>
      <c r="H126" s="94"/>
      <c r="I126" s="94"/>
      <c r="J126" s="94"/>
      <c r="K126" s="94"/>
      <c r="L126" s="94"/>
      <c r="M126" s="95"/>
    </row>
    <row r="127" spans="1:13" ht="11.25">
      <c r="A127" s="94"/>
      <c r="B127" s="93"/>
      <c r="C127" s="94"/>
      <c r="D127" s="94"/>
      <c r="E127" s="94"/>
      <c r="F127" s="94"/>
      <c r="G127" s="94"/>
      <c r="H127" s="94"/>
      <c r="I127" s="94"/>
      <c r="J127" s="94"/>
      <c r="K127" s="94"/>
      <c r="L127" s="94"/>
      <c r="M127" s="95"/>
    </row>
    <row r="128" spans="1:13" ht="11.25">
      <c r="A128" s="94"/>
      <c r="B128" s="93"/>
      <c r="C128" s="94"/>
      <c r="D128" s="94"/>
      <c r="E128" s="94"/>
      <c r="F128" s="94"/>
      <c r="G128" s="94"/>
      <c r="H128" s="94"/>
      <c r="I128" s="94"/>
      <c r="J128" s="94"/>
      <c r="K128" s="94"/>
      <c r="L128" s="94"/>
      <c r="M128" s="95"/>
    </row>
    <row r="129" spans="1:13" ht="11.25">
      <c r="A129" s="94"/>
      <c r="B129" s="93"/>
      <c r="C129" s="94"/>
      <c r="D129" s="94"/>
      <c r="E129" s="94"/>
      <c r="F129" s="94"/>
      <c r="G129" s="94"/>
      <c r="H129" s="94"/>
      <c r="I129" s="94"/>
      <c r="J129" s="94"/>
      <c r="K129" s="94"/>
      <c r="L129" s="94"/>
      <c r="M129" s="95"/>
    </row>
    <row r="130" spans="1:13" ht="11.25">
      <c r="A130" s="94"/>
      <c r="B130" s="93"/>
      <c r="C130" s="94"/>
      <c r="D130" s="94"/>
      <c r="E130" s="94"/>
      <c r="F130" s="94"/>
      <c r="G130" s="94"/>
      <c r="H130" s="94"/>
      <c r="I130" s="94"/>
      <c r="J130" s="94"/>
      <c r="K130" s="94"/>
      <c r="L130" s="94"/>
      <c r="M130" s="95"/>
    </row>
    <row r="131" spans="1:13" ht="11.25">
      <c r="A131" s="94"/>
      <c r="B131" s="93"/>
      <c r="C131" s="94"/>
      <c r="D131" s="94"/>
      <c r="E131" s="94"/>
      <c r="F131" s="94"/>
      <c r="G131" s="94"/>
      <c r="H131" s="94"/>
      <c r="I131" s="94"/>
      <c r="J131" s="94"/>
      <c r="K131" s="94"/>
      <c r="L131" s="94"/>
      <c r="M131" s="95"/>
    </row>
    <row r="132" spans="1:13" ht="11.25">
      <c r="A132" s="94"/>
      <c r="B132" s="93"/>
      <c r="C132" s="94"/>
      <c r="D132" s="94"/>
      <c r="E132" s="94"/>
      <c r="F132" s="94"/>
      <c r="G132" s="94"/>
      <c r="H132" s="94"/>
      <c r="I132" s="94"/>
      <c r="J132" s="94"/>
      <c r="K132" s="94"/>
      <c r="L132" s="94"/>
      <c r="M132" s="95"/>
    </row>
    <row r="133" spans="1:13" ht="11.25">
      <c r="A133" s="94"/>
      <c r="B133" s="93"/>
      <c r="C133" s="94"/>
      <c r="D133" s="94"/>
      <c r="E133" s="94"/>
      <c r="F133" s="94"/>
      <c r="G133" s="94"/>
      <c r="H133" s="94"/>
      <c r="I133" s="94"/>
      <c r="J133" s="94"/>
      <c r="K133" s="94"/>
      <c r="L133" s="94"/>
      <c r="M133" s="95"/>
    </row>
    <row r="134" spans="1:13" ht="11.25">
      <c r="A134" s="94"/>
      <c r="B134" s="93"/>
      <c r="C134" s="94"/>
      <c r="D134" s="94"/>
      <c r="E134" s="94"/>
      <c r="F134" s="94"/>
      <c r="G134" s="94"/>
      <c r="H134" s="94"/>
      <c r="I134" s="94"/>
      <c r="J134" s="94"/>
      <c r="K134" s="94"/>
      <c r="L134" s="94"/>
      <c r="M134" s="95"/>
    </row>
    <row r="135" spans="1:13" ht="11.25">
      <c r="A135" s="94"/>
      <c r="B135" s="93"/>
      <c r="C135" s="94"/>
      <c r="D135" s="94"/>
      <c r="E135" s="94"/>
      <c r="F135" s="94"/>
      <c r="G135" s="94"/>
      <c r="H135" s="94"/>
      <c r="I135" s="94"/>
      <c r="J135" s="94"/>
      <c r="K135" s="94"/>
      <c r="L135" s="94"/>
      <c r="M135" s="95"/>
    </row>
    <row r="136" spans="1:13" ht="11.25">
      <c r="A136" s="94"/>
      <c r="B136" s="93"/>
      <c r="C136" s="94"/>
      <c r="D136" s="94"/>
      <c r="E136" s="94"/>
      <c r="F136" s="94"/>
      <c r="G136" s="94"/>
      <c r="H136" s="94"/>
      <c r="I136" s="94"/>
      <c r="J136" s="94"/>
      <c r="K136" s="94"/>
      <c r="L136" s="94"/>
      <c r="M136" s="95"/>
    </row>
    <row r="137" spans="1:13" ht="11.25">
      <c r="A137" s="94"/>
      <c r="B137" s="93"/>
      <c r="C137" s="94"/>
      <c r="D137" s="94"/>
      <c r="E137" s="94"/>
      <c r="F137" s="94"/>
      <c r="G137" s="94"/>
      <c r="H137" s="94"/>
      <c r="I137" s="94"/>
      <c r="J137" s="94"/>
      <c r="K137" s="94"/>
      <c r="L137" s="94"/>
      <c r="M137" s="95"/>
    </row>
    <row r="138" spans="1:13" ht="11.25">
      <c r="A138" s="94"/>
      <c r="B138" s="93"/>
      <c r="C138" s="94"/>
      <c r="D138" s="94"/>
      <c r="E138" s="94"/>
      <c r="F138" s="94"/>
      <c r="G138" s="94"/>
      <c r="H138" s="94"/>
      <c r="I138" s="94"/>
      <c r="J138" s="94"/>
      <c r="K138" s="94"/>
      <c r="L138" s="94"/>
      <c r="M138" s="95"/>
    </row>
    <row r="139" spans="1:13" ht="11.25">
      <c r="A139" s="94"/>
      <c r="B139" s="93"/>
      <c r="C139" s="94"/>
      <c r="D139" s="94"/>
      <c r="E139" s="94"/>
      <c r="F139" s="94"/>
      <c r="G139" s="94"/>
      <c r="H139" s="94"/>
      <c r="I139" s="94"/>
      <c r="J139" s="94"/>
      <c r="K139" s="94"/>
      <c r="L139" s="94"/>
      <c r="M139" s="95"/>
    </row>
    <row r="140" spans="1:13" ht="11.25">
      <c r="A140" s="94"/>
      <c r="B140" s="93"/>
      <c r="C140" s="94"/>
      <c r="D140" s="94"/>
      <c r="E140" s="94"/>
      <c r="F140" s="94"/>
      <c r="G140" s="94"/>
      <c r="H140" s="94"/>
      <c r="I140" s="94"/>
      <c r="J140" s="94"/>
      <c r="K140" s="94"/>
      <c r="L140" s="94"/>
      <c r="M140" s="95"/>
    </row>
    <row r="141" spans="1:13" ht="11.25">
      <c r="A141" s="94"/>
      <c r="B141" s="93"/>
      <c r="C141" s="94"/>
      <c r="D141" s="94"/>
      <c r="E141" s="94"/>
      <c r="F141" s="94"/>
      <c r="G141" s="94"/>
      <c r="H141" s="94"/>
      <c r="I141" s="94"/>
      <c r="J141" s="94"/>
      <c r="K141" s="94"/>
      <c r="L141" s="94"/>
      <c r="M141" s="95"/>
    </row>
    <row r="142" spans="1:13" ht="11.25">
      <c r="A142" s="94"/>
      <c r="B142" s="93"/>
      <c r="C142" s="94"/>
      <c r="D142" s="94"/>
      <c r="E142" s="94"/>
      <c r="F142" s="94"/>
      <c r="G142" s="94"/>
      <c r="H142" s="94"/>
      <c r="I142" s="94"/>
      <c r="J142" s="94"/>
      <c r="K142" s="94"/>
      <c r="L142" s="94"/>
      <c r="M142" s="95"/>
    </row>
    <row r="143" spans="1:13" ht="11.25">
      <c r="A143" s="94"/>
      <c r="B143" s="93"/>
      <c r="C143" s="94"/>
      <c r="D143" s="94"/>
      <c r="E143" s="94"/>
      <c r="F143" s="94"/>
      <c r="G143" s="94"/>
      <c r="H143" s="94"/>
      <c r="I143" s="94"/>
      <c r="J143" s="94"/>
      <c r="K143" s="94"/>
      <c r="L143" s="94"/>
      <c r="M143" s="95"/>
    </row>
    <row r="144" spans="1:13" ht="11.25">
      <c r="A144" s="94"/>
      <c r="B144" s="93"/>
      <c r="C144" s="94"/>
      <c r="D144" s="94"/>
      <c r="E144" s="94"/>
      <c r="F144" s="94"/>
      <c r="G144" s="94"/>
      <c r="H144" s="94"/>
      <c r="I144" s="94"/>
      <c r="J144" s="94"/>
      <c r="K144" s="94"/>
      <c r="L144" s="94"/>
      <c r="M144" s="95"/>
    </row>
    <row r="145" spans="1:13" ht="11.25">
      <c r="A145" s="94"/>
      <c r="B145" s="93"/>
      <c r="C145" s="94"/>
      <c r="D145" s="94"/>
      <c r="E145" s="94"/>
      <c r="F145" s="94"/>
      <c r="G145" s="94"/>
      <c r="H145" s="94"/>
      <c r="I145" s="94"/>
      <c r="J145" s="94"/>
      <c r="K145" s="94"/>
      <c r="L145" s="94"/>
      <c r="M145" s="95"/>
    </row>
    <row r="146" spans="1:13" ht="11.25">
      <c r="A146" s="94"/>
      <c r="B146" s="93"/>
      <c r="C146" s="94"/>
      <c r="D146" s="94"/>
      <c r="E146" s="94"/>
      <c r="F146" s="94"/>
      <c r="G146" s="94"/>
      <c r="H146" s="94"/>
      <c r="I146" s="94"/>
      <c r="J146" s="94"/>
      <c r="K146" s="94"/>
      <c r="L146" s="94"/>
      <c r="M146" s="95"/>
    </row>
    <row r="147" spans="1:13" ht="11.25">
      <c r="A147" s="94"/>
      <c r="B147" s="93"/>
      <c r="C147" s="94"/>
      <c r="D147" s="94"/>
      <c r="E147" s="94"/>
      <c r="F147" s="94"/>
      <c r="G147" s="94"/>
      <c r="H147" s="94"/>
      <c r="I147" s="94"/>
      <c r="J147" s="94"/>
      <c r="K147" s="94"/>
      <c r="L147" s="94"/>
      <c r="M147" s="95"/>
    </row>
    <row r="148" spans="1:13" ht="11.25">
      <c r="A148" s="94"/>
      <c r="B148" s="93"/>
      <c r="C148" s="94"/>
      <c r="D148" s="94"/>
      <c r="E148" s="94"/>
      <c r="F148" s="94"/>
      <c r="G148" s="94"/>
      <c r="H148" s="94"/>
      <c r="I148" s="94"/>
      <c r="J148" s="94"/>
      <c r="K148" s="94"/>
      <c r="L148" s="94"/>
      <c r="M148" s="95"/>
    </row>
    <row r="149" spans="1:13" ht="11.25">
      <c r="A149" s="94"/>
      <c r="B149" s="93"/>
      <c r="C149" s="94"/>
      <c r="D149" s="94"/>
      <c r="E149" s="94"/>
      <c r="F149" s="94"/>
      <c r="G149" s="94"/>
      <c r="H149" s="94"/>
      <c r="I149" s="94"/>
      <c r="J149" s="94"/>
      <c r="K149" s="94"/>
      <c r="L149" s="94"/>
      <c r="M149" s="95"/>
    </row>
    <row r="150" spans="1:13" ht="11.25">
      <c r="A150" s="94"/>
      <c r="B150" s="93"/>
      <c r="C150" s="94"/>
      <c r="D150" s="94"/>
      <c r="E150" s="94"/>
      <c r="F150" s="94"/>
      <c r="G150" s="94"/>
      <c r="H150" s="94"/>
      <c r="I150" s="94"/>
      <c r="J150" s="94"/>
      <c r="K150" s="94"/>
      <c r="L150" s="94"/>
      <c r="M150" s="95"/>
    </row>
    <row r="151" spans="1:13" ht="11.25">
      <c r="A151" s="94"/>
      <c r="B151" s="93"/>
      <c r="C151" s="94"/>
      <c r="D151" s="94"/>
      <c r="E151" s="94"/>
      <c r="F151" s="94"/>
      <c r="G151" s="94"/>
      <c r="H151" s="94"/>
      <c r="I151" s="94"/>
      <c r="J151" s="94"/>
      <c r="K151" s="94"/>
      <c r="L151" s="94"/>
      <c r="M151" s="95"/>
    </row>
    <row r="152" spans="1:13" ht="11.25">
      <c r="A152" s="94"/>
      <c r="B152" s="93"/>
      <c r="C152" s="94"/>
      <c r="D152" s="94"/>
      <c r="E152" s="94"/>
      <c r="F152" s="94"/>
      <c r="G152" s="94"/>
      <c r="H152" s="94"/>
      <c r="I152" s="94"/>
      <c r="J152" s="94"/>
      <c r="K152" s="94"/>
      <c r="L152" s="94"/>
      <c r="M152" s="95"/>
    </row>
    <row r="153" spans="1:13" ht="11.25">
      <c r="A153" s="94"/>
      <c r="B153" s="93"/>
      <c r="C153" s="94"/>
      <c r="D153" s="94"/>
      <c r="E153" s="94"/>
      <c r="F153" s="94"/>
      <c r="G153" s="94"/>
      <c r="H153" s="94"/>
      <c r="I153" s="94"/>
      <c r="J153" s="94"/>
      <c r="K153" s="94"/>
      <c r="L153" s="94"/>
      <c r="M153" s="95"/>
    </row>
    <row r="154" spans="1:13" ht="11.25">
      <c r="A154" s="94"/>
      <c r="B154" s="93"/>
      <c r="C154" s="94"/>
      <c r="D154" s="94"/>
      <c r="E154" s="94"/>
      <c r="F154" s="94"/>
      <c r="G154" s="94"/>
      <c r="H154" s="94"/>
      <c r="I154" s="94"/>
      <c r="J154" s="94"/>
      <c r="K154" s="94"/>
      <c r="L154" s="94"/>
      <c r="M154" s="95"/>
    </row>
    <row r="155" spans="1:13" ht="11.25">
      <c r="A155" s="94"/>
      <c r="B155" s="93"/>
      <c r="C155" s="94"/>
      <c r="D155" s="94"/>
      <c r="E155" s="94"/>
      <c r="F155" s="94"/>
      <c r="G155" s="94"/>
      <c r="H155" s="94"/>
      <c r="I155" s="94"/>
      <c r="J155" s="94"/>
      <c r="K155" s="94"/>
      <c r="L155" s="94"/>
      <c r="M155" s="95"/>
    </row>
    <row r="156" spans="1:13" ht="11.25">
      <c r="A156" s="94"/>
      <c r="B156" s="93"/>
      <c r="C156" s="94"/>
      <c r="D156" s="94"/>
      <c r="E156" s="94"/>
      <c r="F156" s="94"/>
      <c r="G156" s="94"/>
      <c r="H156" s="94"/>
      <c r="I156" s="94"/>
      <c r="J156" s="94"/>
      <c r="K156" s="94"/>
      <c r="L156" s="94"/>
      <c r="M156" s="95"/>
    </row>
    <row r="157" spans="1:13" ht="11.25">
      <c r="A157" s="94"/>
      <c r="B157" s="93"/>
      <c r="C157" s="94"/>
      <c r="D157" s="94"/>
      <c r="E157" s="94"/>
      <c r="F157" s="94"/>
      <c r="G157" s="94"/>
      <c r="H157" s="94"/>
      <c r="I157" s="94"/>
      <c r="J157" s="94"/>
      <c r="K157" s="94"/>
      <c r="L157" s="94"/>
      <c r="M157" s="95"/>
    </row>
    <row r="158" spans="1:13" ht="11.25">
      <c r="A158" s="94"/>
      <c r="B158" s="93"/>
      <c r="C158" s="94"/>
      <c r="D158" s="94"/>
      <c r="E158" s="94"/>
      <c r="F158" s="94"/>
      <c r="G158" s="94"/>
      <c r="H158" s="94"/>
      <c r="I158" s="94"/>
      <c r="J158" s="94"/>
      <c r="K158" s="94"/>
      <c r="L158" s="94"/>
      <c r="M158" s="95"/>
    </row>
    <row r="159" spans="1:13" ht="11.25">
      <c r="A159" s="94"/>
      <c r="B159" s="93"/>
      <c r="C159" s="94"/>
      <c r="D159" s="94"/>
      <c r="E159" s="94"/>
      <c r="F159" s="94"/>
      <c r="G159" s="94"/>
      <c r="H159" s="94"/>
      <c r="I159" s="94"/>
      <c r="J159" s="94"/>
      <c r="K159" s="94"/>
      <c r="L159" s="94"/>
      <c r="M159" s="95"/>
    </row>
    <row r="160" spans="1:13" ht="11.25">
      <c r="A160" s="94"/>
      <c r="B160" s="93"/>
      <c r="C160" s="94"/>
      <c r="D160" s="94"/>
      <c r="E160" s="94"/>
      <c r="F160" s="94"/>
      <c r="G160" s="94"/>
      <c r="H160" s="94"/>
      <c r="I160" s="94"/>
      <c r="J160" s="94"/>
      <c r="K160" s="94"/>
      <c r="L160" s="94"/>
      <c r="M160" s="95"/>
    </row>
    <row r="161" spans="1:13" ht="11.25">
      <c r="A161" s="94"/>
      <c r="B161" s="93"/>
      <c r="C161" s="94"/>
      <c r="D161" s="94"/>
      <c r="E161" s="94"/>
      <c r="F161" s="94"/>
      <c r="G161" s="94"/>
      <c r="H161" s="94"/>
      <c r="I161" s="94"/>
      <c r="J161" s="94"/>
      <c r="K161" s="94"/>
      <c r="L161" s="94"/>
      <c r="M161" s="95"/>
    </row>
    <row r="162" spans="1:13" ht="11.25">
      <c r="A162" s="94"/>
      <c r="B162" s="93"/>
      <c r="C162" s="94"/>
      <c r="D162" s="94"/>
      <c r="E162" s="94"/>
      <c r="F162" s="94"/>
      <c r="G162" s="94"/>
      <c r="H162" s="94"/>
      <c r="I162" s="94"/>
      <c r="J162" s="94"/>
      <c r="K162" s="94"/>
      <c r="L162" s="94"/>
      <c r="M162" s="95"/>
    </row>
    <row r="163" spans="1:13" ht="11.25">
      <c r="A163" s="94"/>
      <c r="B163" s="93"/>
      <c r="C163" s="94"/>
      <c r="D163" s="94"/>
      <c r="E163" s="94"/>
      <c r="F163" s="94"/>
      <c r="G163" s="94"/>
      <c r="H163" s="94"/>
      <c r="I163" s="94"/>
      <c r="J163" s="94"/>
      <c r="K163" s="94"/>
      <c r="L163" s="94"/>
      <c r="M163" s="95"/>
    </row>
    <row r="164" spans="1:13" ht="11.25">
      <c r="A164" s="94"/>
      <c r="B164" s="93"/>
      <c r="C164" s="94"/>
      <c r="D164" s="94"/>
      <c r="E164" s="94"/>
      <c r="F164" s="94"/>
      <c r="G164" s="94"/>
      <c r="H164" s="94"/>
      <c r="I164" s="94"/>
      <c r="J164" s="94"/>
      <c r="K164" s="94"/>
      <c r="L164" s="94"/>
      <c r="M164" s="95"/>
    </row>
    <row r="165" spans="1:13" ht="11.25">
      <c r="A165" s="94"/>
      <c r="B165" s="93"/>
      <c r="C165" s="94"/>
      <c r="D165" s="94"/>
      <c r="E165" s="94"/>
      <c r="F165" s="94"/>
      <c r="G165" s="94"/>
      <c r="H165" s="94"/>
      <c r="I165" s="94"/>
      <c r="J165" s="94"/>
      <c r="K165" s="94"/>
      <c r="L165" s="94"/>
      <c r="M165" s="95"/>
    </row>
    <row r="166" spans="1:13" ht="11.25">
      <c r="A166" s="94"/>
      <c r="B166" s="93"/>
      <c r="C166" s="94"/>
      <c r="D166" s="94"/>
      <c r="E166" s="94"/>
      <c r="F166" s="94"/>
      <c r="G166" s="94"/>
      <c r="H166" s="94"/>
      <c r="I166" s="94"/>
      <c r="J166" s="94"/>
      <c r="K166" s="94"/>
      <c r="L166" s="94"/>
      <c r="M166" s="95"/>
    </row>
    <row r="167" spans="1:13" ht="11.25">
      <c r="A167" s="94"/>
      <c r="B167" s="93"/>
      <c r="C167" s="94"/>
      <c r="D167" s="94"/>
      <c r="E167" s="94"/>
      <c r="F167" s="94"/>
      <c r="G167" s="94"/>
      <c r="H167" s="94"/>
      <c r="I167" s="94"/>
      <c r="J167" s="94"/>
      <c r="K167" s="94"/>
      <c r="L167" s="94"/>
      <c r="M167" s="95"/>
    </row>
    <row r="168" spans="1:13" ht="11.25">
      <c r="A168" s="94"/>
      <c r="B168" s="93"/>
      <c r="C168" s="94"/>
      <c r="D168" s="94"/>
      <c r="E168" s="94"/>
      <c r="F168" s="94"/>
      <c r="G168" s="94"/>
      <c r="H168" s="94"/>
      <c r="I168" s="94"/>
      <c r="J168" s="94"/>
      <c r="K168" s="94"/>
      <c r="L168" s="94"/>
      <c r="M168" s="95"/>
    </row>
    <row r="169" spans="1:13" ht="11.25">
      <c r="A169" s="94"/>
      <c r="B169" s="93"/>
      <c r="C169" s="94"/>
      <c r="D169" s="94"/>
      <c r="E169" s="94"/>
      <c r="F169" s="94"/>
      <c r="G169" s="94"/>
      <c r="H169" s="94"/>
      <c r="I169" s="94"/>
      <c r="J169" s="94"/>
      <c r="K169" s="94"/>
      <c r="L169" s="94"/>
      <c r="M169" s="95"/>
    </row>
    <row r="170" spans="1:13" ht="11.25">
      <c r="A170" s="94"/>
      <c r="B170" s="93"/>
      <c r="C170" s="94"/>
      <c r="D170" s="94"/>
      <c r="E170" s="94"/>
      <c r="F170" s="94"/>
      <c r="G170" s="94"/>
      <c r="H170" s="94"/>
      <c r="I170" s="94"/>
      <c r="J170" s="94"/>
      <c r="K170" s="94"/>
      <c r="L170" s="94"/>
      <c r="M170" s="95"/>
    </row>
    <row r="171" spans="1:13" ht="11.25">
      <c r="A171" s="94"/>
      <c r="B171" s="93"/>
      <c r="C171" s="94"/>
      <c r="D171" s="94"/>
      <c r="E171" s="94"/>
      <c r="F171" s="94"/>
      <c r="G171" s="94"/>
      <c r="H171" s="94"/>
      <c r="I171" s="94"/>
      <c r="J171" s="94"/>
      <c r="K171" s="94"/>
      <c r="L171" s="94"/>
      <c r="M171" s="95"/>
    </row>
    <row r="172" spans="1:13" ht="11.25">
      <c r="A172" s="94"/>
      <c r="B172" s="93"/>
      <c r="C172" s="94"/>
      <c r="D172" s="94"/>
      <c r="E172" s="94"/>
      <c r="F172" s="94"/>
      <c r="G172" s="94"/>
      <c r="H172" s="94"/>
      <c r="I172" s="94"/>
      <c r="J172" s="94"/>
      <c r="K172" s="94"/>
      <c r="L172" s="94"/>
      <c r="M172" s="95"/>
    </row>
    <row r="173" spans="1:13" ht="11.25">
      <c r="A173" s="94"/>
      <c r="B173" s="93"/>
      <c r="C173" s="94"/>
      <c r="D173" s="94"/>
      <c r="E173" s="94"/>
      <c r="F173" s="94"/>
      <c r="G173" s="94"/>
      <c r="H173" s="94"/>
      <c r="I173" s="94"/>
      <c r="J173" s="94"/>
      <c r="K173" s="94"/>
      <c r="L173" s="94"/>
      <c r="M173" s="95"/>
    </row>
    <row r="174" spans="1:13" ht="11.25">
      <c r="A174" s="94"/>
      <c r="B174" s="93"/>
      <c r="C174" s="94"/>
      <c r="D174" s="94"/>
      <c r="E174" s="94"/>
      <c r="F174" s="94"/>
      <c r="G174" s="94"/>
      <c r="H174" s="94"/>
      <c r="I174" s="94"/>
      <c r="J174" s="94"/>
      <c r="K174" s="94"/>
      <c r="L174" s="94"/>
      <c r="M174" s="95"/>
    </row>
    <row r="175" spans="1:13" ht="11.25">
      <c r="A175" s="94"/>
      <c r="B175" s="93"/>
      <c r="C175" s="94"/>
      <c r="D175" s="94"/>
      <c r="E175" s="94"/>
      <c r="F175" s="94"/>
      <c r="G175" s="94"/>
      <c r="H175" s="94"/>
      <c r="I175" s="94"/>
      <c r="J175" s="94"/>
      <c r="K175" s="94"/>
      <c r="L175" s="94"/>
      <c r="M175" s="95"/>
    </row>
    <row r="176" spans="1:13" ht="11.25">
      <c r="A176" s="94"/>
      <c r="B176" s="93"/>
      <c r="C176" s="94"/>
      <c r="D176" s="94"/>
      <c r="E176" s="94"/>
      <c r="F176" s="94"/>
      <c r="G176" s="94"/>
      <c r="H176" s="94"/>
      <c r="I176" s="94"/>
      <c r="J176" s="94"/>
      <c r="K176" s="94"/>
      <c r="L176" s="94"/>
      <c r="M176" s="95"/>
    </row>
    <row r="177" spans="1:13" ht="11.25">
      <c r="A177" s="94"/>
      <c r="B177" s="93"/>
      <c r="C177" s="94"/>
      <c r="D177" s="94"/>
      <c r="E177" s="94"/>
      <c r="F177" s="94"/>
      <c r="G177" s="94"/>
      <c r="H177" s="94"/>
      <c r="I177" s="94"/>
      <c r="J177" s="94"/>
      <c r="K177" s="94"/>
      <c r="L177" s="94"/>
      <c r="M177" s="95"/>
    </row>
    <row r="178" spans="1:13" ht="11.25">
      <c r="A178" s="94"/>
      <c r="B178" s="93"/>
      <c r="C178" s="94"/>
      <c r="D178" s="94"/>
      <c r="E178" s="94"/>
      <c r="F178" s="94"/>
      <c r="G178" s="94"/>
      <c r="H178" s="94"/>
      <c r="I178" s="94"/>
      <c r="J178" s="94"/>
      <c r="K178" s="94"/>
      <c r="L178" s="94"/>
      <c r="M178" s="95"/>
    </row>
    <row r="179" spans="1:13" ht="11.25">
      <c r="A179" s="94"/>
      <c r="B179" s="93"/>
      <c r="C179" s="94"/>
      <c r="D179" s="94"/>
      <c r="E179" s="94"/>
      <c r="F179" s="94"/>
      <c r="G179" s="94"/>
      <c r="H179" s="94"/>
      <c r="I179" s="94"/>
      <c r="J179" s="94"/>
      <c r="K179" s="94"/>
      <c r="L179" s="94"/>
      <c r="M179" s="95"/>
    </row>
    <row r="180" spans="1:13" ht="11.25">
      <c r="A180" s="94"/>
      <c r="B180" s="93"/>
      <c r="C180" s="94"/>
      <c r="D180" s="94"/>
      <c r="E180" s="94"/>
      <c r="F180" s="94"/>
      <c r="G180" s="94"/>
      <c r="H180" s="94"/>
      <c r="I180" s="94"/>
      <c r="J180" s="94"/>
      <c r="K180" s="94"/>
      <c r="L180" s="94"/>
      <c r="M180" s="95"/>
    </row>
    <row r="181" spans="1:13" ht="11.25">
      <c r="A181" s="94"/>
      <c r="B181" s="93"/>
      <c r="C181" s="94"/>
      <c r="D181" s="94"/>
      <c r="E181" s="94"/>
      <c r="F181" s="94"/>
      <c r="G181" s="94"/>
      <c r="H181" s="94"/>
      <c r="I181" s="94"/>
      <c r="J181" s="94"/>
      <c r="K181" s="94"/>
      <c r="L181" s="94"/>
      <c r="M181" s="95"/>
    </row>
    <row r="182" spans="1:13" ht="11.25">
      <c r="A182" s="94"/>
      <c r="B182" s="93"/>
      <c r="C182" s="94"/>
      <c r="D182" s="94"/>
      <c r="E182" s="94"/>
      <c r="F182" s="94"/>
      <c r="G182" s="94"/>
      <c r="H182" s="94"/>
      <c r="I182" s="94"/>
      <c r="J182" s="94"/>
      <c r="K182" s="94"/>
      <c r="L182" s="94"/>
      <c r="M182" s="95"/>
    </row>
    <row r="183" spans="1:13" ht="11.25">
      <c r="A183" s="94"/>
      <c r="B183" s="93"/>
      <c r="C183" s="94"/>
      <c r="D183" s="94"/>
      <c r="E183" s="94"/>
      <c r="F183" s="94"/>
      <c r="G183" s="94"/>
      <c r="H183" s="94"/>
      <c r="I183" s="94"/>
      <c r="J183" s="94"/>
      <c r="K183" s="94"/>
      <c r="L183" s="94"/>
      <c r="M183" s="95"/>
    </row>
    <row r="184" spans="1:13" ht="11.25">
      <c r="A184" s="94"/>
      <c r="B184" s="93"/>
      <c r="C184" s="94"/>
      <c r="D184" s="94"/>
      <c r="E184" s="94"/>
      <c r="F184" s="94"/>
      <c r="G184" s="94"/>
      <c r="H184" s="94"/>
      <c r="I184" s="94"/>
      <c r="J184" s="94"/>
      <c r="K184" s="94"/>
      <c r="L184" s="94"/>
      <c r="M184" s="95"/>
    </row>
    <row r="185" spans="1:13" ht="11.25">
      <c r="A185" s="94"/>
      <c r="B185" s="93"/>
      <c r="C185" s="94"/>
      <c r="D185" s="94"/>
      <c r="E185" s="94"/>
      <c r="F185" s="94"/>
      <c r="G185" s="94"/>
      <c r="H185" s="94"/>
      <c r="I185" s="94"/>
      <c r="J185" s="94"/>
      <c r="K185" s="94"/>
      <c r="L185" s="94"/>
      <c r="M185" s="95"/>
    </row>
    <row r="186" spans="1:13" ht="11.25">
      <c r="A186" s="94"/>
      <c r="B186" s="93"/>
      <c r="C186" s="94"/>
      <c r="D186" s="94"/>
      <c r="E186" s="94"/>
      <c r="F186" s="94"/>
      <c r="G186" s="94"/>
      <c r="H186" s="94"/>
      <c r="I186" s="94"/>
      <c r="J186" s="94"/>
      <c r="K186" s="94"/>
      <c r="L186" s="94"/>
      <c r="M186" s="95"/>
    </row>
    <row r="187" spans="1:13" ht="11.25">
      <c r="A187" s="94"/>
      <c r="B187" s="93"/>
      <c r="C187" s="94"/>
      <c r="D187" s="94"/>
      <c r="E187" s="94"/>
      <c r="F187" s="94"/>
      <c r="G187" s="94"/>
      <c r="H187" s="94"/>
      <c r="I187" s="94"/>
      <c r="J187" s="94"/>
      <c r="K187" s="94"/>
      <c r="L187" s="94"/>
      <c r="M187" s="95"/>
    </row>
    <row r="188" spans="1:13" ht="11.25">
      <c r="A188" s="94"/>
      <c r="B188" s="93"/>
      <c r="C188" s="94"/>
      <c r="D188" s="94"/>
      <c r="E188" s="94"/>
      <c r="F188" s="94"/>
      <c r="G188" s="94"/>
      <c r="H188" s="94"/>
      <c r="I188" s="94"/>
      <c r="J188" s="94"/>
      <c r="K188" s="94"/>
      <c r="L188" s="94"/>
      <c r="M188" s="95"/>
    </row>
    <row r="189" spans="1:13" ht="11.25">
      <c r="A189" s="94"/>
      <c r="B189" s="93"/>
      <c r="C189" s="94"/>
      <c r="D189" s="94"/>
      <c r="E189" s="94"/>
      <c r="F189" s="94"/>
      <c r="G189" s="94"/>
      <c r="H189" s="94"/>
      <c r="I189" s="94"/>
      <c r="J189" s="94"/>
      <c r="K189" s="94"/>
      <c r="L189" s="94"/>
      <c r="M189" s="95"/>
    </row>
    <row r="190" spans="1:13" ht="11.25">
      <c r="A190" s="94"/>
      <c r="B190" s="93"/>
      <c r="C190" s="94"/>
      <c r="D190" s="94"/>
      <c r="E190" s="94"/>
      <c r="F190" s="94"/>
      <c r="G190" s="94"/>
      <c r="H190" s="94"/>
      <c r="I190" s="94"/>
      <c r="J190" s="94"/>
      <c r="K190" s="94"/>
      <c r="L190" s="94"/>
      <c r="M190" s="95"/>
    </row>
    <row r="191" spans="1:13" ht="11.25">
      <c r="A191" s="94"/>
      <c r="B191" s="93"/>
      <c r="C191" s="94"/>
      <c r="D191" s="94"/>
      <c r="E191" s="94"/>
      <c r="F191" s="94"/>
      <c r="G191" s="94"/>
      <c r="H191" s="94"/>
      <c r="I191" s="94"/>
      <c r="J191" s="94"/>
      <c r="K191" s="94"/>
      <c r="L191" s="94"/>
      <c r="M191" s="95"/>
    </row>
    <row r="192" spans="1:13" ht="11.25">
      <c r="A192" s="94"/>
      <c r="B192" s="93"/>
      <c r="C192" s="94"/>
      <c r="D192" s="94"/>
      <c r="E192" s="94"/>
      <c r="F192" s="94"/>
      <c r="G192" s="94"/>
      <c r="H192" s="94"/>
      <c r="I192" s="94"/>
      <c r="J192" s="94"/>
      <c r="K192" s="94"/>
      <c r="L192" s="94"/>
      <c r="M192" s="95"/>
    </row>
    <row r="193" spans="1:13" ht="11.25">
      <c r="A193" s="94"/>
      <c r="B193" s="93"/>
      <c r="C193" s="94"/>
      <c r="D193" s="94"/>
      <c r="E193" s="94"/>
      <c r="F193" s="94"/>
      <c r="G193" s="94"/>
      <c r="H193" s="94"/>
      <c r="I193" s="94"/>
      <c r="J193" s="94"/>
      <c r="K193" s="94"/>
      <c r="L193" s="94"/>
      <c r="M193" s="95"/>
    </row>
    <row r="194" spans="1:13" ht="11.25">
      <c r="A194" s="94"/>
      <c r="B194" s="93"/>
      <c r="C194" s="94"/>
      <c r="D194" s="94"/>
      <c r="E194" s="94"/>
      <c r="F194" s="94"/>
      <c r="G194" s="94"/>
      <c r="H194" s="94"/>
      <c r="I194" s="94"/>
      <c r="J194" s="94"/>
      <c r="K194" s="94"/>
      <c r="L194" s="94"/>
      <c r="M194" s="95"/>
    </row>
    <row r="195" spans="1:13" ht="11.25">
      <c r="A195" s="94"/>
      <c r="B195" s="93"/>
      <c r="C195" s="94"/>
      <c r="D195" s="94"/>
      <c r="E195" s="94"/>
      <c r="F195" s="94"/>
      <c r="G195" s="94"/>
      <c r="H195" s="94"/>
      <c r="I195" s="94"/>
      <c r="J195" s="94"/>
      <c r="K195" s="94"/>
      <c r="L195" s="94"/>
      <c r="M195" s="95"/>
    </row>
    <row r="196" spans="1:13" ht="11.25">
      <c r="A196" s="94"/>
      <c r="B196" s="93"/>
      <c r="C196" s="94"/>
      <c r="D196" s="94"/>
      <c r="E196" s="94"/>
      <c r="F196" s="94"/>
      <c r="G196" s="94"/>
      <c r="H196" s="94"/>
      <c r="I196" s="94"/>
      <c r="J196" s="94"/>
      <c r="K196" s="94"/>
      <c r="L196" s="94"/>
      <c r="M196" s="95"/>
    </row>
    <row r="197" spans="1:13" ht="11.25">
      <c r="A197" s="94"/>
      <c r="B197" s="93"/>
      <c r="C197" s="94"/>
      <c r="D197" s="94"/>
      <c r="E197" s="94"/>
      <c r="F197" s="94"/>
      <c r="G197" s="94"/>
      <c r="H197" s="94"/>
      <c r="I197" s="94"/>
      <c r="J197" s="94"/>
      <c r="K197" s="94"/>
      <c r="L197" s="94"/>
      <c r="M197" s="95"/>
    </row>
    <row r="198" spans="1:13" ht="11.25">
      <c r="A198" s="94"/>
      <c r="B198" s="93"/>
      <c r="C198" s="94"/>
      <c r="D198" s="94"/>
      <c r="E198" s="94"/>
      <c r="F198" s="94"/>
      <c r="G198" s="94"/>
      <c r="H198" s="94"/>
      <c r="I198" s="94"/>
      <c r="J198" s="94"/>
      <c r="K198" s="94"/>
      <c r="L198" s="94"/>
      <c r="M198" s="95"/>
    </row>
    <row r="199" spans="1:13" ht="11.25">
      <c r="A199" s="94"/>
      <c r="B199" s="93"/>
      <c r="C199" s="94"/>
      <c r="D199" s="94"/>
      <c r="E199" s="94"/>
      <c r="F199" s="94"/>
      <c r="G199" s="94"/>
      <c r="H199" s="94"/>
      <c r="I199" s="94"/>
      <c r="J199" s="94"/>
      <c r="K199" s="94"/>
      <c r="L199" s="94"/>
      <c r="M199" s="95"/>
    </row>
    <row r="200" spans="1:13" ht="11.25">
      <c r="A200" s="94"/>
      <c r="B200" s="93"/>
      <c r="C200" s="94"/>
      <c r="D200" s="94"/>
      <c r="E200" s="94"/>
      <c r="F200" s="94"/>
      <c r="G200" s="94"/>
      <c r="H200" s="94"/>
      <c r="I200" s="94"/>
      <c r="J200" s="94"/>
      <c r="K200" s="94"/>
      <c r="L200" s="94"/>
      <c r="M200" s="95"/>
    </row>
    <row r="201" spans="1:13" ht="11.25">
      <c r="A201" s="94"/>
      <c r="B201" s="93"/>
      <c r="C201" s="94"/>
      <c r="D201" s="94"/>
      <c r="E201" s="94"/>
      <c r="F201" s="94"/>
      <c r="G201" s="94"/>
      <c r="H201" s="94"/>
      <c r="I201" s="94"/>
      <c r="J201" s="94"/>
      <c r="K201" s="94"/>
      <c r="L201" s="94"/>
      <c r="M201" s="95"/>
    </row>
    <row r="202" spans="1:13" ht="11.25">
      <c r="A202" s="94"/>
      <c r="B202" s="93"/>
      <c r="C202" s="94"/>
      <c r="D202" s="94"/>
      <c r="E202" s="94"/>
      <c r="F202" s="94"/>
      <c r="G202" s="94"/>
      <c r="H202" s="94"/>
      <c r="I202" s="94"/>
      <c r="J202" s="94"/>
      <c r="K202" s="94"/>
      <c r="L202" s="94"/>
      <c r="M202" s="95"/>
    </row>
    <row r="203" spans="1:13" ht="11.25">
      <c r="A203" s="94"/>
      <c r="B203" s="93"/>
      <c r="C203" s="94"/>
      <c r="D203" s="94"/>
      <c r="E203" s="94"/>
      <c r="F203" s="94"/>
      <c r="G203" s="94"/>
      <c r="H203" s="94"/>
      <c r="I203" s="94"/>
      <c r="J203" s="94"/>
      <c r="K203" s="94"/>
      <c r="L203" s="94"/>
      <c r="M203" s="95"/>
    </row>
    <row r="204" spans="1:13" ht="11.25">
      <c r="A204" s="94"/>
      <c r="B204" s="93"/>
      <c r="C204" s="94"/>
      <c r="D204" s="94"/>
      <c r="E204" s="94"/>
      <c r="F204" s="94"/>
      <c r="G204" s="94"/>
      <c r="H204" s="94"/>
      <c r="I204" s="94"/>
      <c r="J204" s="94"/>
      <c r="K204" s="94"/>
      <c r="L204" s="94"/>
      <c r="M204" s="95"/>
    </row>
    <row r="205" spans="1:13" ht="11.25">
      <c r="A205" s="94"/>
      <c r="B205" s="93"/>
      <c r="C205" s="94"/>
      <c r="D205" s="94"/>
      <c r="E205" s="94"/>
      <c r="F205" s="94"/>
      <c r="G205" s="94"/>
      <c r="H205" s="94"/>
      <c r="I205" s="94"/>
      <c r="J205" s="94"/>
      <c r="K205" s="94"/>
      <c r="L205" s="94"/>
      <c r="M205" s="95"/>
    </row>
    <row r="206" spans="1:13" ht="11.25">
      <c r="A206" s="94"/>
      <c r="B206" s="93"/>
      <c r="C206" s="94"/>
      <c r="D206" s="94"/>
      <c r="E206" s="94"/>
      <c r="F206" s="94"/>
      <c r="G206" s="94"/>
      <c r="H206" s="94"/>
      <c r="I206" s="94"/>
      <c r="J206" s="94"/>
      <c r="K206" s="94"/>
      <c r="L206" s="94"/>
      <c r="M206" s="95"/>
    </row>
    <row r="207" spans="1:13" ht="11.25">
      <c r="A207" s="94"/>
      <c r="B207" s="93"/>
      <c r="C207" s="94"/>
      <c r="D207" s="94"/>
      <c r="E207" s="94"/>
      <c r="F207" s="94"/>
      <c r="G207" s="94"/>
      <c r="H207" s="94"/>
      <c r="I207" s="94"/>
      <c r="J207" s="94"/>
      <c r="K207" s="94"/>
      <c r="L207" s="94"/>
      <c r="M207" s="95"/>
    </row>
    <row r="208" spans="1:13" ht="11.25">
      <c r="A208" s="94"/>
      <c r="B208" s="93"/>
      <c r="C208" s="94"/>
      <c r="D208" s="94"/>
      <c r="E208" s="94"/>
      <c r="F208" s="94"/>
      <c r="G208" s="94"/>
      <c r="H208" s="94"/>
      <c r="I208" s="94"/>
      <c r="J208" s="94"/>
      <c r="K208" s="94"/>
      <c r="L208" s="94"/>
      <c r="M208" s="95"/>
    </row>
    <row r="209" spans="1:13" ht="11.25">
      <c r="A209" s="94"/>
      <c r="B209" s="93"/>
      <c r="C209" s="94"/>
      <c r="D209" s="94"/>
      <c r="E209" s="94"/>
      <c r="F209" s="94"/>
      <c r="G209" s="94"/>
      <c r="H209" s="94"/>
      <c r="I209" s="94"/>
      <c r="J209" s="94"/>
      <c r="K209" s="94"/>
      <c r="L209" s="94"/>
      <c r="M209" s="95"/>
    </row>
    <row r="210" spans="1:13" ht="11.25">
      <c r="A210" s="94"/>
      <c r="B210" s="93"/>
      <c r="C210" s="94"/>
      <c r="D210" s="94"/>
      <c r="E210" s="94"/>
      <c r="F210" s="94"/>
      <c r="G210" s="94"/>
      <c r="H210" s="94"/>
      <c r="I210" s="94"/>
      <c r="J210" s="94"/>
      <c r="K210" s="94"/>
      <c r="L210" s="94"/>
      <c r="M210" s="95"/>
    </row>
    <row r="211" spans="1:13" ht="11.25">
      <c r="A211" s="94"/>
      <c r="B211" s="93"/>
      <c r="C211" s="94"/>
      <c r="D211" s="94"/>
      <c r="E211" s="94"/>
      <c r="F211" s="94"/>
      <c r="G211" s="94"/>
      <c r="H211" s="94"/>
      <c r="I211" s="94"/>
      <c r="J211" s="94"/>
      <c r="K211" s="94"/>
      <c r="L211" s="94"/>
      <c r="M211" s="95"/>
    </row>
    <row r="212" spans="1:13" ht="11.25">
      <c r="A212" s="94"/>
      <c r="B212" s="93"/>
      <c r="C212" s="94"/>
      <c r="D212" s="94"/>
      <c r="E212" s="94"/>
      <c r="F212" s="94"/>
      <c r="G212" s="94"/>
      <c r="H212" s="94"/>
      <c r="I212" s="94"/>
      <c r="J212" s="94"/>
      <c r="K212" s="94"/>
      <c r="L212" s="94"/>
      <c r="M212" s="95"/>
    </row>
    <row r="213" spans="1:13" ht="11.25">
      <c r="A213" s="94"/>
      <c r="B213" s="93"/>
      <c r="C213" s="94"/>
      <c r="D213" s="94"/>
      <c r="E213" s="94"/>
      <c r="F213" s="94"/>
      <c r="G213" s="94"/>
      <c r="H213" s="94"/>
      <c r="I213" s="94"/>
      <c r="J213" s="94"/>
      <c r="K213" s="94"/>
      <c r="L213" s="94"/>
      <c r="M213" s="95"/>
    </row>
    <row r="214" spans="1:13" ht="11.25">
      <c r="A214" s="94"/>
      <c r="B214" s="93"/>
      <c r="C214" s="94"/>
      <c r="D214" s="94"/>
      <c r="E214" s="94"/>
      <c r="F214" s="94"/>
      <c r="G214" s="94"/>
      <c r="H214" s="94"/>
      <c r="I214" s="94"/>
      <c r="J214" s="94"/>
      <c r="K214" s="94"/>
      <c r="L214" s="94"/>
      <c r="M214" s="95"/>
    </row>
    <row r="215" spans="1:13" ht="11.25">
      <c r="A215" s="94"/>
      <c r="B215" s="93"/>
      <c r="C215" s="94"/>
      <c r="D215" s="94"/>
      <c r="E215" s="94"/>
      <c r="F215" s="94"/>
      <c r="G215" s="94"/>
      <c r="H215" s="94"/>
      <c r="I215" s="94"/>
      <c r="J215" s="94"/>
      <c r="K215" s="94"/>
      <c r="L215" s="94"/>
      <c r="M215" s="95"/>
    </row>
    <row r="216" spans="1:13" ht="11.25">
      <c r="A216" s="94"/>
      <c r="B216" s="93"/>
      <c r="C216" s="94"/>
      <c r="D216" s="94"/>
      <c r="E216" s="94"/>
      <c r="F216" s="94"/>
      <c r="G216" s="94"/>
      <c r="H216" s="94"/>
      <c r="I216" s="94"/>
      <c r="J216" s="94"/>
      <c r="K216" s="94"/>
      <c r="L216" s="94"/>
      <c r="M216" s="95"/>
    </row>
    <row r="217" spans="1:13" ht="11.25">
      <c r="A217" s="94"/>
      <c r="B217" s="93"/>
      <c r="C217" s="94"/>
      <c r="D217" s="94"/>
      <c r="E217" s="94"/>
      <c r="F217" s="94"/>
      <c r="G217" s="94"/>
      <c r="H217" s="94"/>
      <c r="I217" s="94"/>
      <c r="J217" s="94"/>
      <c r="K217" s="94"/>
      <c r="L217" s="94"/>
      <c r="M217" s="95"/>
    </row>
    <row r="218" spans="1:13" ht="11.25">
      <c r="A218" s="94"/>
      <c r="B218" s="93"/>
      <c r="C218" s="94"/>
      <c r="D218" s="94"/>
      <c r="E218" s="94"/>
      <c r="F218" s="94"/>
      <c r="G218" s="94"/>
      <c r="H218" s="94"/>
      <c r="I218" s="94"/>
      <c r="J218" s="94"/>
      <c r="K218" s="94"/>
      <c r="L218" s="94"/>
      <c r="M218" s="95"/>
    </row>
    <row r="219" spans="1:13" ht="11.25">
      <c r="A219" s="94"/>
      <c r="B219" s="93"/>
      <c r="C219" s="94"/>
      <c r="D219" s="94"/>
      <c r="E219" s="94"/>
      <c r="F219" s="94"/>
      <c r="G219" s="94"/>
      <c r="H219" s="94"/>
      <c r="I219" s="94"/>
      <c r="J219" s="94"/>
      <c r="K219" s="94"/>
      <c r="L219" s="94"/>
      <c r="M219" s="95"/>
    </row>
    <row r="220" spans="1:13" ht="11.25">
      <c r="A220" s="94"/>
      <c r="B220" s="93"/>
      <c r="C220" s="94"/>
      <c r="D220" s="94"/>
      <c r="E220" s="94"/>
      <c r="F220" s="94"/>
      <c r="G220" s="94"/>
      <c r="H220" s="94"/>
      <c r="I220" s="94"/>
      <c r="J220" s="94"/>
      <c r="K220" s="94"/>
      <c r="L220" s="94"/>
      <c r="M220" s="95"/>
    </row>
    <row r="221" spans="1:13" ht="11.25">
      <c r="A221" s="94"/>
      <c r="B221" s="93"/>
      <c r="C221" s="94"/>
      <c r="D221" s="94"/>
      <c r="E221" s="94"/>
      <c r="F221" s="94"/>
      <c r="G221" s="94"/>
      <c r="H221" s="94"/>
      <c r="I221" s="94"/>
      <c r="J221" s="94"/>
      <c r="K221" s="94"/>
      <c r="L221" s="94"/>
      <c r="M221" s="95"/>
    </row>
    <row r="222" spans="1:13" ht="11.25">
      <c r="A222" s="94"/>
      <c r="B222" s="93"/>
      <c r="C222" s="94"/>
      <c r="D222" s="94"/>
      <c r="E222" s="94"/>
      <c r="F222" s="94"/>
      <c r="G222" s="94"/>
      <c r="H222" s="94"/>
      <c r="I222" s="94"/>
      <c r="J222" s="94"/>
      <c r="K222" s="94"/>
      <c r="L222" s="94"/>
      <c r="M222" s="95"/>
    </row>
    <row r="223" spans="1:13" ht="11.25">
      <c r="A223" s="94"/>
      <c r="B223" s="93"/>
      <c r="C223" s="94"/>
      <c r="D223" s="94"/>
      <c r="E223" s="94"/>
      <c r="F223" s="94"/>
      <c r="G223" s="94"/>
      <c r="H223" s="94"/>
      <c r="I223" s="94"/>
      <c r="J223" s="94"/>
      <c r="K223" s="94"/>
      <c r="L223" s="94"/>
      <c r="M223" s="95"/>
    </row>
    <row r="224" spans="1:13" ht="11.25">
      <c r="A224" s="94"/>
      <c r="B224" s="93"/>
      <c r="C224" s="94"/>
      <c r="D224" s="94"/>
      <c r="E224" s="94"/>
      <c r="F224" s="94"/>
      <c r="G224" s="94"/>
      <c r="H224" s="94"/>
      <c r="I224" s="94"/>
      <c r="J224" s="94"/>
      <c r="K224" s="94"/>
      <c r="L224" s="94"/>
      <c r="M224" s="95"/>
    </row>
    <row r="225" spans="1:13" ht="11.25">
      <c r="A225" s="94"/>
      <c r="B225" s="93"/>
      <c r="C225" s="94"/>
      <c r="D225" s="94"/>
      <c r="E225" s="94"/>
      <c r="F225" s="94"/>
      <c r="G225" s="94"/>
      <c r="H225" s="94"/>
      <c r="I225" s="94"/>
      <c r="J225" s="94"/>
      <c r="K225" s="94"/>
      <c r="L225" s="94"/>
      <c r="M225" s="95"/>
    </row>
    <row r="226" spans="1:13" ht="11.25">
      <c r="A226" s="94"/>
      <c r="B226" s="93"/>
      <c r="C226" s="94"/>
      <c r="D226" s="94"/>
      <c r="E226" s="94"/>
      <c r="F226" s="94"/>
      <c r="G226" s="94"/>
      <c r="H226" s="94"/>
      <c r="I226" s="94"/>
      <c r="J226" s="94"/>
      <c r="K226" s="94"/>
      <c r="L226" s="94"/>
      <c r="M226" s="95"/>
    </row>
    <row r="227" spans="1:13" ht="11.25">
      <c r="A227" s="94"/>
      <c r="B227" s="93"/>
      <c r="C227" s="94"/>
      <c r="D227" s="94"/>
      <c r="E227" s="94"/>
      <c r="F227" s="94"/>
      <c r="G227" s="94"/>
      <c r="H227" s="94"/>
      <c r="I227" s="94"/>
      <c r="J227" s="94"/>
      <c r="K227" s="94"/>
      <c r="L227" s="94"/>
      <c r="M227" s="95"/>
    </row>
    <row r="228" spans="1:13" ht="11.25">
      <c r="A228" s="94"/>
      <c r="B228" s="93"/>
      <c r="C228" s="94"/>
      <c r="D228" s="94"/>
      <c r="E228" s="94"/>
      <c r="F228" s="94"/>
      <c r="G228" s="94"/>
      <c r="H228" s="94"/>
      <c r="I228" s="94"/>
      <c r="J228" s="94"/>
      <c r="K228" s="94"/>
      <c r="L228" s="94"/>
      <c r="M228" s="95"/>
    </row>
    <row r="229" spans="1:13" ht="11.25">
      <c r="A229" s="94"/>
      <c r="B229" s="93"/>
      <c r="C229" s="94"/>
      <c r="D229" s="94"/>
      <c r="E229" s="94"/>
      <c r="F229" s="94"/>
      <c r="G229" s="94"/>
      <c r="H229" s="94"/>
      <c r="I229" s="94"/>
      <c r="J229" s="94"/>
      <c r="K229" s="94"/>
      <c r="L229" s="94"/>
      <c r="M229" s="95"/>
    </row>
    <row r="230" spans="1:13" ht="11.25">
      <c r="A230" s="94"/>
      <c r="B230" s="93"/>
      <c r="C230" s="94"/>
      <c r="D230" s="94"/>
      <c r="E230" s="94"/>
      <c r="F230" s="94"/>
      <c r="G230" s="94"/>
      <c r="H230" s="94"/>
      <c r="I230" s="94"/>
      <c r="J230" s="94"/>
      <c r="K230" s="94"/>
      <c r="L230" s="94"/>
      <c r="M230" s="95"/>
    </row>
    <row r="231" spans="1:13" ht="11.25">
      <c r="A231" s="94"/>
      <c r="B231" s="93"/>
      <c r="C231" s="94"/>
      <c r="D231" s="94"/>
      <c r="E231" s="94"/>
      <c r="F231" s="94"/>
      <c r="G231" s="94"/>
      <c r="H231" s="94"/>
      <c r="I231" s="94"/>
      <c r="J231" s="94"/>
      <c r="K231" s="94"/>
      <c r="L231" s="94"/>
      <c r="M231" s="95"/>
    </row>
    <row r="232" spans="1:13" ht="11.25">
      <c r="A232" s="94"/>
      <c r="B232" s="93"/>
      <c r="C232" s="94"/>
      <c r="D232" s="94"/>
      <c r="E232" s="94"/>
      <c r="F232" s="94"/>
      <c r="G232" s="94"/>
      <c r="H232" s="94"/>
      <c r="I232" s="94"/>
      <c r="J232" s="94"/>
      <c r="K232" s="94"/>
      <c r="L232" s="94"/>
      <c r="M232" s="95"/>
    </row>
    <row r="233" spans="1:13" ht="11.25">
      <c r="A233" s="94"/>
      <c r="B233" s="93"/>
      <c r="C233" s="94"/>
      <c r="D233" s="94"/>
      <c r="E233" s="94"/>
      <c r="F233" s="94"/>
      <c r="G233" s="94"/>
      <c r="H233" s="94"/>
      <c r="I233" s="94"/>
      <c r="J233" s="94"/>
      <c r="K233" s="94"/>
      <c r="L233" s="94"/>
      <c r="M233" s="95"/>
    </row>
    <row r="234" spans="1:13" ht="11.25">
      <c r="A234" s="94"/>
      <c r="B234" s="93"/>
      <c r="C234" s="94"/>
      <c r="D234" s="94"/>
      <c r="E234" s="94"/>
      <c r="F234" s="94"/>
      <c r="G234" s="94"/>
      <c r="H234" s="94"/>
      <c r="I234" s="94"/>
      <c r="J234" s="94"/>
      <c r="K234" s="94"/>
      <c r="L234" s="94"/>
      <c r="M234" s="95"/>
    </row>
    <row r="235" spans="1:13" ht="11.25">
      <c r="A235" s="94"/>
      <c r="B235" s="93"/>
      <c r="C235" s="94"/>
      <c r="D235" s="94"/>
      <c r="E235" s="94"/>
      <c r="F235" s="94"/>
      <c r="G235" s="94"/>
      <c r="H235" s="94"/>
      <c r="I235" s="94"/>
      <c r="J235" s="94"/>
      <c r="K235" s="94"/>
      <c r="L235" s="94"/>
      <c r="M235" s="95"/>
    </row>
    <row r="236" spans="1:13" ht="11.25">
      <c r="A236" s="94"/>
      <c r="B236" s="93"/>
      <c r="C236" s="94"/>
      <c r="D236" s="94"/>
      <c r="E236" s="94"/>
      <c r="F236" s="94"/>
      <c r="G236" s="94"/>
      <c r="H236" s="94"/>
      <c r="I236" s="94"/>
      <c r="J236" s="94"/>
      <c r="K236" s="94"/>
      <c r="L236" s="94"/>
      <c r="M236" s="95"/>
    </row>
    <row r="237" spans="1:13" ht="11.25">
      <c r="A237" s="94"/>
      <c r="B237" s="93"/>
      <c r="C237" s="94"/>
      <c r="D237" s="94"/>
      <c r="E237" s="94"/>
      <c r="F237" s="94"/>
      <c r="G237" s="94"/>
      <c r="H237" s="94"/>
      <c r="I237" s="94"/>
      <c r="J237" s="94"/>
      <c r="K237" s="94"/>
      <c r="L237" s="94"/>
      <c r="M237" s="95"/>
    </row>
    <row r="238" spans="1:13" ht="11.25">
      <c r="A238" s="94"/>
      <c r="B238" s="93"/>
      <c r="C238" s="94"/>
      <c r="D238" s="94"/>
      <c r="E238" s="94"/>
      <c r="F238" s="94"/>
      <c r="G238" s="94"/>
      <c r="H238" s="94"/>
      <c r="I238" s="94"/>
      <c r="J238" s="94"/>
      <c r="K238" s="94"/>
      <c r="L238" s="94"/>
      <c r="M238" s="95"/>
    </row>
    <row r="239" spans="1:13" ht="11.25">
      <c r="A239" s="94"/>
      <c r="B239" s="93"/>
      <c r="C239" s="94"/>
      <c r="D239" s="94"/>
      <c r="E239" s="94"/>
      <c r="F239" s="94"/>
      <c r="G239" s="94"/>
      <c r="H239" s="94"/>
      <c r="I239" s="94"/>
      <c r="J239" s="94"/>
      <c r="K239" s="94"/>
      <c r="L239" s="94"/>
      <c r="M239" s="95"/>
    </row>
    <row r="240" spans="1:13" ht="11.25">
      <c r="A240" s="94"/>
      <c r="B240" s="93"/>
      <c r="C240" s="94"/>
      <c r="D240" s="94"/>
      <c r="E240" s="94"/>
      <c r="F240" s="94"/>
      <c r="G240" s="94"/>
      <c r="H240" s="94"/>
      <c r="I240" s="94"/>
      <c r="J240" s="94"/>
      <c r="K240" s="94"/>
      <c r="L240" s="94"/>
      <c r="M240" s="95"/>
    </row>
    <row r="241" spans="1:13" ht="11.25">
      <c r="A241" s="94"/>
      <c r="B241" s="93"/>
      <c r="C241" s="94"/>
      <c r="D241" s="94"/>
      <c r="E241" s="94"/>
      <c r="F241" s="94"/>
      <c r="G241" s="94"/>
      <c r="H241" s="94"/>
      <c r="I241" s="94"/>
      <c r="J241" s="94"/>
      <c r="K241" s="94"/>
      <c r="L241" s="94"/>
      <c r="M241" s="95"/>
    </row>
    <row r="242" spans="1:13" ht="11.25">
      <c r="A242" s="94"/>
      <c r="B242" s="93"/>
      <c r="C242" s="94"/>
      <c r="D242" s="94"/>
      <c r="E242" s="94"/>
      <c r="F242" s="94"/>
      <c r="G242" s="94"/>
      <c r="H242" s="94"/>
      <c r="I242" s="94"/>
      <c r="J242" s="94"/>
      <c r="K242" s="94"/>
      <c r="L242" s="94"/>
      <c r="M242" s="95"/>
    </row>
    <row r="243" spans="1:13" ht="11.25">
      <c r="A243" s="94"/>
      <c r="B243" s="93"/>
      <c r="C243" s="94"/>
      <c r="D243" s="94"/>
      <c r="E243" s="94"/>
      <c r="F243" s="94"/>
      <c r="G243" s="94"/>
      <c r="H243" s="94"/>
      <c r="I243" s="94"/>
      <c r="J243" s="94"/>
      <c r="K243" s="94"/>
      <c r="L243" s="94"/>
      <c r="M243" s="95"/>
    </row>
    <row r="244" spans="1:13" ht="11.25">
      <c r="A244" s="94"/>
      <c r="B244" s="93"/>
      <c r="C244" s="94"/>
      <c r="D244" s="94"/>
      <c r="E244" s="94"/>
      <c r="F244" s="94"/>
      <c r="G244" s="94"/>
      <c r="H244" s="94"/>
      <c r="I244" s="94"/>
      <c r="J244" s="94"/>
      <c r="K244" s="94"/>
      <c r="L244" s="94"/>
      <c r="M244" s="95"/>
    </row>
    <row r="245" spans="1:13" ht="11.25">
      <c r="A245" s="94"/>
      <c r="B245" s="93"/>
      <c r="C245" s="94"/>
      <c r="D245" s="94"/>
      <c r="E245" s="94"/>
      <c r="F245" s="94"/>
      <c r="G245" s="94"/>
      <c r="H245" s="94"/>
      <c r="I245" s="94"/>
      <c r="J245" s="94"/>
      <c r="K245" s="94"/>
      <c r="L245" s="94"/>
      <c r="M245" s="95"/>
    </row>
    <row r="246" spans="1:13" ht="11.25">
      <c r="A246" s="94"/>
      <c r="B246" s="93"/>
      <c r="C246" s="94"/>
      <c r="D246" s="94"/>
      <c r="E246" s="94"/>
      <c r="F246" s="94"/>
      <c r="G246" s="94"/>
      <c r="H246" s="94"/>
      <c r="I246" s="94"/>
      <c r="J246" s="94"/>
      <c r="K246" s="94"/>
      <c r="L246" s="94"/>
      <c r="M246" s="95"/>
    </row>
    <row r="247" spans="1:13" ht="11.25">
      <c r="A247" s="94"/>
      <c r="B247" s="93"/>
      <c r="C247" s="94"/>
      <c r="D247" s="94"/>
      <c r="E247" s="94"/>
      <c r="F247" s="94"/>
      <c r="G247" s="94"/>
      <c r="H247" s="94"/>
      <c r="I247" s="94"/>
      <c r="J247" s="94"/>
      <c r="K247" s="94"/>
      <c r="L247" s="94"/>
      <c r="M247" s="95"/>
    </row>
    <row r="248" spans="1:13" ht="11.25">
      <c r="A248" s="94"/>
      <c r="B248" s="93"/>
      <c r="C248" s="94"/>
      <c r="D248" s="94"/>
      <c r="E248" s="94"/>
      <c r="F248" s="94"/>
      <c r="G248" s="94"/>
      <c r="H248" s="94"/>
      <c r="I248" s="94"/>
      <c r="J248" s="94"/>
      <c r="K248" s="94"/>
      <c r="L248" s="94"/>
      <c r="M248" s="95"/>
    </row>
    <row r="249" spans="1:13" ht="11.25">
      <c r="A249" s="94"/>
      <c r="B249" s="93"/>
      <c r="C249" s="94"/>
      <c r="D249" s="94"/>
      <c r="E249" s="94"/>
      <c r="F249" s="94"/>
      <c r="G249" s="94"/>
      <c r="H249" s="94"/>
      <c r="I249" s="94"/>
      <c r="J249" s="94"/>
      <c r="K249" s="94"/>
      <c r="L249" s="94"/>
      <c r="M249" s="95"/>
    </row>
    <row r="250" spans="1:13" ht="11.25">
      <c r="A250" s="94"/>
      <c r="B250" s="93"/>
      <c r="C250" s="94"/>
      <c r="D250" s="94"/>
      <c r="E250" s="94"/>
      <c r="F250" s="94"/>
      <c r="G250" s="94"/>
      <c r="H250" s="94"/>
      <c r="I250" s="94"/>
      <c r="J250" s="94"/>
      <c r="K250" s="94"/>
      <c r="L250" s="94"/>
      <c r="M250" s="95"/>
    </row>
    <row r="251" spans="1:13" ht="11.25">
      <c r="A251" s="94"/>
      <c r="B251" s="93"/>
      <c r="C251" s="94"/>
      <c r="D251" s="94"/>
      <c r="E251" s="94"/>
      <c r="F251" s="94"/>
      <c r="G251" s="94"/>
      <c r="H251" s="94"/>
      <c r="I251" s="94"/>
      <c r="J251" s="94"/>
      <c r="K251" s="94"/>
      <c r="L251" s="94"/>
      <c r="M251" s="95"/>
    </row>
    <row r="252" spans="1:13" ht="11.25">
      <c r="A252" s="94"/>
      <c r="B252" s="93"/>
      <c r="C252" s="94"/>
      <c r="D252" s="94"/>
      <c r="E252" s="94"/>
      <c r="F252" s="94"/>
      <c r="G252" s="94"/>
      <c r="H252" s="94"/>
      <c r="I252" s="94"/>
      <c r="J252" s="94"/>
      <c r="K252" s="94"/>
      <c r="L252" s="94"/>
      <c r="M252" s="95"/>
    </row>
    <row r="253" spans="1:13" ht="11.25">
      <c r="A253" s="94"/>
      <c r="B253" s="93"/>
      <c r="C253" s="94"/>
      <c r="D253" s="94"/>
      <c r="E253" s="94"/>
      <c r="F253" s="94"/>
      <c r="G253" s="94"/>
      <c r="H253" s="94"/>
      <c r="I253" s="94"/>
      <c r="J253" s="94"/>
      <c r="K253" s="94"/>
      <c r="L253" s="94"/>
      <c r="M253" s="95"/>
    </row>
    <row r="254" spans="1:13" ht="11.25">
      <c r="A254" s="94"/>
      <c r="B254" s="93"/>
      <c r="C254" s="94"/>
      <c r="D254" s="94"/>
      <c r="E254" s="94"/>
      <c r="F254" s="94"/>
      <c r="G254" s="94"/>
      <c r="H254" s="94"/>
      <c r="I254" s="94"/>
      <c r="J254" s="94"/>
      <c r="K254" s="94"/>
      <c r="L254" s="94"/>
      <c r="M254" s="95"/>
    </row>
    <row r="255" spans="1:13" ht="11.25">
      <c r="A255" s="94"/>
      <c r="B255" s="93"/>
      <c r="C255" s="94"/>
      <c r="D255" s="94"/>
      <c r="E255" s="94"/>
      <c r="F255" s="94"/>
      <c r="G255" s="94"/>
      <c r="H255" s="94"/>
      <c r="I255" s="94"/>
      <c r="J255" s="94"/>
      <c r="K255" s="94"/>
      <c r="L255" s="94"/>
      <c r="M255" s="95"/>
    </row>
    <row r="256" spans="1:13" ht="11.25">
      <c r="A256" s="94"/>
      <c r="B256" s="93"/>
      <c r="C256" s="94"/>
      <c r="D256" s="94"/>
      <c r="E256" s="94"/>
      <c r="F256" s="94"/>
      <c r="G256" s="94"/>
      <c r="H256" s="94"/>
      <c r="I256" s="94"/>
      <c r="J256" s="94"/>
      <c r="K256" s="94"/>
      <c r="L256" s="94"/>
      <c r="M256" s="95"/>
    </row>
    <row r="257" spans="1:13" ht="11.25">
      <c r="A257" s="94"/>
      <c r="B257" s="93"/>
      <c r="C257" s="94"/>
      <c r="D257" s="94"/>
      <c r="E257" s="94"/>
      <c r="F257" s="94"/>
      <c r="G257" s="94"/>
      <c r="H257" s="94"/>
      <c r="I257" s="94"/>
      <c r="J257" s="94"/>
      <c r="K257" s="94"/>
      <c r="L257" s="94"/>
      <c r="M257" s="95"/>
    </row>
    <row r="258" spans="1:13" ht="11.25">
      <c r="A258" s="94"/>
      <c r="B258" s="93"/>
      <c r="C258" s="94"/>
      <c r="D258" s="94"/>
      <c r="E258" s="94"/>
      <c r="F258" s="94"/>
      <c r="G258" s="94"/>
      <c r="H258" s="94"/>
      <c r="I258" s="94"/>
      <c r="J258" s="94"/>
      <c r="K258" s="94"/>
      <c r="L258" s="94"/>
      <c r="M258" s="95"/>
    </row>
    <row r="259" spans="1:13" ht="11.25">
      <c r="A259" s="94"/>
      <c r="B259" s="93"/>
      <c r="C259" s="94"/>
      <c r="D259" s="94"/>
      <c r="E259" s="94"/>
      <c r="F259" s="94"/>
      <c r="G259" s="94"/>
      <c r="H259" s="94"/>
      <c r="I259" s="94"/>
      <c r="J259" s="94"/>
      <c r="K259" s="94"/>
      <c r="L259" s="94"/>
      <c r="M259" s="95"/>
    </row>
    <row r="260" spans="1:13" ht="11.25">
      <c r="A260" s="94"/>
      <c r="B260" s="93"/>
      <c r="C260" s="94"/>
      <c r="D260" s="94"/>
      <c r="E260" s="94"/>
      <c r="F260" s="94"/>
      <c r="G260" s="94"/>
      <c r="H260" s="94"/>
      <c r="I260" s="94"/>
      <c r="J260" s="94"/>
      <c r="K260" s="94"/>
      <c r="L260" s="94"/>
      <c r="M260" s="95"/>
    </row>
    <row r="261" spans="1:13" ht="11.25">
      <c r="A261" s="94"/>
      <c r="B261" s="93"/>
      <c r="C261" s="94"/>
      <c r="D261" s="94"/>
      <c r="E261" s="94"/>
      <c r="F261" s="94"/>
      <c r="G261" s="94"/>
      <c r="H261" s="94"/>
      <c r="I261" s="94"/>
      <c r="J261" s="94"/>
      <c r="K261" s="94"/>
      <c r="L261" s="94"/>
      <c r="M261" s="95"/>
    </row>
    <row r="262" spans="1:13" ht="11.25">
      <c r="A262" s="94"/>
      <c r="B262" s="93"/>
      <c r="C262" s="94"/>
      <c r="D262" s="94"/>
      <c r="E262" s="94"/>
      <c r="F262" s="94"/>
      <c r="G262" s="94"/>
      <c r="H262" s="94"/>
      <c r="I262" s="94"/>
      <c r="J262" s="94"/>
      <c r="K262" s="94"/>
      <c r="L262" s="94"/>
      <c r="M262" s="95"/>
    </row>
    <row r="263" spans="1:13" ht="11.25">
      <c r="A263" s="94"/>
      <c r="B263" s="93"/>
      <c r="C263" s="94"/>
      <c r="D263" s="94"/>
      <c r="E263" s="94"/>
      <c r="F263" s="94"/>
      <c r="G263" s="94"/>
      <c r="H263" s="94"/>
      <c r="I263" s="94"/>
      <c r="J263" s="94"/>
      <c r="K263" s="94"/>
      <c r="L263" s="94"/>
      <c r="M263" s="95"/>
    </row>
    <row r="264" spans="1:13" ht="11.25">
      <c r="A264" s="94"/>
      <c r="B264" s="93"/>
      <c r="C264" s="94"/>
      <c r="D264" s="94"/>
      <c r="E264" s="94"/>
      <c r="F264" s="94"/>
      <c r="G264" s="94"/>
      <c r="H264" s="94"/>
      <c r="I264" s="94"/>
      <c r="J264" s="94"/>
      <c r="K264" s="94"/>
      <c r="L264" s="94"/>
      <c r="M264" s="95"/>
    </row>
    <row r="265" spans="1:13" ht="11.25">
      <c r="A265" s="94"/>
      <c r="B265" s="93"/>
      <c r="C265" s="94"/>
      <c r="D265" s="94"/>
      <c r="E265" s="94"/>
      <c r="F265" s="94"/>
      <c r="G265" s="94"/>
      <c r="H265" s="94"/>
      <c r="I265" s="94"/>
      <c r="J265" s="94"/>
      <c r="K265" s="94"/>
      <c r="L265" s="94"/>
      <c r="M265" s="95"/>
    </row>
    <row r="266" spans="1:13" ht="11.25">
      <c r="A266" s="94"/>
      <c r="B266" s="93"/>
      <c r="C266" s="94"/>
      <c r="D266" s="94"/>
      <c r="E266" s="94"/>
      <c r="F266" s="94"/>
      <c r="G266" s="94"/>
      <c r="H266" s="94"/>
      <c r="I266" s="94"/>
      <c r="J266" s="94"/>
      <c r="K266" s="94"/>
      <c r="L266" s="94"/>
      <c r="M266" s="95"/>
    </row>
    <row r="267" spans="1:13" ht="11.25">
      <c r="A267" s="94"/>
      <c r="B267" s="93"/>
      <c r="C267" s="94"/>
      <c r="D267" s="94"/>
      <c r="E267" s="94"/>
      <c r="F267" s="94"/>
      <c r="G267" s="94"/>
      <c r="H267" s="94"/>
      <c r="I267" s="94"/>
      <c r="J267" s="94"/>
      <c r="K267" s="94"/>
      <c r="L267" s="94"/>
      <c r="M267" s="95"/>
    </row>
    <row r="268" spans="1:13" ht="11.25">
      <c r="A268" s="94"/>
      <c r="B268" s="93"/>
      <c r="C268" s="94"/>
      <c r="D268" s="94"/>
      <c r="E268" s="94"/>
      <c r="F268" s="94"/>
      <c r="G268" s="94"/>
      <c r="H268" s="94"/>
      <c r="I268" s="94"/>
      <c r="J268" s="94"/>
      <c r="K268" s="94"/>
      <c r="L268" s="94"/>
      <c r="M268" s="95"/>
    </row>
    <row r="269" spans="1:13" ht="11.25">
      <c r="A269" s="94"/>
      <c r="B269" s="93"/>
      <c r="C269" s="94"/>
      <c r="D269" s="94"/>
      <c r="E269" s="94"/>
      <c r="F269" s="94"/>
      <c r="G269" s="94"/>
      <c r="H269" s="94"/>
      <c r="I269" s="94"/>
      <c r="J269" s="94"/>
      <c r="K269" s="94"/>
      <c r="L269" s="94"/>
      <c r="M269" s="95"/>
    </row>
    <row r="270" spans="1:13" ht="11.25">
      <c r="A270" s="94"/>
      <c r="B270" s="93"/>
      <c r="C270" s="94"/>
      <c r="D270" s="94"/>
      <c r="E270" s="94"/>
      <c r="F270" s="94"/>
      <c r="G270" s="94"/>
      <c r="H270" s="94"/>
      <c r="I270" s="94"/>
      <c r="J270" s="94"/>
      <c r="K270" s="94"/>
      <c r="L270" s="94"/>
      <c r="M270" s="95"/>
    </row>
    <row r="271" spans="1:13" ht="11.25">
      <c r="A271" s="94"/>
      <c r="B271" s="93"/>
      <c r="C271" s="94"/>
      <c r="D271" s="94"/>
      <c r="E271" s="94"/>
      <c r="F271" s="94"/>
      <c r="G271" s="94"/>
      <c r="H271" s="94"/>
      <c r="I271" s="94"/>
      <c r="J271" s="94"/>
      <c r="K271" s="94"/>
      <c r="L271" s="94"/>
      <c r="M271" s="95"/>
    </row>
    <row r="272" spans="1:13" ht="11.25">
      <c r="A272" s="94"/>
      <c r="B272" s="93"/>
      <c r="C272" s="94"/>
      <c r="D272" s="94"/>
      <c r="E272" s="94"/>
      <c r="F272" s="94"/>
      <c r="G272" s="94"/>
      <c r="H272" s="94"/>
      <c r="I272" s="94"/>
      <c r="J272" s="94"/>
      <c r="K272" s="94"/>
      <c r="L272" s="94"/>
      <c r="M272" s="95"/>
    </row>
    <row r="273" spans="1:13" ht="11.25">
      <c r="A273" s="94"/>
      <c r="B273" s="93"/>
      <c r="C273" s="94"/>
      <c r="D273" s="94"/>
      <c r="E273" s="94"/>
      <c r="F273" s="94"/>
      <c r="G273" s="94"/>
      <c r="H273" s="94"/>
      <c r="I273" s="94"/>
      <c r="J273" s="94"/>
      <c r="K273" s="94"/>
      <c r="L273" s="94"/>
      <c r="M273" s="95"/>
    </row>
    <row r="274" spans="1:13" ht="11.25">
      <c r="A274" s="94"/>
      <c r="B274" s="93"/>
      <c r="C274" s="94"/>
      <c r="D274" s="94"/>
      <c r="E274" s="94"/>
      <c r="F274" s="94"/>
      <c r="G274" s="94"/>
      <c r="H274" s="94"/>
      <c r="I274" s="94"/>
      <c r="J274" s="94"/>
      <c r="K274" s="94"/>
      <c r="L274" s="94"/>
      <c r="M274" s="95"/>
    </row>
    <row r="275" spans="1:13" ht="11.25">
      <c r="A275" s="94"/>
      <c r="B275" s="93"/>
      <c r="C275" s="94"/>
      <c r="D275" s="94"/>
      <c r="E275" s="94"/>
      <c r="F275" s="94"/>
      <c r="G275" s="94"/>
      <c r="H275" s="94"/>
      <c r="I275" s="94"/>
      <c r="J275" s="94"/>
      <c r="K275" s="94"/>
      <c r="L275" s="94"/>
      <c r="M275" s="95"/>
    </row>
    <row r="276" spans="1:13" ht="11.25">
      <c r="A276" s="94"/>
      <c r="B276" s="93"/>
      <c r="C276" s="94"/>
      <c r="D276" s="94"/>
      <c r="E276" s="94"/>
      <c r="F276" s="94"/>
      <c r="G276" s="94"/>
      <c r="H276" s="94"/>
      <c r="I276" s="94"/>
      <c r="J276" s="94"/>
      <c r="K276" s="94"/>
      <c r="L276" s="94"/>
      <c r="M276" s="95"/>
    </row>
    <row r="277" spans="1:13" ht="11.25">
      <c r="A277" s="94"/>
      <c r="B277" s="93"/>
      <c r="C277" s="94"/>
      <c r="D277" s="94"/>
      <c r="E277" s="94"/>
      <c r="F277" s="94"/>
      <c r="G277" s="94"/>
      <c r="H277" s="94"/>
      <c r="I277" s="94"/>
      <c r="J277" s="94"/>
      <c r="K277" s="94"/>
      <c r="L277" s="94"/>
      <c r="M277" s="95"/>
    </row>
    <row r="278" spans="1:13" ht="11.25">
      <c r="A278" s="94"/>
      <c r="B278" s="93"/>
      <c r="C278" s="94"/>
      <c r="D278" s="94"/>
      <c r="E278" s="94"/>
      <c r="F278" s="94"/>
      <c r="G278" s="94"/>
      <c r="H278" s="94"/>
      <c r="I278" s="94"/>
      <c r="J278" s="94"/>
      <c r="K278" s="94"/>
      <c r="L278" s="94"/>
      <c r="M278" s="95"/>
    </row>
    <row r="279" spans="1:13" ht="11.25">
      <c r="A279" s="94"/>
      <c r="B279" s="93"/>
      <c r="C279" s="94"/>
      <c r="D279" s="94"/>
      <c r="E279" s="94"/>
      <c r="F279" s="94"/>
      <c r="G279" s="94"/>
      <c r="H279" s="94"/>
      <c r="I279" s="94"/>
      <c r="J279" s="94"/>
      <c r="K279" s="94"/>
      <c r="L279" s="94"/>
      <c r="M279" s="95"/>
    </row>
    <row r="280" spans="1:13" ht="11.25">
      <c r="A280" s="94"/>
      <c r="B280" s="93"/>
      <c r="C280" s="94"/>
      <c r="D280" s="94"/>
      <c r="E280" s="94"/>
      <c r="F280" s="94"/>
      <c r="G280" s="94"/>
      <c r="H280" s="94"/>
      <c r="I280" s="94"/>
      <c r="J280" s="94"/>
      <c r="K280" s="94"/>
      <c r="L280" s="94"/>
      <c r="M280" s="95"/>
    </row>
    <row r="281" spans="1:13" ht="11.25">
      <c r="A281" s="94"/>
      <c r="B281" s="93"/>
      <c r="C281" s="94"/>
      <c r="D281" s="94"/>
      <c r="E281" s="94"/>
      <c r="F281" s="94"/>
      <c r="G281" s="94"/>
      <c r="H281" s="94"/>
      <c r="I281" s="94"/>
      <c r="J281" s="94"/>
      <c r="K281" s="94"/>
      <c r="L281" s="94"/>
      <c r="M281" s="95"/>
    </row>
    <row r="282" spans="1:13" ht="11.25">
      <c r="A282" s="94"/>
      <c r="B282" s="93"/>
      <c r="C282" s="94"/>
      <c r="D282" s="94"/>
      <c r="E282" s="94"/>
      <c r="F282" s="94"/>
      <c r="G282" s="94"/>
      <c r="H282" s="94"/>
      <c r="I282" s="94"/>
      <c r="J282" s="94"/>
      <c r="K282" s="94"/>
      <c r="L282" s="94"/>
      <c r="M282" s="95"/>
    </row>
    <row r="283" spans="1:13" ht="11.25">
      <c r="A283" s="94"/>
      <c r="B283" s="93"/>
      <c r="C283" s="94"/>
      <c r="D283" s="94"/>
      <c r="E283" s="94"/>
      <c r="F283" s="94"/>
      <c r="G283" s="94"/>
      <c r="H283" s="94"/>
      <c r="I283" s="94"/>
      <c r="J283" s="94"/>
      <c r="K283" s="94"/>
      <c r="L283" s="94"/>
      <c r="M283" s="95"/>
    </row>
    <row r="284" spans="1:13" ht="11.25">
      <c r="A284" s="94"/>
      <c r="B284" s="93"/>
      <c r="C284" s="94"/>
      <c r="D284" s="94"/>
      <c r="E284" s="94"/>
      <c r="F284" s="94"/>
      <c r="G284" s="94"/>
      <c r="H284" s="94"/>
      <c r="I284" s="94"/>
      <c r="J284" s="94"/>
      <c r="K284" s="94"/>
      <c r="L284" s="94"/>
      <c r="M284" s="95"/>
    </row>
    <row r="285" spans="1:13" ht="11.25">
      <c r="A285" s="94"/>
      <c r="B285" s="93"/>
      <c r="C285" s="94"/>
      <c r="D285" s="94"/>
      <c r="E285" s="94"/>
      <c r="F285" s="94"/>
      <c r="G285" s="94"/>
      <c r="H285" s="94"/>
      <c r="I285" s="94"/>
      <c r="J285" s="94"/>
      <c r="K285" s="94"/>
      <c r="L285" s="94"/>
      <c r="M285" s="95"/>
    </row>
    <row r="286" spans="1:13" ht="11.25">
      <c r="A286" s="94"/>
      <c r="B286" s="93"/>
      <c r="C286" s="94"/>
      <c r="D286" s="94"/>
      <c r="E286" s="94"/>
      <c r="F286" s="94"/>
      <c r="G286" s="94"/>
      <c r="H286" s="94"/>
      <c r="I286" s="94"/>
      <c r="J286" s="94"/>
      <c r="K286" s="94"/>
      <c r="L286" s="94"/>
      <c r="M286" s="95"/>
    </row>
    <row r="287" spans="1:13" ht="11.25">
      <c r="A287" s="94"/>
      <c r="B287" s="93"/>
      <c r="C287" s="94"/>
      <c r="D287" s="94"/>
      <c r="E287" s="94"/>
      <c r="F287" s="94"/>
      <c r="G287" s="94"/>
      <c r="H287" s="94"/>
      <c r="I287" s="94"/>
      <c r="J287" s="94"/>
      <c r="K287" s="94"/>
      <c r="L287" s="94"/>
      <c r="M287" s="95"/>
    </row>
    <row r="288" spans="1:13" ht="11.25">
      <c r="A288" s="94"/>
      <c r="B288" s="93"/>
      <c r="C288" s="94"/>
      <c r="D288" s="94"/>
      <c r="E288" s="94"/>
      <c r="F288" s="94"/>
      <c r="G288" s="94"/>
      <c r="H288" s="94"/>
      <c r="I288" s="94"/>
      <c r="J288" s="94"/>
      <c r="K288" s="94"/>
      <c r="L288" s="94"/>
      <c r="M288" s="95"/>
    </row>
    <row r="289" spans="1:13" ht="11.25">
      <c r="A289" s="94"/>
      <c r="B289" s="93"/>
      <c r="C289" s="94"/>
      <c r="D289" s="94"/>
      <c r="E289" s="94"/>
      <c r="F289" s="94"/>
      <c r="G289" s="94"/>
      <c r="H289" s="94"/>
      <c r="I289" s="94"/>
      <c r="J289" s="94"/>
      <c r="K289" s="94"/>
      <c r="L289" s="94"/>
      <c r="M289" s="95"/>
    </row>
    <row r="290" spans="1:13" ht="11.25">
      <c r="A290" s="94"/>
      <c r="B290" s="93"/>
      <c r="C290" s="94"/>
      <c r="D290" s="94"/>
      <c r="E290" s="94"/>
      <c r="F290" s="94"/>
      <c r="G290" s="94"/>
      <c r="H290" s="94"/>
      <c r="I290" s="94"/>
      <c r="J290" s="94"/>
      <c r="K290" s="94"/>
      <c r="L290" s="94"/>
      <c r="M290" s="95"/>
    </row>
    <row r="291" spans="1:13" ht="11.25">
      <c r="A291" s="94"/>
      <c r="B291" s="93"/>
      <c r="C291" s="94"/>
      <c r="D291" s="94"/>
      <c r="E291" s="94"/>
      <c r="F291" s="94"/>
      <c r="G291" s="94"/>
      <c r="H291" s="94"/>
      <c r="I291" s="94"/>
      <c r="J291" s="94"/>
      <c r="K291" s="94"/>
      <c r="L291" s="94"/>
      <c r="M291" s="95"/>
    </row>
    <row r="292" spans="1:13" ht="11.25">
      <c r="A292" s="94"/>
      <c r="B292" s="93"/>
      <c r="C292" s="94"/>
      <c r="D292" s="94"/>
      <c r="E292" s="94"/>
      <c r="F292" s="94"/>
      <c r="G292" s="94"/>
      <c r="H292" s="94"/>
      <c r="I292" s="94"/>
      <c r="J292" s="94"/>
      <c r="K292" s="94"/>
      <c r="L292" s="94"/>
      <c r="M292" s="95"/>
    </row>
    <row r="293" spans="1:13" ht="11.25">
      <c r="A293" s="94"/>
      <c r="B293" s="93"/>
      <c r="C293" s="94"/>
      <c r="D293" s="94"/>
      <c r="E293" s="94"/>
      <c r="F293" s="94"/>
      <c r="G293" s="94"/>
      <c r="H293" s="94"/>
      <c r="I293" s="94"/>
      <c r="J293" s="94"/>
      <c r="K293" s="94"/>
      <c r="L293" s="94"/>
      <c r="M293" s="95"/>
    </row>
    <row r="294" spans="1:13" ht="11.25">
      <c r="A294" s="94"/>
      <c r="B294" s="93"/>
      <c r="C294" s="94"/>
      <c r="D294" s="94"/>
      <c r="E294" s="94"/>
      <c r="F294" s="94"/>
      <c r="G294" s="94"/>
      <c r="H294" s="94"/>
      <c r="I294" s="94"/>
      <c r="J294" s="94"/>
      <c r="K294" s="94"/>
      <c r="L294" s="94"/>
      <c r="M294" s="95"/>
    </row>
    <row r="295" spans="1:13" ht="11.25">
      <c r="A295" s="94"/>
      <c r="B295" s="93"/>
      <c r="C295" s="94"/>
      <c r="D295" s="94"/>
      <c r="E295" s="94"/>
      <c r="F295" s="94"/>
      <c r="G295" s="94"/>
      <c r="H295" s="94"/>
      <c r="I295" s="94"/>
      <c r="J295" s="94"/>
      <c r="K295" s="94"/>
      <c r="L295" s="94"/>
      <c r="M295" s="95"/>
    </row>
    <row r="296" spans="1:13" ht="11.25">
      <c r="A296" s="94"/>
      <c r="B296" s="93"/>
      <c r="C296" s="94"/>
      <c r="D296" s="94"/>
      <c r="E296" s="94"/>
      <c r="F296" s="94"/>
      <c r="G296" s="94"/>
      <c r="H296" s="94"/>
      <c r="I296" s="94"/>
      <c r="J296" s="94"/>
      <c r="K296" s="94"/>
      <c r="L296" s="94"/>
      <c r="M296" s="95"/>
    </row>
    <row r="297" spans="1:13" ht="11.25">
      <c r="A297" s="94"/>
      <c r="B297" s="93"/>
      <c r="C297" s="94"/>
      <c r="D297" s="94"/>
      <c r="E297" s="94"/>
      <c r="F297" s="94"/>
      <c r="G297" s="94"/>
      <c r="H297" s="94"/>
      <c r="I297" s="94"/>
      <c r="J297" s="94"/>
      <c r="K297" s="94"/>
      <c r="L297" s="94"/>
      <c r="M297" s="95"/>
    </row>
    <row r="298" spans="1:13" ht="11.25">
      <c r="A298" s="94"/>
      <c r="B298" s="93"/>
      <c r="C298" s="94"/>
      <c r="D298" s="94"/>
      <c r="E298" s="94"/>
      <c r="F298" s="94"/>
      <c r="G298" s="94"/>
      <c r="H298" s="94"/>
      <c r="I298" s="94"/>
      <c r="J298" s="94"/>
      <c r="K298" s="94"/>
      <c r="L298" s="94"/>
      <c r="M298" s="95"/>
    </row>
    <row r="299" spans="1:13" ht="11.25">
      <c r="A299" s="94"/>
      <c r="B299" s="93"/>
      <c r="C299" s="94"/>
      <c r="D299" s="94"/>
      <c r="E299" s="94"/>
      <c r="F299" s="94"/>
      <c r="G299" s="94"/>
      <c r="H299" s="94"/>
      <c r="I299" s="94"/>
      <c r="J299" s="94"/>
      <c r="K299" s="94"/>
      <c r="L299" s="94"/>
      <c r="M299" s="95"/>
    </row>
    <row r="300" spans="1:13" ht="11.25">
      <c r="A300" s="94"/>
      <c r="B300" s="93"/>
      <c r="C300" s="94"/>
      <c r="D300" s="94"/>
      <c r="E300" s="94"/>
      <c r="F300" s="94"/>
      <c r="G300" s="94"/>
      <c r="H300" s="94"/>
      <c r="I300" s="94"/>
      <c r="J300" s="94"/>
      <c r="K300" s="94"/>
      <c r="L300" s="94"/>
      <c r="M300" s="95"/>
    </row>
    <row r="301" spans="1:13" ht="11.25">
      <c r="A301" s="94"/>
      <c r="B301" s="93"/>
      <c r="C301" s="94"/>
      <c r="D301" s="94"/>
      <c r="E301" s="94"/>
      <c r="F301" s="94"/>
      <c r="G301" s="94"/>
      <c r="H301" s="94"/>
      <c r="I301" s="94"/>
      <c r="J301" s="94"/>
      <c r="K301" s="94"/>
      <c r="L301" s="94"/>
      <c r="M301" s="95"/>
    </row>
    <row r="302" spans="1:13" ht="11.25">
      <c r="A302" s="94"/>
      <c r="B302" s="93"/>
      <c r="C302" s="94"/>
      <c r="D302" s="94"/>
      <c r="E302" s="94"/>
      <c r="F302" s="94"/>
      <c r="G302" s="94"/>
      <c r="H302" s="94"/>
      <c r="I302" s="94"/>
      <c r="J302" s="94"/>
      <c r="K302" s="94"/>
      <c r="L302" s="94"/>
      <c r="M302" s="95"/>
    </row>
    <row r="303" spans="1:13" ht="11.25">
      <c r="A303" s="94"/>
      <c r="B303" s="93"/>
      <c r="C303" s="94"/>
      <c r="D303" s="94"/>
      <c r="E303" s="94"/>
      <c r="F303" s="94"/>
      <c r="G303" s="94"/>
      <c r="H303" s="94"/>
      <c r="I303" s="94"/>
      <c r="J303" s="94"/>
      <c r="K303" s="94"/>
      <c r="L303" s="94"/>
      <c r="M303" s="95"/>
    </row>
    <row r="304" spans="1:13" ht="11.25">
      <c r="A304" s="94"/>
      <c r="B304" s="93"/>
      <c r="C304" s="94"/>
      <c r="D304" s="94"/>
      <c r="E304" s="94"/>
      <c r="F304" s="94"/>
      <c r="G304" s="94"/>
      <c r="H304" s="94"/>
      <c r="I304" s="94"/>
      <c r="J304" s="94"/>
      <c r="K304" s="94"/>
      <c r="L304" s="94"/>
      <c r="M304" s="95"/>
    </row>
    <row r="305" spans="1:13" ht="11.25">
      <c r="A305" s="94"/>
      <c r="B305" s="93"/>
      <c r="C305" s="94"/>
      <c r="D305" s="94"/>
      <c r="E305" s="94"/>
      <c r="F305" s="94"/>
      <c r="G305" s="94"/>
      <c r="H305" s="94"/>
      <c r="I305" s="94"/>
      <c r="J305" s="94"/>
      <c r="K305" s="94"/>
      <c r="L305" s="94"/>
      <c r="M305" s="95"/>
    </row>
    <row r="306" spans="1:13" ht="11.25">
      <c r="A306" s="94"/>
      <c r="B306" s="93"/>
      <c r="C306" s="94"/>
      <c r="D306" s="94"/>
      <c r="E306" s="94"/>
      <c r="F306" s="94"/>
      <c r="G306" s="94"/>
      <c r="H306" s="94"/>
      <c r="I306" s="94"/>
      <c r="J306" s="94"/>
      <c r="K306" s="94"/>
      <c r="L306" s="94"/>
      <c r="M306" s="95"/>
    </row>
    <row r="307" spans="1:13" ht="11.25">
      <c r="A307" s="94"/>
      <c r="B307" s="93"/>
      <c r="C307" s="94"/>
      <c r="D307" s="94"/>
      <c r="E307" s="94"/>
      <c r="F307" s="94"/>
      <c r="G307" s="94"/>
      <c r="H307" s="94"/>
      <c r="I307" s="94"/>
      <c r="J307" s="94"/>
      <c r="K307" s="94"/>
      <c r="L307" s="94"/>
      <c r="M307" s="95"/>
    </row>
    <row r="308" spans="1:13" ht="11.25">
      <c r="A308" s="94"/>
      <c r="B308" s="93"/>
      <c r="C308" s="94"/>
      <c r="D308" s="94"/>
      <c r="E308" s="94"/>
      <c r="F308" s="94"/>
      <c r="G308" s="94"/>
      <c r="H308" s="94"/>
      <c r="I308" s="94"/>
      <c r="J308" s="94"/>
      <c r="K308" s="94"/>
      <c r="L308" s="94"/>
      <c r="M308" s="95"/>
    </row>
    <row r="309" spans="1:13" ht="11.25">
      <c r="A309" s="94"/>
      <c r="B309" s="93"/>
      <c r="C309" s="94"/>
      <c r="D309" s="94"/>
      <c r="E309" s="94"/>
      <c r="F309" s="94"/>
      <c r="G309" s="94"/>
      <c r="H309" s="94"/>
      <c r="I309" s="94"/>
      <c r="J309" s="94"/>
      <c r="K309" s="94"/>
      <c r="L309" s="94"/>
      <c r="M309" s="95"/>
    </row>
    <row r="310" spans="1:13" ht="11.25">
      <c r="A310" s="94"/>
      <c r="B310" s="93"/>
      <c r="C310" s="94"/>
      <c r="D310" s="94"/>
      <c r="E310" s="94"/>
      <c r="F310" s="94"/>
      <c r="G310" s="94"/>
      <c r="H310" s="94"/>
      <c r="I310" s="94"/>
      <c r="J310" s="94"/>
      <c r="K310" s="94"/>
      <c r="L310" s="94"/>
      <c r="M310" s="95"/>
    </row>
    <row r="311" spans="1:13" ht="11.25">
      <c r="A311" s="94"/>
      <c r="B311" s="93"/>
      <c r="C311" s="94"/>
      <c r="D311" s="94"/>
      <c r="E311" s="94"/>
      <c r="F311" s="94"/>
      <c r="G311" s="94"/>
      <c r="H311" s="94"/>
      <c r="I311" s="94"/>
      <c r="J311" s="94"/>
      <c r="K311" s="94"/>
      <c r="L311" s="94"/>
      <c r="M311" s="95"/>
    </row>
    <row r="312" spans="1:13" ht="11.25">
      <c r="A312" s="94"/>
      <c r="B312" s="93"/>
      <c r="C312" s="94"/>
      <c r="D312" s="94"/>
      <c r="E312" s="94"/>
      <c r="F312" s="94"/>
      <c r="G312" s="94"/>
      <c r="H312" s="94"/>
      <c r="I312" s="94"/>
      <c r="J312" s="94"/>
      <c r="K312" s="94"/>
      <c r="L312" s="94"/>
      <c r="M312" s="95"/>
    </row>
    <row r="313" spans="1:13" ht="11.25">
      <c r="A313" s="94"/>
      <c r="B313" s="93"/>
      <c r="C313" s="94"/>
      <c r="D313" s="94"/>
      <c r="E313" s="94"/>
      <c r="F313" s="94"/>
      <c r="G313" s="94"/>
      <c r="H313" s="94"/>
      <c r="I313" s="94"/>
      <c r="J313" s="94"/>
      <c r="K313" s="94"/>
      <c r="L313" s="94"/>
      <c r="M313" s="95"/>
    </row>
    <row r="314" spans="1:13" ht="11.25">
      <c r="A314" s="94"/>
      <c r="B314" s="93"/>
      <c r="C314" s="94"/>
      <c r="D314" s="94"/>
      <c r="E314" s="94"/>
      <c r="F314" s="94"/>
      <c r="G314" s="94"/>
      <c r="H314" s="94"/>
      <c r="I314" s="94"/>
      <c r="J314" s="94"/>
      <c r="K314" s="94"/>
      <c r="L314" s="94"/>
      <c r="M314" s="95"/>
    </row>
    <row r="315" spans="1:13" ht="11.25">
      <c r="A315" s="94"/>
      <c r="B315" s="93"/>
      <c r="C315" s="94"/>
      <c r="D315" s="94"/>
      <c r="E315" s="94"/>
      <c r="F315" s="94"/>
      <c r="G315" s="94"/>
      <c r="H315" s="94"/>
      <c r="I315" s="94"/>
      <c r="J315" s="94"/>
      <c r="K315" s="94"/>
      <c r="L315" s="94"/>
      <c r="M315" s="95"/>
    </row>
    <row r="316" spans="1:13" ht="11.25">
      <c r="A316" s="94"/>
      <c r="B316" s="93"/>
      <c r="C316" s="94"/>
      <c r="D316" s="94"/>
      <c r="E316" s="94"/>
      <c r="F316" s="94"/>
      <c r="G316" s="94"/>
      <c r="H316" s="94"/>
      <c r="I316" s="94"/>
      <c r="J316" s="94"/>
      <c r="K316" s="94"/>
      <c r="L316" s="94"/>
      <c r="M316" s="95"/>
    </row>
    <row r="317" spans="1:13" ht="11.25">
      <c r="A317" s="94"/>
      <c r="B317" s="93"/>
      <c r="C317" s="94"/>
      <c r="D317" s="94"/>
      <c r="E317" s="94"/>
      <c r="F317" s="94"/>
      <c r="G317" s="94"/>
      <c r="H317" s="94"/>
      <c r="I317" s="94"/>
      <c r="J317" s="94"/>
      <c r="K317" s="94"/>
      <c r="L317" s="94"/>
      <c r="M317" s="95"/>
    </row>
    <row r="318" spans="1:13" ht="11.25">
      <c r="A318" s="94"/>
      <c r="B318" s="93"/>
      <c r="C318" s="94"/>
      <c r="D318" s="94"/>
      <c r="E318" s="94"/>
      <c r="F318" s="94"/>
      <c r="G318" s="94"/>
      <c r="H318" s="94"/>
      <c r="I318" s="94"/>
      <c r="J318" s="94"/>
      <c r="K318" s="94"/>
      <c r="L318" s="94"/>
      <c r="M318" s="95"/>
    </row>
    <row r="319" spans="1:13" ht="11.25">
      <c r="A319" s="94"/>
      <c r="B319" s="93"/>
      <c r="C319" s="94"/>
      <c r="D319" s="94"/>
      <c r="E319" s="94"/>
      <c r="F319" s="94"/>
      <c r="G319" s="94"/>
      <c r="H319" s="94"/>
      <c r="I319" s="94"/>
      <c r="J319" s="94"/>
      <c r="K319" s="94"/>
      <c r="L319" s="94"/>
      <c r="M319" s="95"/>
    </row>
    <row r="320" spans="1:13" ht="11.25">
      <c r="A320" s="94"/>
      <c r="B320" s="93"/>
      <c r="C320" s="94"/>
      <c r="D320" s="94"/>
      <c r="E320" s="94"/>
      <c r="F320" s="94"/>
      <c r="G320" s="94"/>
      <c r="H320" s="94"/>
      <c r="I320" s="94"/>
      <c r="J320" s="94"/>
      <c r="K320" s="94"/>
      <c r="L320" s="94"/>
      <c r="M320" s="95"/>
    </row>
    <row r="321" spans="1:13" ht="11.25">
      <c r="A321" s="94"/>
      <c r="B321" s="93"/>
      <c r="C321" s="94"/>
      <c r="D321" s="94"/>
      <c r="E321" s="94"/>
      <c r="F321" s="94"/>
      <c r="G321" s="94"/>
      <c r="H321" s="94"/>
      <c r="I321" s="94"/>
      <c r="J321" s="94"/>
      <c r="K321" s="94"/>
      <c r="L321" s="94"/>
      <c r="M321" s="95"/>
    </row>
    <row r="322" spans="1:13" ht="11.25">
      <c r="A322" s="94"/>
      <c r="B322" s="93"/>
      <c r="C322" s="94"/>
      <c r="D322" s="94"/>
      <c r="E322" s="94"/>
      <c r="F322" s="94"/>
      <c r="G322" s="94"/>
      <c r="H322" s="94"/>
      <c r="I322" s="94"/>
      <c r="J322" s="94"/>
      <c r="K322" s="94"/>
      <c r="L322" s="94"/>
      <c r="M322" s="95"/>
    </row>
    <row r="323" spans="1:13" ht="11.25">
      <c r="A323" s="94"/>
      <c r="B323" s="93"/>
      <c r="C323" s="94"/>
      <c r="D323" s="94"/>
      <c r="E323" s="94"/>
      <c r="F323" s="94"/>
      <c r="G323" s="94"/>
      <c r="H323" s="94"/>
      <c r="I323" s="94"/>
      <c r="J323" s="94"/>
      <c r="K323" s="94"/>
      <c r="L323" s="94"/>
      <c r="M323" s="95"/>
    </row>
    <row r="324" spans="1:13" ht="11.25">
      <c r="A324" s="94"/>
      <c r="B324" s="93"/>
      <c r="C324" s="94"/>
      <c r="D324" s="94"/>
      <c r="E324" s="94"/>
      <c r="F324" s="94"/>
      <c r="G324" s="94"/>
      <c r="H324" s="94"/>
      <c r="I324" s="94"/>
      <c r="J324" s="94"/>
      <c r="K324" s="94"/>
      <c r="L324" s="94"/>
      <c r="M324" s="95"/>
    </row>
    <row r="325" spans="1:13" ht="11.25">
      <c r="A325" s="94"/>
      <c r="B325" s="93"/>
      <c r="C325" s="94"/>
      <c r="D325" s="94"/>
      <c r="E325" s="94"/>
      <c r="F325" s="94"/>
      <c r="G325" s="94"/>
      <c r="H325" s="94"/>
      <c r="I325" s="94"/>
      <c r="J325" s="94"/>
      <c r="K325" s="94"/>
      <c r="L325" s="94"/>
      <c r="M325" s="95"/>
    </row>
    <row r="326" spans="1:13" ht="11.25">
      <c r="A326" s="94"/>
      <c r="B326" s="93"/>
      <c r="C326" s="94"/>
      <c r="D326" s="94"/>
      <c r="E326" s="94"/>
      <c r="F326" s="94"/>
      <c r="G326" s="94"/>
      <c r="H326" s="94"/>
      <c r="I326" s="94"/>
      <c r="J326" s="94"/>
      <c r="K326" s="94"/>
      <c r="L326" s="94"/>
      <c r="M326" s="95"/>
    </row>
    <row r="327" spans="1:13" ht="11.25">
      <c r="A327" s="94"/>
      <c r="B327" s="93"/>
      <c r="C327" s="94"/>
      <c r="D327" s="94"/>
      <c r="E327" s="94"/>
      <c r="F327" s="94"/>
      <c r="G327" s="94"/>
      <c r="H327" s="94"/>
      <c r="I327" s="94"/>
      <c r="J327" s="94"/>
      <c r="K327" s="94"/>
      <c r="L327" s="94"/>
      <c r="M327" s="95"/>
    </row>
    <row r="328" spans="1:13" ht="11.25">
      <c r="A328" s="94"/>
      <c r="B328" s="93"/>
      <c r="C328" s="94"/>
      <c r="D328" s="94"/>
      <c r="E328" s="94"/>
      <c r="F328" s="94"/>
      <c r="G328" s="94"/>
      <c r="H328" s="94"/>
      <c r="I328" s="94"/>
      <c r="J328" s="94"/>
      <c r="K328" s="94"/>
      <c r="L328" s="94"/>
      <c r="M328" s="95"/>
    </row>
    <row r="329" spans="1:13" ht="11.25">
      <c r="A329" s="94"/>
      <c r="B329" s="93"/>
      <c r="C329" s="94"/>
      <c r="D329" s="94"/>
      <c r="E329" s="94"/>
      <c r="F329" s="94"/>
      <c r="G329" s="94"/>
      <c r="H329" s="94"/>
      <c r="I329" s="94"/>
      <c r="J329" s="94"/>
      <c r="K329" s="94"/>
      <c r="L329" s="94"/>
      <c r="M329" s="95"/>
    </row>
    <row r="330" spans="1:13" ht="11.25">
      <c r="A330" s="94"/>
      <c r="B330" s="93"/>
      <c r="C330" s="94"/>
      <c r="D330" s="94"/>
      <c r="E330" s="94"/>
      <c r="F330" s="94"/>
      <c r="G330" s="94"/>
      <c r="H330" s="94"/>
      <c r="I330" s="94"/>
      <c r="J330" s="94"/>
      <c r="K330" s="94"/>
      <c r="L330" s="94"/>
      <c r="M330" s="95"/>
    </row>
    <row r="331" spans="1:13" ht="11.25">
      <c r="A331" s="94"/>
      <c r="B331" s="93"/>
      <c r="C331" s="94"/>
      <c r="D331" s="94"/>
      <c r="E331" s="94"/>
      <c r="F331" s="94"/>
      <c r="G331" s="94"/>
      <c r="H331" s="94"/>
      <c r="I331" s="94"/>
      <c r="J331" s="94"/>
      <c r="K331" s="94"/>
      <c r="L331" s="94"/>
      <c r="M331" s="95"/>
    </row>
    <row r="332" spans="1:13" ht="11.25">
      <c r="A332" s="94"/>
      <c r="B332" s="93"/>
      <c r="C332" s="94"/>
      <c r="D332" s="94"/>
      <c r="E332" s="94"/>
      <c r="F332" s="94"/>
      <c r="G332" s="94"/>
      <c r="H332" s="94"/>
      <c r="I332" s="94"/>
      <c r="J332" s="94"/>
      <c r="K332" s="94"/>
      <c r="L332" s="94"/>
      <c r="M332" s="95"/>
    </row>
    <row r="333" spans="1:13" ht="11.25">
      <c r="A333" s="94"/>
      <c r="B333" s="93"/>
      <c r="C333" s="94"/>
      <c r="D333" s="94"/>
      <c r="E333" s="94"/>
      <c r="F333" s="94"/>
      <c r="G333" s="94"/>
      <c r="H333" s="94"/>
      <c r="I333" s="94"/>
      <c r="J333" s="94"/>
      <c r="K333" s="94"/>
      <c r="L333" s="94"/>
      <c r="M333" s="95"/>
    </row>
    <row r="334" spans="1:13" ht="11.25">
      <c r="A334" s="94"/>
      <c r="B334" s="93"/>
      <c r="C334" s="94"/>
      <c r="D334" s="94"/>
      <c r="E334" s="94"/>
      <c r="F334" s="94"/>
      <c r="G334" s="94"/>
      <c r="H334" s="94"/>
      <c r="I334" s="94"/>
      <c r="J334" s="94"/>
      <c r="K334" s="94"/>
      <c r="L334" s="94"/>
      <c r="M334" s="95"/>
    </row>
    <row r="335" spans="1:13" ht="11.25">
      <c r="A335" s="94"/>
      <c r="B335" s="93"/>
      <c r="C335" s="94"/>
      <c r="D335" s="94"/>
      <c r="E335" s="94"/>
      <c r="F335" s="94"/>
      <c r="G335" s="94"/>
      <c r="H335" s="94"/>
      <c r="I335" s="94"/>
      <c r="J335" s="94"/>
      <c r="K335" s="94"/>
      <c r="L335" s="94"/>
      <c r="M335" s="95"/>
    </row>
    <row r="336" spans="1:13" ht="11.25">
      <c r="A336" s="94"/>
      <c r="B336" s="93"/>
      <c r="C336" s="94"/>
      <c r="D336" s="94"/>
      <c r="E336" s="94"/>
      <c r="F336" s="94"/>
      <c r="G336" s="94"/>
      <c r="H336" s="94"/>
      <c r="I336" s="94"/>
      <c r="J336" s="94"/>
      <c r="K336" s="94"/>
      <c r="L336" s="94"/>
      <c r="M336" s="95"/>
    </row>
    <row r="337" spans="1:13" ht="11.25">
      <c r="A337" s="94"/>
      <c r="B337" s="93"/>
      <c r="C337" s="94"/>
      <c r="D337" s="94"/>
      <c r="E337" s="94"/>
      <c r="F337" s="94"/>
      <c r="G337" s="94"/>
      <c r="H337" s="94"/>
      <c r="I337" s="94"/>
      <c r="J337" s="94"/>
      <c r="K337" s="94"/>
      <c r="L337" s="94"/>
      <c r="M337" s="95"/>
    </row>
    <row r="338" spans="1:13" ht="11.25">
      <c r="A338" s="94"/>
      <c r="B338" s="93"/>
      <c r="C338" s="94"/>
      <c r="D338" s="94"/>
      <c r="E338" s="94"/>
      <c r="F338" s="94"/>
      <c r="G338" s="94"/>
      <c r="H338" s="94"/>
      <c r="I338" s="94"/>
      <c r="J338" s="94"/>
      <c r="K338" s="94"/>
      <c r="L338" s="94"/>
      <c r="M338" s="95"/>
    </row>
    <row r="339" spans="1:13" ht="11.25">
      <c r="A339" s="94"/>
      <c r="B339" s="93"/>
      <c r="C339" s="94"/>
      <c r="D339" s="94"/>
      <c r="E339" s="94"/>
      <c r="F339" s="94"/>
      <c r="G339" s="94"/>
      <c r="H339" s="94"/>
      <c r="I339" s="94"/>
      <c r="J339" s="94"/>
      <c r="K339" s="94"/>
      <c r="L339" s="94"/>
      <c r="M339" s="95"/>
    </row>
    <row r="340" spans="1:13" ht="11.25">
      <c r="A340" s="94"/>
      <c r="B340" s="93"/>
      <c r="C340" s="94"/>
      <c r="D340" s="94"/>
      <c r="E340" s="94"/>
      <c r="F340" s="94"/>
      <c r="G340" s="94"/>
      <c r="H340" s="94"/>
      <c r="I340" s="94"/>
      <c r="J340" s="94"/>
      <c r="K340" s="94"/>
      <c r="L340" s="94"/>
      <c r="M340" s="95"/>
    </row>
    <row r="341" spans="1:13" ht="11.25">
      <c r="A341" s="94"/>
      <c r="B341" s="93"/>
      <c r="C341" s="94"/>
      <c r="D341" s="94"/>
      <c r="E341" s="94"/>
      <c r="F341" s="94"/>
      <c r="G341" s="94"/>
      <c r="H341" s="94"/>
      <c r="I341" s="94"/>
      <c r="J341" s="94"/>
      <c r="K341" s="94"/>
      <c r="L341" s="94"/>
      <c r="M341" s="95"/>
    </row>
    <row r="342" spans="1:13" ht="11.25">
      <c r="A342" s="94"/>
      <c r="B342" s="93"/>
      <c r="C342" s="94"/>
      <c r="D342" s="94"/>
      <c r="E342" s="94"/>
      <c r="F342" s="94"/>
      <c r="G342" s="94"/>
      <c r="H342" s="94"/>
      <c r="I342" s="94"/>
      <c r="J342" s="94"/>
      <c r="K342" s="94"/>
      <c r="L342" s="94"/>
      <c r="M342" s="95"/>
    </row>
    <row r="343" spans="1:13" ht="11.25">
      <c r="A343" s="94"/>
      <c r="B343" s="93"/>
      <c r="C343" s="94"/>
      <c r="D343" s="94"/>
      <c r="E343" s="94"/>
      <c r="F343" s="94"/>
      <c r="G343" s="94"/>
      <c r="H343" s="94"/>
      <c r="I343" s="94"/>
      <c r="J343" s="94"/>
      <c r="K343" s="94"/>
      <c r="L343" s="94"/>
      <c r="M343" s="95"/>
    </row>
    <row r="344" spans="1:13" ht="11.25">
      <c r="A344" s="94"/>
      <c r="B344" s="93"/>
      <c r="C344" s="94"/>
      <c r="D344" s="94"/>
      <c r="E344" s="94"/>
      <c r="F344" s="94"/>
      <c r="G344" s="94"/>
      <c r="H344" s="94"/>
      <c r="I344" s="94"/>
      <c r="J344" s="94"/>
      <c r="K344" s="94"/>
      <c r="L344" s="94"/>
      <c r="M344" s="95"/>
    </row>
    <row r="345" spans="1:13" ht="11.25">
      <c r="A345" s="94"/>
      <c r="B345" s="93"/>
      <c r="C345" s="94"/>
      <c r="D345" s="94"/>
      <c r="E345" s="94"/>
      <c r="F345" s="94"/>
      <c r="G345" s="94"/>
      <c r="H345" s="94"/>
      <c r="I345" s="94"/>
      <c r="J345" s="94"/>
      <c r="K345" s="94"/>
      <c r="L345" s="94"/>
      <c r="M345" s="95"/>
    </row>
    <row r="346" spans="1:13" ht="11.25">
      <c r="A346" s="94"/>
      <c r="B346" s="93"/>
      <c r="C346" s="94"/>
      <c r="D346" s="94"/>
      <c r="E346" s="94"/>
      <c r="F346" s="94"/>
      <c r="G346" s="94"/>
      <c r="H346" s="94"/>
      <c r="I346" s="94"/>
      <c r="J346" s="94"/>
      <c r="K346" s="94"/>
      <c r="L346" s="94"/>
      <c r="M346" s="95"/>
    </row>
    <row r="347" spans="1:13" ht="11.25">
      <c r="A347" s="94"/>
      <c r="B347" s="93"/>
      <c r="C347" s="94"/>
      <c r="D347" s="94"/>
      <c r="E347" s="94"/>
      <c r="F347" s="94"/>
      <c r="G347" s="94"/>
      <c r="H347" s="94"/>
      <c r="I347" s="94"/>
      <c r="J347" s="94"/>
      <c r="K347" s="94"/>
      <c r="L347" s="94"/>
      <c r="M347" s="95"/>
    </row>
    <row r="348" spans="1:13" ht="11.25">
      <c r="A348" s="94"/>
      <c r="B348" s="93"/>
      <c r="C348" s="94"/>
      <c r="D348" s="94"/>
      <c r="E348" s="94"/>
      <c r="F348" s="94"/>
      <c r="G348" s="94"/>
      <c r="H348" s="94"/>
      <c r="I348" s="94"/>
      <c r="J348" s="94"/>
      <c r="K348" s="94"/>
      <c r="L348" s="94"/>
      <c r="M348" s="95"/>
    </row>
    <row r="349" spans="1:13" ht="11.25">
      <c r="A349" s="94"/>
      <c r="B349" s="93"/>
      <c r="C349" s="94"/>
      <c r="D349" s="94"/>
      <c r="E349" s="94"/>
      <c r="F349" s="94"/>
      <c r="G349" s="94"/>
      <c r="H349" s="94"/>
      <c r="I349" s="94"/>
      <c r="J349" s="94"/>
      <c r="K349" s="94"/>
      <c r="L349" s="94"/>
      <c r="M349" s="95"/>
    </row>
    <row r="350" spans="1:13" ht="11.25">
      <c r="A350" s="94"/>
      <c r="B350" s="93"/>
      <c r="C350" s="94"/>
      <c r="D350" s="94"/>
      <c r="E350" s="94"/>
      <c r="F350" s="94"/>
      <c r="G350" s="94"/>
      <c r="H350" s="94"/>
      <c r="I350" s="94"/>
      <c r="J350" s="94"/>
      <c r="K350" s="94"/>
      <c r="L350" s="94"/>
      <c r="M350" s="95"/>
    </row>
    <row r="351" spans="1:13" ht="11.25">
      <c r="A351" s="94"/>
      <c r="B351" s="93"/>
      <c r="C351" s="94"/>
      <c r="D351" s="94"/>
      <c r="E351" s="94"/>
      <c r="F351" s="94"/>
      <c r="G351" s="94"/>
      <c r="H351" s="94"/>
      <c r="I351" s="94"/>
      <c r="J351" s="94"/>
      <c r="K351" s="94"/>
      <c r="L351" s="94"/>
      <c r="M351" s="95"/>
    </row>
    <row r="352" spans="1:13" ht="11.25">
      <c r="A352" s="94"/>
      <c r="B352" s="93"/>
      <c r="C352" s="94"/>
      <c r="D352" s="94"/>
      <c r="E352" s="94"/>
      <c r="F352" s="94"/>
      <c r="G352" s="94"/>
      <c r="H352" s="94"/>
      <c r="I352" s="94"/>
      <c r="J352" s="94"/>
      <c r="K352" s="94"/>
      <c r="L352" s="94"/>
      <c r="M352" s="95"/>
    </row>
    <row r="353" spans="1:13" ht="11.25">
      <c r="A353" s="94"/>
      <c r="B353" s="93"/>
      <c r="C353" s="94"/>
      <c r="D353" s="94"/>
      <c r="E353" s="94"/>
      <c r="F353" s="94"/>
      <c r="G353" s="94"/>
      <c r="H353" s="94"/>
      <c r="I353" s="94"/>
      <c r="J353" s="94"/>
      <c r="K353" s="94"/>
      <c r="L353" s="94"/>
      <c r="M353" s="95"/>
    </row>
    <row r="354" spans="1:13" ht="11.25">
      <c r="A354" s="94"/>
      <c r="B354" s="93"/>
      <c r="C354" s="94"/>
      <c r="D354" s="94"/>
      <c r="E354" s="94"/>
      <c r="F354" s="94"/>
      <c r="G354" s="94"/>
      <c r="H354" s="94"/>
      <c r="I354" s="94"/>
      <c r="J354" s="94"/>
      <c r="K354" s="94"/>
      <c r="L354" s="94"/>
      <c r="M354" s="95"/>
    </row>
    <row r="355" spans="1:13" ht="11.25">
      <c r="A355" s="94"/>
      <c r="B355" s="93"/>
      <c r="C355" s="94"/>
      <c r="D355" s="94"/>
      <c r="E355" s="94"/>
      <c r="F355" s="94"/>
      <c r="G355" s="94"/>
      <c r="H355" s="94"/>
      <c r="I355" s="94"/>
      <c r="J355" s="94"/>
      <c r="K355" s="94"/>
      <c r="L355" s="94"/>
      <c r="M355" s="95"/>
    </row>
    <row r="356" spans="1:13" ht="11.25">
      <c r="A356" s="94"/>
      <c r="B356" s="93"/>
      <c r="C356" s="94"/>
      <c r="D356" s="94"/>
      <c r="E356" s="94"/>
      <c r="F356" s="94"/>
      <c r="G356" s="94"/>
      <c r="H356" s="94"/>
      <c r="I356" s="94"/>
      <c r="J356" s="94"/>
      <c r="K356" s="94"/>
      <c r="L356" s="94"/>
      <c r="M356" s="95"/>
    </row>
    <row r="357" spans="1:13" ht="11.25">
      <c r="A357" s="94"/>
      <c r="B357" s="93"/>
      <c r="C357" s="94"/>
      <c r="D357" s="94"/>
      <c r="E357" s="94"/>
      <c r="F357" s="94"/>
      <c r="G357" s="94"/>
      <c r="H357" s="94"/>
      <c r="I357" s="94"/>
      <c r="J357" s="94"/>
      <c r="K357" s="94"/>
      <c r="L357" s="94"/>
      <c r="M357" s="95"/>
    </row>
    <row r="358" spans="1:13" ht="11.25">
      <c r="A358" s="94"/>
      <c r="B358" s="93"/>
      <c r="C358" s="94"/>
      <c r="D358" s="94"/>
      <c r="E358" s="94"/>
      <c r="F358" s="94"/>
      <c r="G358" s="94"/>
      <c r="H358" s="94"/>
      <c r="I358" s="94"/>
      <c r="J358" s="94"/>
      <c r="K358" s="94"/>
      <c r="L358" s="94"/>
      <c r="M358" s="95"/>
    </row>
    <row r="359" spans="1:13" ht="11.25">
      <c r="A359" s="94"/>
      <c r="B359" s="93"/>
      <c r="C359" s="94"/>
      <c r="D359" s="94"/>
      <c r="E359" s="94"/>
      <c r="F359" s="94"/>
      <c r="G359" s="94"/>
      <c r="H359" s="94"/>
      <c r="I359" s="94"/>
      <c r="J359" s="94"/>
      <c r="K359" s="94"/>
      <c r="L359" s="94"/>
      <c r="M359" s="95"/>
    </row>
    <row r="360" spans="1:13" ht="11.25">
      <c r="A360" s="94"/>
      <c r="B360" s="93"/>
      <c r="C360" s="94"/>
      <c r="D360" s="94"/>
      <c r="E360" s="94"/>
      <c r="F360" s="94"/>
      <c r="G360" s="94"/>
      <c r="H360" s="94"/>
      <c r="I360" s="94"/>
      <c r="J360" s="94"/>
      <c r="K360" s="94"/>
      <c r="L360" s="94"/>
      <c r="M360" s="95"/>
    </row>
    <row r="361" spans="1:13" ht="11.25">
      <c r="A361" s="94"/>
      <c r="B361" s="93"/>
      <c r="C361" s="94"/>
      <c r="D361" s="94"/>
      <c r="E361" s="94"/>
      <c r="F361" s="94"/>
      <c r="G361" s="94"/>
      <c r="H361" s="94"/>
      <c r="I361" s="94"/>
      <c r="J361" s="94"/>
      <c r="K361" s="94"/>
      <c r="L361" s="94"/>
      <c r="M361" s="95"/>
    </row>
    <row r="362" spans="1:13" ht="11.25">
      <c r="A362" s="94"/>
      <c r="B362" s="93"/>
      <c r="C362" s="94"/>
      <c r="D362" s="94"/>
      <c r="E362" s="94"/>
      <c r="F362" s="94"/>
      <c r="G362" s="94"/>
      <c r="H362" s="94"/>
      <c r="I362" s="94"/>
      <c r="J362" s="94"/>
      <c r="K362" s="94"/>
      <c r="L362" s="94"/>
      <c r="M362" s="95"/>
    </row>
    <row r="363" spans="1:13" ht="11.25">
      <c r="A363" s="94"/>
      <c r="B363" s="93"/>
      <c r="C363" s="94"/>
      <c r="D363" s="94"/>
      <c r="E363" s="94"/>
      <c r="F363" s="94"/>
      <c r="G363" s="94"/>
      <c r="H363" s="94"/>
      <c r="I363" s="94"/>
      <c r="J363" s="94"/>
      <c r="K363" s="94"/>
      <c r="L363" s="94"/>
      <c r="M363" s="95"/>
    </row>
    <row r="364" spans="1:13" ht="11.25">
      <c r="A364" s="94"/>
      <c r="B364" s="93"/>
      <c r="C364" s="94"/>
      <c r="D364" s="94"/>
      <c r="E364" s="94"/>
      <c r="F364" s="94"/>
      <c r="G364" s="94"/>
      <c r="H364" s="94"/>
      <c r="I364" s="94"/>
      <c r="J364" s="94"/>
      <c r="K364" s="94"/>
      <c r="L364" s="94"/>
      <c r="M364" s="95"/>
    </row>
    <row r="365" spans="1:13" ht="11.25">
      <c r="A365" s="94"/>
      <c r="B365" s="93"/>
      <c r="C365" s="94"/>
      <c r="D365" s="94"/>
      <c r="E365" s="94"/>
      <c r="F365" s="94"/>
      <c r="G365" s="94"/>
      <c r="H365" s="94"/>
      <c r="I365" s="94"/>
      <c r="J365" s="94"/>
      <c r="K365" s="94"/>
      <c r="L365" s="94"/>
      <c r="M365" s="95"/>
    </row>
    <row r="366" spans="1:13" ht="11.25">
      <c r="A366" s="94"/>
      <c r="B366" s="93"/>
      <c r="C366" s="94"/>
      <c r="D366" s="94"/>
      <c r="E366" s="94"/>
      <c r="F366" s="94"/>
      <c r="G366" s="94"/>
      <c r="H366" s="94"/>
      <c r="I366" s="94"/>
      <c r="J366" s="94"/>
      <c r="K366" s="94"/>
      <c r="L366" s="94"/>
      <c r="M366" s="95"/>
    </row>
    <row r="367" spans="1:13" ht="11.25">
      <c r="A367" s="94"/>
      <c r="B367" s="93"/>
      <c r="C367" s="94"/>
      <c r="D367" s="94"/>
      <c r="E367" s="94"/>
      <c r="F367" s="94"/>
      <c r="G367" s="94"/>
      <c r="H367" s="94"/>
      <c r="I367" s="94"/>
      <c r="J367" s="94"/>
      <c r="K367" s="94"/>
      <c r="L367" s="94"/>
      <c r="M367" s="95"/>
    </row>
    <row r="368" spans="1:13" ht="11.25">
      <c r="A368" s="94"/>
      <c r="B368" s="93"/>
      <c r="C368" s="94"/>
      <c r="D368" s="94"/>
      <c r="E368" s="94"/>
      <c r="F368" s="94"/>
      <c r="G368" s="94"/>
      <c r="H368" s="94"/>
      <c r="I368" s="94"/>
      <c r="J368" s="94"/>
      <c r="K368" s="94"/>
      <c r="L368" s="94"/>
      <c r="M368" s="95"/>
    </row>
    <row r="369" spans="1:13" ht="11.25">
      <c r="A369" s="94"/>
      <c r="B369" s="93"/>
      <c r="C369" s="94"/>
      <c r="D369" s="94"/>
      <c r="E369" s="94"/>
      <c r="F369" s="94"/>
      <c r="G369" s="94"/>
      <c r="H369" s="94"/>
      <c r="I369" s="94"/>
      <c r="J369" s="94"/>
      <c r="K369" s="94"/>
      <c r="L369" s="94"/>
      <c r="M369" s="95"/>
    </row>
    <row r="370" spans="1:13" ht="11.25">
      <c r="A370" s="94"/>
      <c r="B370" s="93"/>
      <c r="C370" s="94"/>
      <c r="D370" s="94"/>
      <c r="E370" s="94"/>
      <c r="F370" s="94"/>
      <c r="G370" s="94"/>
      <c r="H370" s="94"/>
      <c r="I370" s="94"/>
      <c r="J370" s="94"/>
      <c r="K370" s="94"/>
      <c r="L370" s="94"/>
      <c r="M370" s="95"/>
    </row>
    <row r="371" spans="1:13" ht="11.25">
      <c r="A371" s="94"/>
      <c r="B371" s="93"/>
      <c r="C371" s="94"/>
      <c r="D371" s="94"/>
      <c r="E371" s="94"/>
      <c r="F371" s="94"/>
      <c r="G371" s="94"/>
      <c r="H371" s="94"/>
      <c r="I371" s="94"/>
      <c r="J371" s="94"/>
      <c r="K371" s="94"/>
      <c r="L371" s="94"/>
      <c r="M371" s="95"/>
    </row>
    <row r="372" spans="1:13" ht="11.25">
      <c r="A372" s="94"/>
      <c r="B372" s="93"/>
      <c r="C372" s="94"/>
      <c r="D372" s="94"/>
      <c r="E372" s="94"/>
      <c r="F372" s="94"/>
      <c r="G372" s="94"/>
      <c r="H372" s="94"/>
      <c r="I372" s="94"/>
      <c r="J372" s="94"/>
      <c r="K372" s="94"/>
      <c r="L372" s="94"/>
      <c r="M372" s="95"/>
    </row>
    <row r="373" spans="1:13" ht="11.25">
      <c r="A373" s="94"/>
      <c r="B373" s="93"/>
      <c r="C373" s="94"/>
      <c r="D373" s="94"/>
      <c r="E373" s="94"/>
      <c r="F373" s="94"/>
      <c r="G373" s="94"/>
      <c r="H373" s="94"/>
      <c r="I373" s="94"/>
      <c r="J373" s="94"/>
      <c r="K373" s="94"/>
      <c r="L373" s="94"/>
      <c r="M373" s="95"/>
    </row>
    <row r="374" spans="1:13" ht="11.25">
      <c r="A374" s="94"/>
      <c r="B374" s="93"/>
      <c r="C374" s="94"/>
      <c r="D374" s="94"/>
      <c r="E374" s="94"/>
      <c r="F374" s="94"/>
      <c r="G374" s="94"/>
      <c r="H374" s="94"/>
      <c r="I374" s="94"/>
      <c r="J374" s="94"/>
      <c r="K374" s="94"/>
      <c r="L374" s="94"/>
      <c r="M374" s="95"/>
    </row>
    <row r="375" spans="1:13" ht="11.25">
      <c r="A375" s="94"/>
      <c r="B375" s="93"/>
      <c r="C375" s="94"/>
      <c r="D375" s="94"/>
      <c r="E375" s="94"/>
      <c r="F375" s="94"/>
      <c r="G375" s="94"/>
      <c r="H375" s="94"/>
      <c r="I375" s="94"/>
      <c r="J375" s="94"/>
      <c r="K375" s="94"/>
      <c r="L375" s="94"/>
      <c r="M375" s="95"/>
    </row>
    <row r="376" spans="1:13" ht="11.25">
      <c r="A376" s="94"/>
      <c r="B376" s="93"/>
      <c r="C376" s="94"/>
      <c r="D376" s="94"/>
      <c r="E376" s="94"/>
      <c r="F376" s="94"/>
      <c r="G376" s="94"/>
      <c r="H376" s="94"/>
      <c r="I376" s="94"/>
      <c r="J376" s="94"/>
      <c r="K376" s="94"/>
      <c r="L376" s="94"/>
      <c r="M376" s="95"/>
    </row>
    <row r="377" spans="1:13" ht="11.25">
      <c r="A377" s="94"/>
      <c r="B377" s="93"/>
      <c r="C377" s="94"/>
      <c r="D377" s="94"/>
      <c r="E377" s="94"/>
      <c r="F377" s="94"/>
      <c r="G377" s="94"/>
      <c r="H377" s="94"/>
      <c r="I377" s="94"/>
      <c r="J377" s="94"/>
      <c r="K377" s="94"/>
      <c r="L377" s="94"/>
      <c r="M377" s="95"/>
    </row>
    <row r="378" spans="1:13" ht="11.25">
      <c r="A378" s="94"/>
      <c r="B378" s="93"/>
      <c r="C378" s="94"/>
      <c r="D378" s="94"/>
      <c r="E378" s="94"/>
      <c r="F378" s="94"/>
      <c r="G378" s="94"/>
      <c r="H378" s="94"/>
      <c r="I378" s="94"/>
      <c r="J378" s="94"/>
      <c r="K378" s="94"/>
      <c r="L378" s="94"/>
      <c r="M378" s="95"/>
    </row>
    <row r="379" spans="1:13" ht="11.25">
      <c r="A379" s="94"/>
      <c r="B379" s="93"/>
      <c r="C379" s="94"/>
      <c r="D379" s="94"/>
      <c r="E379" s="94"/>
      <c r="F379" s="94"/>
      <c r="G379" s="94"/>
      <c r="H379" s="94"/>
      <c r="I379" s="94"/>
      <c r="J379" s="94"/>
      <c r="K379" s="94"/>
      <c r="L379" s="94"/>
      <c r="M379" s="95"/>
    </row>
    <row r="380" spans="1:13" ht="11.25">
      <c r="A380" s="94"/>
      <c r="B380" s="93"/>
      <c r="C380" s="94"/>
      <c r="D380" s="94"/>
      <c r="E380" s="94"/>
      <c r="F380" s="94"/>
      <c r="G380" s="94"/>
      <c r="H380" s="94"/>
      <c r="I380" s="94"/>
      <c r="J380" s="94"/>
      <c r="K380" s="94"/>
      <c r="L380" s="94"/>
      <c r="M380" s="95"/>
    </row>
    <row r="381" spans="1:13" ht="11.25">
      <c r="A381" s="94"/>
      <c r="B381" s="93"/>
      <c r="C381" s="94"/>
      <c r="D381" s="94"/>
      <c r="E381" s="94"/>
      <c r="F381" s="94"/>
      <c r="G381" s="94"/>
      <c r="H381" s="94"/>
      <c r="I381" s="94"/>
      <c r="J381" s="94"/>
      <c r="K381" s="94"/>
      <c r="L381" s="94"/>
      <c r="M381" s="95"/>
    </row>
    <row r="382" spans="1:13" ht="11.25">
      <c r="A382" s="94"/>
      <c r="B382" s="93"/>
      <c r="C382" s="94"/>
      <c r="D382" s="94"/>
      <c r="E382" s="94"/>
      <c r="F382" s="94"/>
      <c r="G382" s="94"/>
      <c r="H382" s="94"/>
      <c r="I382" s="94"/>
      <c r="J382" s="94"/>
      <c r="K382" s="94"/>
      <c r="L382" s="94"/>
      <c r="M382" s="95"/>
    </row>
    <row r="383" spans="1:13" ht="11.25">
      <c r="A383" s="94"/>
      <c r="B383" s="93"/>
      <c r="C383" s="94"/>
      <c r="D383" s="94"/>
      <c r="E383" s="94"/>
      <c r="F383" s="94"/>
      <c r="G383" s="94"/>
      <c r="H383" s="94"/>
      <c r="I383" s="94"/>
      <c r="J383" s="94"/>
      <c r="K383" s="94"/>
      <c r="L383" s="94"/>
      <c r="M383" s="95"/>
    </row>
    <row r="384" spans="1:13" ht="11.25">
      <c r="A384" s="94"/>
      <c r="B384" s="93"/>
      <c r="C384" s="94"/>
      <c r="D384" s="94"/>
      <c r="E384" s="94"/>
      <c r="F384" s="94"/>
      <c r="G384" s="94"/>
      <c r="H384" s="94"/>
      <c r="I384" s="94"/>
      <c r="J384" s="94"/>
      <c r="K384" s="94"/>
      <c r="L384" s="94"/>
      <c r="M384" s="95"/>
    </row>
    <row r="385" spans="1:13" ht="11.25">
      <c r="A385" s="94"/>
      <c r="B385" s="93"/>
      <c r="C385" s="94"/>
      <c r="D385" s="94"/>
      <c r="E385" s="94"/>
      <c r="F385" s="94"/>
      <c r="G385" s="94"/>
      <c r="H385" s="94"/>
      <c r="I385" s="94"/>
      <c r="J385" s="94"/>
      <c r="K385" s="94"/>
      <c r="L385" s="94"/>
      <c r="M385" s="95"/>
    </row>
    <row r="386" spans="1:13" ht="11.25">
      <c r="A386" s="94"/>
      <c r="B386" s="93"/>
      <c r="C386" s="94"/>
      <c r="D386" s="94"/>
      <c r="E386" s="94"/>
      <c r="F386" s="94"/>
      <c r="G386" s="94"/>
      <c r="H386" s="94"/>
      <c r="I386" s="94"/>
      <c r="J386" s="94"/>
      <c r="K386" s="94"/>
      <c r="L386" s="94"/>
      <c r="M386" s="95"/>
    </row>
    <row r="387" spans="1:13" ht="11.25">
      <c r="A387" s="94"/>
      <c r="B387" s="93"/>
      <c r="C387" s="94"/>
      <c r="D387" s="94"/>
      <c r="E387" s="94"/>
      <c r="F387" s="94"/>
      <c r="G387" s="94"/>
      <c r="H387" s="94"/>
      <c r="I387" s="94"/>
      <c r="J387" s="94"/>
      <c r="K387" s="94"/>
      <c r="L387" s="94"/>
      <c r="M387" s="95"/>
    </row>
    <row r="388" spans="1:13" ht="11.25">
      <c r="A388" s="94"/>
      <c r="B388" s="93"/>
      <c r="C388" s="94"/>
      <c r="D388" s="94"/>
      <c r="E388" s="94"/>
      <c r="F388" s="94"/>
      <c r="G388" s="94"/>
      <c r="H388" s="94"/>
      <c r="I388" s="94"/>
      <c r="J388" s="94"/>
      <c r="K388" s="94"/>
      <c r="L388" s="94"/>
      <c r="M388" s="95"/>
    </row>
    <row r="389" spans="1:13" ht="11.25">
      <c r="A389" s="94"/>
      <c r="B389" s="93"/>
      <c r="C389" s="94"/>
      <c r="D389" s="94"/>
      <c r="E389" s="94"/>
      <c r="F389" s="94"/>
      <c r="G389" s="94"/>
      <c r="H389" s="94"/>
      <c r="I389" s="94"/>
      <c r="J389" s="94"/>
      <c r="K389" s="94"/>
      <c r="L389" s="94"/>
      <c r="M389" s="95"/>
    </row>
    <row r="390" spans="1:13" ht="11.25">
      <c r="A390" s="94"/>
      <c r="B390" s="93"/>
      <c r="C390" s="94"/>
      <c r="D390" s="94"/>
      <c r="E390" s="94"/>
      <c r="F390" s="94"/>
      <c r="G390" s="94"/>
      <c r="H390" s="94"/>
      <c r="I390" s="94"/>
      <c r="J390" s="94"/>
      <c r="K390" s="94"/>
      <c r="L390" s="94"/>
      <c r="M390" s="95"/>
    </row>
    <row r="391" spans="1:13" ht="11.25">
      <c r="A391" s="94"/>
      <c r="B391" s="93"/>
      <c r="C391" s="94"/>
      <c r="D391" s="94"/>
      <c r="E391" s="94"/>
      <c r="F391" s="94"/>
      <c r="G391" s="94"/>
      <c r="H391" s="94"/>
      <c r="I391" s="94"/>
      <c r="J391" s="94"/>
      <c r="K391" s="94"/>
      <c r="L391" s="94"/>
      <c r="M391" s="95"/>
    </row>
    <row r="392" spans="1:13" ht="11.25">
      <c r="A392" s="94"/>
      <c r="B392" s="93"/>
      <c r="C392" s="94"/>
      <c r="D392" s="94"/>
      <c r="E392" s="94"/>
      <c r="F392" s="94"/>
      <c r="G392" s="94"/>
      <c r="H392" s="94"/>
      <c r="I392" s="94"/>
      <c r="J392" s="94"/>
      <c r="K392" s="94"/>
      <c r="L392" s="94"/>
      <c r="M392" s="95"/>
    </row>
    <row r="393" spans="1:13" ht="11.25">
      <c r="A393" s="94"/>
      <c r="B393" s="93"/>
      <c r="C393" s="94"/>
      <c r="D393" s="94"/>
      <c r="E393" s="94"/>
      <c r="F393" s="94"/>
      <c r="G393" s="94"/>
      <c r="H393" s="94"/>
      <c r="I393" s="94"/>
      <c r="J393" s="94"/>
      <c r="K393" s="94"/>
      <c r="L393" s="94"/>
      <c r="M393" s="95"/>
    </row>
    <row r="394" spans="1:13" ht="11.25">
      <c r="A394" s="94"/>
      <c r="B394" s="93"/>
      <c r="C394" s="94"/>
      <c r="D394" s="94"/>
      <c r="E394" s="94"/>
      <c r="F394" s="94"/>
      <c r="G394" s="94"/>
      <c r="H394" s="94"/>
      <c r="I394" s="94"/>
      <c r="J394" s="94"/>
      <c r="K394" s="94"/>
      <c r="L394" s="94"/>
      <c r="M394" s="95"/>
    </row>
    <row r="395" spans="1:13" ht="11.25">
      <c r="A395" s="94"/>
      <c r="B395" s="93"/>
      <c r="C395" s="94"/>
      <c r="D395" s="94"/>
      <c r="E395" s="94"/>
      <c r="F395" s="94"/>
      <c r="G395" s="94"/>
      <c r="H395" s="94"/>
      <c r="I395" s="94"/>
      <c r="J395" s="94"/>
      <c r="K395" s="94"/>
      <c r="L395" s="94"/>
      <c r="M395" s="95"/>
    </row>
    <row r="396" spans="1:13" ht="11.25">
      <c r="A396" s="94"/>
      <c r="B396" s="93"/>
      <c r="C396" s="94"/>
      <c r="D396" s="94"/>
      <c r="E396" s="94"/>
      <c r="F396" s="94"/>
      <c r="G396" s="94"/>
      <c r="H396" s="94"/>
      <c r="I396" s="94"/>
      <c r="J396" s="94"/>
      <c r="K396" s="94"/>
      <c r="L396" s="94"/>
      <c r="M396" s="95"/>
    </row>
    <row r="397" spans="1:13" ht="11.25">
      <c r="A397" s="94"/>
      <c r="B397" s="93"/>
      <c r="C397" s="94"/>
      <c r="D397" s="94"/>
      <c r="E397" s="94"/>
      <c r="F397" s="94"/>
      <c r="G397" s="94"/>
      <c r="H397" s="94"/>
      <c r="I397" s="94"/>
      <c r="J397" s="94"/>
      <c r="K397" s="94"/>
      <c r="L397" s="94"/>
      <c r="M397" s="95"/>
    </row>
    <row r="398" spans="1:13" ht="11.25">
      <c r="A398" s="94"/>
      <c r="B398" s="93"/>
      <c r="C398" s="94"/>
      <c r="D398" s="94"/>
      <c r="E398" s="94"/>
      <c r="F398" s="94"/>
      <c r="G398" s="94"/>
      <c r="H398" s="94"/>
      <c r="I398" s="94"/>
      <c r="J398" s="94"/>
      <c r="K398" s="94"/>
      <c r="L398" s="94"/>
      <c r="M398" s="95"/>
    </row>
    <row r="399" spans="1:13" ht="11.25">
      <c r="A399" s="94"/>
      <c r="B399" s="93"/>
      <c r="C399" s="94"/>
      <c r="D399" s="94"/>
      <c r="E399" s="94"/>
      <c r="F399" s="94"/>
      <c r="G399" s="94"/>
      <c r="H399" s="94"/>
      <c r="I399" s="94"/>
      <c r="J399" s="94"/>
      <c r="K399" s="94"/>
      <c r="L399" s="94"/>
      <c r="M399" s="95"/>
    </row>
    <row r="400" spans="1:13" ht="11.25">
      <c r="A400" s="94"/>
      <c r="B400" s="93"/>
      <c r="C400" s="94"/>
      <c r="D400" s="94"/>
      <c r="E400" s="94"/>
      <c r="F400" s="94"/>
      <c r="G400" s="94"/>
      <c r="H400" s="94"/>
      <c r="I400" s="94"/>
      <c r="J400" s="94"/>
      <c r="K400" s="94"/>
      <c r="L400" s="94"/>
      <c r="M400" s="95"/>
    </row>
    <row r="401" spans="1:13" ht="11.25">
      <c r="A401" s="94"/>
      <c r="B401" s="93"/>
      <c r="C401" s="94"/>
      <c r="D401" s="94"/>
      <c r="E401" s="94"/>
      <c r="F401" s="94"/>
      <c r="G401" s="94"/>
      <c r="H401" s="94"/>
      <c r="I401" s="94"/>
      <c r="J401" s="94"/>
      <c r="K401" s="94"/>
      <c r="L401" s="94"/>
      <c r="M401" s="95"/>
    </row>
    <row r="402" spans="1:13" ht="11.25">
      <c r="A402" s="94"/>
      <c r="B402" s="93"/>
      <c r="C402" s="94"/>
      <c r="D402" s="94"/>
      <c r="E402" s="94"/>
      <c r="F402" s="94"/>
      <c r="G402" s="94"/>
      <c r="H402" s="94"/>
      <c r="I402" s="94"/>
      <c r="J402" s="94"/>
      <c r="K402" s="94"/>
      <c r="L402" s="94"/>
      <c r="M402" s="95"/>
    </row>
    <row r="403" spans="1:13" ht="11.25">
      <c r="A403" s="94"/>
      <c r="B403" s="93"/>
      <c r="C403" s="94"/>
      <c r="D403" s="94"/>
      <c r="E403" s="94"/>
      <c r="F403" s="94"/>
      <c r="G403" s="94"/>
      <c r="H403" s="94"/>
      <c r="I403" s="94"/>
      <c r="J403" s="94"/>
      <c r="K403" s="94"/>
      <c r="L403" s="94"/>
      <c r="M403" s="95"/>
    </row>
    <row r="404" spans="1:13" ht="11.25">
      <c r="A404" s="94"/>
      <c r="B404" s="93"/>
      <c r="C404" s="94"/>
      <c r="D404" s="94"/>
      <c r="E404" s="94"/>
      <c r="F404" s="94"/>
      <c r="G404" s="94"/>
      <c r="H404" s="94"/>
      <c r="I404" s="94"/>
      <c r="J404" s="94"/>
      <c r="K404" s="94"/>
      <c r="L404" s="94"/>
      <c r="M404" s="95"/>
    </row>
    <row r="405" spans="1:13" ht="11.25">
      <c r="A405" s="94"/>
      <c r="B405" s="93"/>
      <c r="C405" s="94"/>
      <c r="D405" s="94"/>
      <c r="E405" s="94"/>
      <c r="F405" s="94"/>
      <c r="G405" s="94"/>
      <c r="H405" s="94"/>
      <c r="I405" s="94"/>
      <c r="J405" s="94"/>
      <c r="K405" s="94"/>
      <c r="L405" s="94"/>
      <c r="M405" s="95"/>
    </row>
    <row r="406" spans="1:13" ht="11.25">
      <c r="A406" s="94"/>
      <c r="B406" s="93"/>
      <c r="C406" s="94"/>
      <c r="D406" s="94"/>
      <c r="E406" s="94"/>
      <c r="F406" s="94"/>
      <c r="G406" s="94"/>
      <c r="H406" s="94"/>
      <c r="I406" s="94"/>
      <c r="J406" s="94"/>
      <c r="K406" s="94"/>
      <c r="L406" s="94"/>
      <c r="M406" s="95"/>
    </row>
    <row r="407" spans="1:13" ht="11.25">
      <c r="A407" s="94"/>
      <c r="B407" s="93"/>
      <c r="C407" s="94"/>
      <c r="D407" s="94"/>
      <c r="E407" s="94"/>
      <c r="F407" s="94"/>
      <c r="G407" s="94"/>
      <c r="H407" s="94"/>
      <c r="I407" s="94"/>
      <c r="J407" s="94"/>
      <c r="K407" s="94"/>
      <c r="L407" s="94"/>
      <c r="M407" s="95"/>
    </row>
    <row r="408" spans="1:13" ht="11.25">
      <c r="A408" s="94"/>
      <c r="B408" s="93"/>
      <c r="C408" s="94"/>
      <c r="D408" s="94"/>
      <c r="E408" s="94"/>
      <c r="F408" s="94"/>
      <c r="G408" s="94"/>
      <c r="H408" s="94"/>
      <c r="I408" s="94"/>
      <c r="J408" s="94"/>
      <c r="K408" s="94"/>
      <c r="L408" s="94"/>
      <c r="M408" s="95"/>
    </row>
    <row r="409" spans="1:13" ht="11.25">
      <c r="A409" s="94"/>
      <c r="B409" s="93"/>
      <c r="C409" s="94"/>
      <c r="D409" s="94"/>
      <c r="E409" s="94"/>
      <c r="F409" s="94"/>
      <c r="G409" s="94"/>
      <c r="H409" s="94"/>
      <c r="I409" s="94"/>
      <c r="J409" s="94"/>
      <c r="K409" s="94"/>
      <c r="L409" s="94"/>
      <c r="M409" s="95"/>
    </row>
    <row r="410" spans="1:13" ht="11.25">
      <c r="A410" s="94"/>
      <c r="B410" s="93"/>
      <c r="C410" s="94"/>
      <c r="D410" s="94"/>
      <c r="E410" s="94"/>
      <c r="F410" s="94"/>
      <c r="G410" s="94"/>
      <c r="H410" s="94"/>
      <c r="I410" s="94"/>
      <c r="J410" s="94"/>
      <c r="K410" s="94"/>
      <c r="L410" s="94"/>
      <c r="M410" s="95"/>
    </row>
    <row r="411" spans="1:13" ht="11.25">
      <c r="A411" s="94"/>
      <c r="B411" s="93"/>
      <c r="C411" s="94"/>
      <c r="D411" s="94"/>
      <c r="E411" s="94"/>
      <c r="F411" s="94"/>
      <c r="G411" s="94"/>
      <c r="H411" s="94"/>
      <c r="I411" s="94"/>
      <c r="J411" s="94"/>
      <c r="K411" s="94"/>
      <c r="L411" s="94"/>
      <c r="M411" s="95"/>
    </row>
    <row r="412" spans="1:13" ht="11.25">
      <c r="A412" s="94"/>
      <c r="B412" s="93"/>
      <c r="C412" s="94"/>
      <c r="D412" s="94"/>
      <c r="E412" s="94"/>
      <c r="F412" s="94"/>
      <c r="G412" s="94"/>
      <c r="H412" s="94"/>
      <c r="I412" s="94"/>
      <c r="J412" s="94"/>
      <c r="K412" s="94"/>
      <c r="L412" s="94"/>
      <c r="M412" s="95"/>
    </row>
    <row r="413" spans="1:13" ht="11.25">
      <c r="A413" s="94"/>
      <c r="B413" s="93"/>
      <c r="C413" s="94"/>
      <c r="D413" s="94"/>
      <c r="E413" s="94"/>
      <c r="F413" s="94"/>
      <c r="G413" s="94"/>
      <c r="H413" s="94"/>
      <c r="I413" s="94"/>
      <c r="J413" s="94"/>
      <c r="K413" s="94"/>
      <c r="L413" s="94"/>
      <c r="M413" s="95"/>
    </row>
    <row r="414" spans="1:13" ht="11.25">
      <c r="A414" s="94"/>
      <c r="B414" s="93"/>
      <c r="C414" s="94"/>
      <c r="D414" s="94"/>
      <c r="E414" s="94"/>
      <c r="F414" s="94"/>
      <c r="G414" s="94"/>
      <c r="H414" s="94"/>
      <c r="I414" s="94"/>
      <c r="J414" s="94"/>
      <c r="K414" s="94"/>
      <c r="L414" s="94"/>
      <c r="M414" s="95"/>
    </row>
    <row r="415" spans="1:13" ht="11.25">
      <c r="A415" s="94"/>
      <c r="B415" s="93"/>
      <c r="C415" s="94"/>
      <c r="D415" s="94"/>
      <c r="E415" s="94"/>
      <c r="F415" s="94"/>
      <c r="G415" s="94"/>
      <c r="H415" s="94"/>
      <c r="I415" s="94"/>
      <c r="J415" s="94"/>
      <c r="K415" s="94"/>
      <c r="L415" s="94"/>
      <c r="M415" s="95"/>
    </row>
    <row r="416" spans="1:13" ht="11.25">
      <c r="A416" s="94"/>
      <c r="B416" s="93"/>
      <c r="C416" s="94"/>
      <c r="D416" s="94"/>
      <c r="E416" s="94"/>
      <c r="F416" s="94"/>
      <c r="G416" s="94"/>
      <c r="H416" s="94"/>
      <c r="I416" s="94"/>
      <c r="J416" s="94"/>
      <c r="K416" s="94"/>
      <c r="L416" s="94"/>
      <c r="M416" s="95"/>
    </row>
    <row r="417" spans="1:13" ht="11.25">
      <c r="A417" s="94"/>
      <c r="B417" s="93"/>
      <c r="C417" s="94"/>
      <c r="D417" s="94"/>
      <c r="E417" s="94"/>
      <c r="F417" s="94"/>
      <c r="G417" s="94"/>
      <c r="H417" s="94"/>
      <c r="I417" s="94"/>
      <c r="J417" s="94"/>
      <c r="K417" s="94"/>
      <c r="L417" s="94"/>
      <c r="M417" s="95"/>
    </row>
    <row r="418" spans="1:13" ht="11.25">
      <c r="A418" s="94"/>
      <c r="B418" s="93"/>
      <c r="C418" s="94"/>
      <c r="D418" s="94"/>
      <c r="E418" s="94"/>
      <c r="F418" s="94"/>
      <c r="G418" s="94"/>
      <c r="H418" s="94"/>
      <c r="I418" s="94"/>
      <c r="J418" s="94"/>
      <c r="K418" s="94"/>
      <c r="L418" s="94"/>
      <c r="M418" s="95"/>
    </row>
    <row r="419" spans="1:13" ht="11.25">
      <c r="A419" s="94"/>
      <c r="B419" s="93"/>
      <c r="C419" s="94"/>
      <c r="D419" s="94"/>
      <c r="E419" s="94"/>
      <c r="F419" s="94"/>
      <c r="G419" s="94"/>
      <c r="H419" s="94"/>
      <c r="I419" s="94"/>
      <c r="J419" s="94"/>
      <c r="K419" s="94"/>
      <c r="L419" s="94"/>
      <c r="M419" s="95"/>
    </row>
    <row r="420" spans="1:13" ht="11.25">
      <c r="A420" s="94"/>
      <c r="B420" s="93"/>
      <c r="C420" s="94"/>
      <c r="D420" s="94"/>
      <c r="E420" s="94"/>
      <c r="F420" s="94"/>
      <c r="G420" s="94"/>
      <c r="H420" s="94"/>
      <c r="I420" s="94"/>
      <c r="J420" s="94"/>
      <c r="K420" s="94"/>
      <c r="L420" s="94"/>
      <c r="M420" s="95"/>
    </row>
    <row r="421" spans="1:13" ht="11.25">
      <c r="A421" s="94"/>
      <c r="B421" s="93"/>
      <c r="C421" s="94"/>
      <c r="D421" s="94"/>
      <c r="E421" s="94"/>
      <c r="F421" s="94"/>
      <c r="G421" s="94"/>
      <c r="H421" s="94"/>
      <c r="I421" s="94"/>
      <c r="J421" s="94"/>
      <c r="K421" s="94"/>
      <c r="L421" s="94"/>
      <c r="M421" s="95"/>
    </row>
    <row r="422" spans="1:13" ht="11.25">
      <c r="A422" s="94"/>
      <c r="B422" s="93"/>
      <c r="C422" s="94"/>
      <c r="D422" s="94"/>
      <c r="E422" s="94"/>
      <c r="F422" s="94"/>
      <c r="G422" s="94"/>
      <c r="H422" s="94"/>
      <c r="I422" s="94"/>
      <c r="J422" s="94"/>
      <c r="K422" s="94"/>
      <c r="L422" s="94"/>
      <c r="M422" s="95"/>
    </row>
    <row r="423" spans="1:13" ht="11.25">
      <c r="A423" s="94"/>
      <c r="B423" s="93"/>
      <c r="C423" s="94"/>
      <c r="D423" s="94"/>
      <c r="E423" s="94"/>
      <c r="F423" s="94"/>
      <c r="G423" s="94"/>
      <c r="H423" s="94"/>
      <c r="I423" s="94"/>
      <c r="J423" s="94"/>
      <c r="K423" s="94"/>
      <c r="L423" s="94"/>
      <c r="M423" s="95"/>
    </row>
    <row r="424" spans="1:13" ht="11.25">
      <c r="A424" s="94"/>
      <c r="B424" s="93"/>
      <c r="C424" s="94"/>
      <c r="D424" s="94"/>
      <c r="E424" s="94"/>
      <c r="F424" s="94"/>
      <c r="G424" s="94"/>
      <c r="H424" s="94"/>
      <c r="I424" s="94"/>
      <c r="J424" s="94"/>
      <c r="K424" s="94"/>
      <c r="L424" s="94"/>
      <c r="M424" s="95"/>
    </row>
    <row r="425" spans="1:13" ht="11.25">
      <c r="A425" s="94"/>
      <c r="B425" s="93"/>
      <c r="C425" s="94"/>
      <c r="D425" s="94"/>
      <c r="E425" s="94"/>
      <c r="F425" s="94"/>
      <c r="G425" s="94"/>
      <c r="H425" s="94"/>
      <c r="I425" s="94"/>
      <c r="J425" s="94"/>
      <c r="K425" s="94"/>
      <c r="L425" s="94"/>
      <c r="M425" s="95"/>
    </row>
    <row r="426" spans="1:13" ht="11.25">
      <c r="A426" s="94"/>
      <c r="B426" s="93"/>
      <c r="C426" s="94"/>
      <c r="D426" s="94"/>
      <c r="E426" s="94"/>
      <c r="F426" s="94"/>
      <c r="G426" s="94"/>
      <c r="H426" s="94"/>
      <c r="I426" s="94"/>
      <c r="J426" s="94"/>
      <c r="K426" s="94"/>
      <c r="L426" s="94"/>
      <c r="M426" s="95"/>
    </row>
    <row r="427" spans="1:13" ht="11.25">
      <c r="A427" s="94"/>
      <c r="B427" s="93"/>
      <c r="C427" s="94"/>
      <c r="D427" s="94"/>
      <c r="E427" s="94"/>
      <c r="F427" s="94"/>
      <c r="G427" s="94"/>
      <c r="H427" s="94"/>
      <c r="I427" s="94"/>
      <c r="J427" s="94"/>
      <c r="K427" s="94"/>
      <c r="L427" s="94"/>
      <c r="M427" s="95"/>
    </row>
    <row r="428" spans="1:13" ht="11.25">
      <c r="A428" s="94"/>
      <c r="B428" s="93"/>
      <c r="C428" s="94"/>
      <c r="D428" s="94"/>
      <c r="E428" s="94"/>
      <c r="F428" s="94"/>
      <c r="G428" s="94"/>
      <c r="H428" s="94"/>
      <c r="I428" s="94"/>
      <c r="J428" s="94"/>
      <c r="K428" s="94"/>
      <c r="L428" s="94"/>
      <c r="M428" s="95"/>
    </row>
    <row r="429" spans="1:13" ht="11.25">
      <c r="A429" s="94"/>
      <c r="B429" s="93"/>
      <c r="C429" s="94"/>
      <c r="D429" s="94"/>
      <c r="E429" s="94"/>
      <c r="F429" s="94"/>
      <c r="G429" s="94"/>
      <c r="H429" s="94"/>
      <c r="I429" s="94"/>
      <c r="J429" s="94"/>
      <c r="K429" s="94"/>
      <c r="L429" s="94"/>
      <c r="M429" s="95"/>
    </row>
    <row r="430" spans="1:13" ht="11.25">
      <c r="A430" s="94"/>
      <c r="B430" s="93"/>
      <c r="C430" s="94"/>
      <c r="D430" s="94"/>
      <c r="E430" s="94"/>
      <c r="F430" s="94"/>
      <c r="G430" s="94"/>
      <c r="H430" s="94"/>
      <c r="I430" s="94"/>
      <c r="J430" s="94"/>
      <c r="K430" s="94"/>
      <c r="L430" s="94"/>
      <c r="M430" s="95"/>
    </row>
    <row r="431" spans="1:13" ht="11.25">
      <c r="A431" s="94"/>
      <c r="B431" s="93"/>
      <c r="C431" s="94"/>
      <c r="D431" s="94"/>
      <c r="E431" s="94"/>
      <c r="F431" s="94"/>
      <c r="G431" s="94"/>
      <c r="H431" s="94"/>
      <c r="I431" s="94"/>
      <c r="J431" s="94"/>
      <c r="K431" s="94"/>
      <c r="L431" s="94"/>
      <c r="M431" s="95"/>
    </row>
    <row r="432" spans="1:13" ht="11.25">
      <c r="A432" s="94"/>
      <c r="B432" s="93"/>
      <c r="C432" s="94"/>
      <c r="D432" s="94"/>
      <c r="E432" s="94"/>
      <c r="F432" s="94"/>
      <c r="G432" s="94"/>
      <c r="H432" s="94"/>
      <c r="I432" s="94"/>
      <c r="J432" s="94"/>
      <c r="K432" s="94"/>
      <c r="L432" s="94"/>
      <c r="M432" s="95"/>
    </row>
    <row r="433" spans="1:13" ht="11.25">
      <c r="A433" s="94"/>
      <c r="B433" s="93"/>
      <c r="C433" s="94"/>
      <c r="D433" s="94"/>
      <c r="E433" s="94"/>
      <c r="F433" s="94"/>
      <c r="G433" s="94"/>
      <c r="H433" s="94"/>
      <c r="I433" s="94"/>
      <c r="J433" s="94"/>
      <c r="K433" s="94"/>
      <c r="L433" s="94"/>
      <c r="M433" s="95"/>
    </row>
    <row r="434" spans="1:13" ht="11.25">
      <c r="A434" s="94"/>
      <c r="B434" s="93"/>
      <c r="C434" s="94"/>
      <c r="D434" s="94"/>
      <c r="E434" s="94"/>
      <c r="F434" s="94"/>
      <c r="G434" s="94"/>
      <c r="H434" s="94"/>
      <c r="I434" s="94"/>
      <c r="J434" s="94"/>
      <c r="K434" s="94"/>
      <c r="L434" s="94"/>
      <c r="M434" s="95"/>
    </row>
    <row r="435" spans="1:13" ht="11.25">
      <c r="A435" s="94"/>
      <c r="B435" s="93"/>
      <c r="C435" s="94"/>
      <c r="D435" s="94"/>
      <c r="E435" s="94"/>
      <c r="F435" s="94"/>
      <c r="G435" s="94"/>
      <c r="H435" s="94"/>
      <c r="I435" s="94"/>
      <c r="J435" s="94"/>
      <c r="K435" s="94"/>
      <c r="L435" s="94"/>
      <c r="M435" s="95"/>
    </row>
    <row r="436" spans="1:13" ht="11.25">
      <c r="A436" s="94"/>
      <c r="B436" s="93"/>
      <c r="C436" s="94"/>
      <c r="D436" s="94"/>
      <c r="E436" s="94"/>
      <c r="F436" s="94"/>
      <c r="G436" s="94"/>
      <c r="H436" s="94"/>
      <c r="I436" s="94"/>
      <c r="J436" s="94"/>
      <c r="K436" s="94"/>
      <c r="L436" s="94"/>
      <c r="M436" s="95"/>
    </row>
    <row r="437" spans="1:13" ht="11.25">
      <c r="A437" s="94"/>
      <c r="B437" s="93"/>
      <c r="C437" s="94"/>
      <c r="D437" s="94"/>
      <c r="E437" s="94"/>
      <c r="F437" s="94"/>
      <c r="G437" s="94"/>
      <c r="H437" s="94"/>
      <c r="I437" s="94"/>
      <c r="J437" s="94"/>
      <c r="K437" s="94"/>
      <c r="L437" s="94"/>
      <c r="M437" s="95"/>
    </row>
    <row r="438" spans="1:13" ht="11.25">
      <c r="A438" s="94"/>
      <c r="B438" s="93"/>
      <c r="C438" s="94"/>
      <c r="D438" s="94"/>
      <c r="E438" s="94"/>
      <c r="F438" s="94"/>
      <c r="G438" s="94"/>
      <c r="H438" s="94"/>
      <c r="I438" s="94"/>
      <c r="J438" s="94"/>
      <c r="K438" s="94"/>
      <c r="L438" s="94"/>
      <c r="M438" s="95"/>
    </row>
    <row r="439" spans="1:13" ht="11.25">
      <c r="A439" s="94"/>
      <c r="B439" s="93"/>
      <c r="C439" s="94"/>
      <c r="D439" s="94"/>
      <c r="E439" s="94"/>
      <c r="F439" s="94"/>
      <c r="G439" s="94"/>
      <c r="H439" s="94"/>
      <c r="I439" s="94"/>
      <c r="J439" s="94"/>
      <c r="K439" s="94"/>
      <c r="L439" s="94"/>
      <c r="M439" s="95"/>
    </row>
    <row r="440" spans="1:13" ht="11.25">
      <c r="A440" s="94"/>
      <c r="B440" s="93"/>
      <c r="C440" s="94"/>
      <c r="D440" s="94"/>
      <c r="E440" s="94"/>
      <c r="F440" s="94"/>
      <c r="G440" s="94"/>
      <c r="H440" s="94"/>
      <c r="I440" s="94"/>
      <c r="J440" s="94"/>
      <c r="K440" s="94"/>
      <c r="L440" s="94"/>
      <c r="M440" s="95"/>
    </row>
    <row r="441" spans="1:13" ht="11.25">
      <c r="A441" s="94"/>
      <c r="B441" s="93"/>
      <c r="C441" s="94"/>
      <c r="D441" s="94"/>
      <c r="E441" s="94"/>
      <c r="F441" s="94"/>
      <c r="G441" s="94"/>
      <c r="H441" s="94"/>
      <c r="I441" s="94"/>
      <c r="J441" s="94"/>
      <c r="K441" s="94"/>
      <c r="L441" s="94"/>
      <c r="M441" s="95"/>
    </row>
    <row r="442" spans="1:13" ht="11.25">
      <c r="A442" s="94"/>
      <c r="B442" s="93"/>
      <c r="C442" s="94"/>
      <c r="D442" s="94"/>
      <c r="E442" s="94"/>
      <c r="F442" s="94"/>
      <c r="G442" s="94"/>
      <c r="H442" s="94"/>
      <c r="I442" s="94"/>
      <c r="J442" s="94"/>
      <c r="K442" s="94"/>
      <c r="L442" s="94"/>
      <c r="M442" s="95"/>
    </row>
    <row r="443" spans="1:13" ht="11.25">
      <c r="A443" s="94"/>
      <c r="B443" s="93"/>
      <c r="C443" s="94"/>
      <c r="D443" s="94"/>
      <c r="E443" s="94"/>
      <c r="F443" s="94"/>
      <c r="G443" s="94"/>
      <c r="H443" s="94"/>
      <c r="I443" s="94"/>
      <c r="J443" s="94"/>
      <c r="K443" s="94"/>
      <c r="L443" s="94"/>
      <c r="M443" s="95"/>
    </row>
    <row r="444" spans="1:13" ht="11.25">
      <c r="A444" s="94"/>
      <c r="B444" s="93"/>
      <c r="C444" s="94"/>
      <c r="D444" s="94"/>
      <c r="E444" s="94"/>
      <c r="F444" s="94"/>
      <c r="G444" s="94"/>
      <c r="H444" s="94"/>
      <c r="I444" s="94"/>
      <c r="J444" s="94"/>
      <c r="K444" s="94"/>
      <c r="L444" s="94"/>
      <c r="M444" s="95"/>
    </row>
    <row r="445" spans="1:13" ht="11.25">
      <c r="A445" s="94"/>
      <c r="B445" s="93"/>
      <c r="C445" s="94"/>
      <c r="D445" s="94"/>
      <c r="E445" s="94"/>
      <c r="F445" s="94"/>
      <c r="G445" s="94"/>
      <c r="H445" s="94"/>
      <c r="I445" s="94"/>
      <c r="J445" s="94"/>
      <c r="K445" s="94"/>
      <c r="L445" s="94"/>
      <c r="M445" s="95"/>
    </row>
    <row r="446" spans="1:13" ht="11.25">
      <c r="A446" s="94"/>
      <c r="B446" s="93"/>
      <c r="C446" s="94"/>
      <c r="D446" s="94"/>
      <c r="E446" s="94"/>
      <c r="F446" s="94"/>
      <c r="G446" s="94"/>
      <c r="H446" s="94"/>
      <c r="I446" s="94"/>
      <c r="J446" s="94"/>
      <c r="K446" s="94"/>
      <c r="L446" s="94"/>
      <c r="M446" s="95"/>
    </row>
    <row r="447" spans="1:13" ht="11.25">
      <c r="A447" s="94"/>
      <c r="B447" s="93"/>
      <c r="C447" s="94"/>
      <c r="D447" s="94"/>
      <c r="E447" s="94"/>
      <c r="F447" s="94"/>
      <c r="G447" s="94"/>
      <c r="H447" s="94"/>
      <c r="I447" s="94"/>
      <c r="J447" s="94"/>
      <c r="K447" s="94"/>
      <c r="L447" s="94"/>
      <c r="M447" s="95"/>
    </row>
    <row r="448" spans="1:13" ht="11.25">
      <c r="A448" s="94"/>
      <c r="B448" s="93"/>
      <c r="C448" s="94"/>
      <c r="D448" s="94"/>
      <c r="E448" s="94"/>
      <c r="F448" s="94"/>
      <c r="G448" s="94"/>
      <c r="H448" s="94"/>
      <c r="I448" s="94"/>
      <c r="J448" s="94"/>
      <c r="K448" s="94"/>
      <c r="L448" s="94"/>
      <c r="M448" s="95"/>
    </row>
    <row r="449" spans="1:13" ht="11.25">
      <c r="A449" s="94"/>
      <c r="B449" s="93"/>
      <c r="C449" s="94"/>
      <c r="D449" s="94"/>
      <c r="E449" s="94"/>
      <c r="F449" s="94"/>
      <c r="G449" s="94"/>
      <c r="H449" s="94"/>
      <c r="I449" s="94"/>
      <c r="J449" s="94"/>
      <c r="K449" s="94"/>
      <c r="L449" s="94"/>
      <c r="M449" s="95"/>
    </row>
    <row r="450" spans="1:13" ht="11.25">
      <c r="A450" s="94"/>
      <c r="B450" s="93"/>
      <c r="C450" s="94"/>
      <c r="D450" s="94"/>
      <c r="E450" s="94"/>
      <c r="F450" s="94"/>
      <c r="G450" s="94"/>
      <c r="H450" s="94"/>
      <c r="I450" s="94"/>
      <c r="J450" s="94"/>
      <c r="K450" s="94"/>
      <c r="L450" s="94"/>
      <c r="M450" s="95"/>
    </row>
    <row r="451" spans="1:13" ht="11.25">
      <c r="A451" s="94"/>
      <c r="B451" s="93"/>
      <c r="C451" s="94"/>
      <c r="D451" s="94"/>
      <c r="E451" s="94"/>
      <c r="F451" s="94"/>
      <c r="G451" s="94"/>
      <c r="H451" s="94"/>
      <c r="I451" s="94"/>
      <c r="J451" s="94"/>
      <c r="K451" s="94"/>
      <c r="L451" s="94"/>
      <c r="M451" s="95"/>
    </row>
    <row r="452" spans="1:13" ht="11.25">
      <c r="A452" s="94"/>
      <c r="B452" s="93"/>
      <c r="C452" s="94"/>
      <c r="D452" s="94"/>
      <c r="E452" s="94"/>
      <c r="F452" s="94"/>
      <c r="G452" s="94"/>
      <c r="H452" s="94"/>
      <c r="I452" s="94"/>
      <c r="J452" s="94"/>
      <c r="K452" s="94"/>
      <c r="L452" s="94"/>
      <c r="M452" s="95"/>
    </row>
    <row r="453" spans="1:13" ht="11.25">
      <c r="A453" s="94"/>
      <c r="B453" s="93"/>
      <c r="C453" s="94"/>
      <c r="D453" s="94"/>
      <c r="E453" s="94"/>
      <c r="F453" s="94"/>
      <c r="G453" s="94"/>
      <c r="H453" s="94"/>
      <c r="I453" s="94"/>
      <c r="J453" s="94"/>
      <c r="K453" s="94"/>
      <c r="L453" s="94"/>
      <c r="M453" s="95"/>
    </row>
    <row r="454" spans="1:13" ht="11.25">
      <c r="A454" s="94"/>
      <c r="B454" s="93"/>
      <c r="C454" s="94"/>
      <c r="D454" s="94"/>
      <c r="E454" s="94"/>
      <c r="F454" s="94"/>
      <c r="G454" s="94"/>
      <c r="H454" s="94"/>
      <c r="I454" s="94"/>
      <c r="J454" s="94"/>
      <c r="K454" s="94"/>
      <c r="L454" s="94"/>
      <c r="M454" s="95"/>
    </row>
    <row r="455" spans="1:13" ht="11.25">
      <c r="A455" s="94"/>
      <c r="B455" s="93"/>
      <c r="C455" s="94"/>
      <c r="D455" s="94"/>
      <c r="E455" s="94"/>
      <c r="F455" s="94"/>
      <c r="G455" s="94"/>
      <c r="H455" s="94"/>
      <c r="I455" s="94"/>
      <c r="J455" s="94"/>
      <c r="K455" s="94"/>
      <c r="L455" s="94"/>
      <c r="M455" s="95"/>
    </row>
    <row r="456" spans="1:13" ht="11.25">
      <c r="A456" s="94"/>
      <c r="B456" s="93"/>
      <c r="C456" s="94"/>
      <c r="D456" s="94"/>
      <c r="E456" s="94"/>
      <c r="F456" s="94"/>
      <c r="G456" s="94"/>
      <c r="H456" s="94"/>
      <c r="I456" s="94"/>
      <c r="J456" s="94"/>
      <c r="K456" s="94"/>
      <c r="L456" s="94"/>
      <c r="M456" s="95"/>
    </row>
    <row r="457" spans="1:13" ht="11.25">
      <c r="A457" s="94"/>
      <c r="B457" s="93"/>
      <c r="C457" s="94"/>
      <c r="D457" s="94"/>
      <c r="E457" s="94"/>
      <c r="F457" s="94"/>
      <c r="G457" s="94"/>
      <c r="H457" s="94"/>
      <c r="I457" s="94"/>
      <c r="J457" s="94"/>
      <c r="K457" s="94"/>
      <c r="L457" s="94"/>
      <c r="M457" s="95"/>
    </row>
    <row r="458" spans="1:13" ht="11.25">
      <c r="A458" s="94"/>
      <c r="B458" s="93"/>
      <c r="C458" s="94"/>
      <c r="D458" s="94"/>
      <c r="E458" s="94"/>
      <c r="F458" s="94"/>
      <c r="G458" s="94"/>
      <c r="H458" s="94"/>
      <c r="I458" s="94"/>
      <c r="J458" s="94"/>
      <c r="K458" s="94"/>
      <c r="L458" s="94"/>
      <c r="M458" s="95"/>
    </row>
    <row r="459" spans="1:13" ht="11.25">
      <c r="A459" s="94"/>
      <c r="B459" s="93"/>
      <c r="C459" s="94"/>
      <c r="D459" s="94"/>
      <c r="E459" s="94"/>
      <c r="F459" s="94"/>
      <c r="G459" s="94"/>
      <c r="H459" s="94"/>
      <c r="I459" s="94"/>
      <c r="J459" s="94"/>
      <c r="K459" s="94"/>
      <c r="L459" s="94"/>
      <c r="M459" s="95"/>
    </row>
    <row r="460" spans="1:13" ht="11.25">
      <c r="A460" s="94"/>
      <c r="B460" s="93"/>
      <c r="C460" s="94"/>
      <c r="D460" s="94"/>
      <c r="E460" s="94"/>
      <c r="F460" s="94"/>
      <c r="G460" s="94"/>
      <c r="H460" s="94"/>
      <c r="I460" s="94"/>
      <c r="J460" s="94"/>
      <c r="K460" s="94"/>
      <c r="L460" s="94"/>
      <c r="M460" s="95"/>
    </row>
    <row r="461" spans="1:13" ht="11.25">
      <c r="A461" s="94"/>
      <c r="B461" s="93"/>
      <c r="C461" s="94"/>
      <c r="D461" s="94"/>
      <c r="E461" s="94"/>
      <c r="F461" s="94"/>
      <c r="G461" s="94"/>
      <c r="H461" s="94"/>
      <c r="I461" s="94"/>
      <c r="J461" s="94"/>
      <c r="K461" s="94"/>
      <c r="L461" s="94"/>
      <c r="M461" s="95"/>
    </row>
    <row r="462" spans="1:13" ht="11.25">
      <c r="A462" s="94"/>
      <c r="B462" s="93"/>
      <c r="C462" s="94"/>
      <c r="D462" s="94"/>
      <c r="E462" s="94"/>
      <c r="F462" s="94"/>
      <c r="G462" s="94"/>
      <c r="H462" s="94"/>
      <c r="I462" s="94"/>
      <c r="J462" s="94"/>
      <c r="K462" s="94"/>
      <c r="L462" s="94"/>
      <c r="M462" s="95"/>
    </row>
    <row r="463" spans="1:13" ht="11.25">
      <c r="A463" s="94"/>
      <c r="B463" s="93"/>
      <c r="C463" s="94"/>
      <c r="D463" s="94"/>
      <c r="E463" s="94"/>
      <c r="F463" s="94"/>
      <c r="G463" s="94"/>
      <c r="H463" s="94"/>
      <c r="I463" s="94"/>
      <c r="J463" s="94"/>
      <c r="K463" s="94"/>
      <c r="L463" s="94"/>
      <c r="M463" s="95"/>
    </row>
    <row r="464" spans="1:13" ht="11.25">
      <c r="A464" s="94"/>
      <c r="B464" s="93"/>
      <c r="C464" s="94"/>
      <c r="D464" s="94"/>
      <c r="E464" s="94"/>
      <c r="F464" s="94"/>
      <c r="G464" s="94"/>
      <c r="H464" s="94"/>
      <c r="I464" s="94"/>
      <c r="J464" s="94"/>
      <c r="K464" s="94"/>
      <c r="L464" s="94"/>
      <c r="M464" s="95"/>
    </row>
    <row r="465" spans="1:13" ht="11.25">
      <c r="A465" s="94"/>
      <c r="B465" s="93"/>
      <c r="C465" s="94"/>
      <c r="D465" s="94"/>
      <c r="E465" s="94"/>
      <c r="F465" s="94"/>
      <c r="G465" s="94"/>
      <c r="H465" s="94"/>
      <c r="I465" s="94"/>
      <c r="J465" s="94"/>
      <c r="K465" s="94"/>
      <c r="L465" s="94"/>
      <c r="M465" s="95"/>
    </row>
    <row r="466" spans="1:13" ht="11.25">
      <c r="A466" s="94"/>
      <c r="B466" s="93"/>
      <c r="C466" s="94"/>
      <c r="D466" s="94"/>
      <c r="E466" s="94"/>
      <c r="F466" s="94"/>
      <c r="G466" s="94"/>
      <c r="H466" s="94"/>
      <c r="I466" s="94"/>
      <c r="J466" s="94"/>
      <c r="K466" s="94"/>
      <c r="L466" s="94"/>
      <c r="M466" s="95"/>
    </row>
    <row r="467" spans="1:13" ht="11.25">
      <c r="A467" s="94"/>
      <c r="B467" s="93"/>
      <c r="C467" s="94"/>
      <c r="D467" s="94"/>
      <c r="E467" s="94"/>
      <c r="F467" s="94"/>
      <c r="G467" s="94"/>
      <c r="H467" s="94"/>
      <c r="I467" s="94"/>
      <c r="J467" s="94"/>
      <c r="K467" s="94"/>
      <c r="L467" s="94"/>
      <c r="M467" s="95"/>
    </row>
    <row r="468" spans="1:13" ht="11.25">
      <c r="A468" s="94"/>
      <c r="B468" s="93"/>
      <c r="C468" s="94"/>
      <c r="D468" s="94"/>
      <c r="E468" s="94"/>
      <c r="F468" s="94"/>
      <c r="G468" s="94"/>
      <c r="H468" s="94"/>
      <c r="I468" s="94"/>
      <c r="J468" s="94"/>
      <c r="K468" s="94"/>
      <c r="L468" s="94"/>
      <c r="M468" s="95"/>
    </row>
    <row r="469" spans="1:13" ht="11.25">
      <c r="A469" s="94"/>
      <c r="B469" s="93"/>
      <c r="C469" s="94"/>
      <c r="D469" s="94"/>
      <c r="E469" s="94"/>
      <c r="F469" s="94"/>
      <c r="G469" s="94"/>
      <c r="H469" s="94"/>
      <c r="I469" s="94"/>
      <c r="J469" s="94"/>
      <c r="K469" s="94"/>
      <c r="L469" s="94"/>
      <c r="M469" s="95"/>
    </row>
    <row r="470" spans="1:13" ht="11.25">
      <c r="A470" s="94"/>
      <c r="B470" s="93"/>
      <c r="C470" s="94"/>
      <c r="D470" s="94"/>
      <c r="E470" s="94"/>
      <c r="F470" s="94"/>
      <c r="G470" s="94"/>
      <c r="H470" s="94"/>
      <c r="I470" s="94"/>
      <c r="J470" s="94"/>
      <c r="K470" s="94"/>
      <c r="L470" s="94"/>
      <c r="M470" s="95"/>
    </row>
    <row r="471" spans="1:13" ht="11.25">
      <c r="A471" s="94"/>
      <c r="B471" s="93"/>
      <c r="C471" s="94"/>
      <c r="D471" s="94"/>
      <c r="E471" s="94"/>
      <c r="F471" s="94"/>
      <c r="G471" s="94"/>
      <c r="H471" s="94"/>
      <c r="I471" s="94"/>
      <c r="J471" s="94"/>
      <c r="K471" s="94"/>
      <c r="L471" s="94"/>
      <c r="M471" s="95"/>
    </row>
    <row r="472" spans="1:13" ht="11.25">
      <c r="A472" s="94"/>
      <c r="B472" s="93"/>
      <c r="C472" s="94"/>
      <c r="D472" s="94"/>
      <c r="E472" s="94"/>
      <c r="F472" s="94"/>
      <c r="G472" s="94"/>
      <c r="H472" s="94"/>
      <c r="I472" s="94"/>
      <c r="J472" s="94"/>
      <c r="K472" s="94"/>
      <c r="L472" s="94"/>
      <c r="M472" s="95"/>
    </row>
    <row r="473" spans="1:13" ht="11.25">
      <c r="A473" s="94"/>
      <c r="B473" s="93"/>
      <c r="C473" s="94"/>
      <c r="D473" s="94"/>
      <c r="E473" s="94"/>
      <c r="F473" s="94"/>
      <c r="G473" s="94"/>
      <c r="H473" s="94"/>
      <c r="I473" s="94"/>
      <c r="J473" s="94"/>
      <c r="K473" s="94"/>
      <c r="L473" s="94"/>
      <c r="M473" s="95"/>
    </row>
    <row r="474" spans="1:13" ht="11.25">
      <c r="A474" s="94"/>
      <c r="B474" s="93"/>
      <c r="C474" s="94"/>
      <c r="D474" s="94"/>
      <c r="E474" s="94"/>
      <c r="F474" s="94"/>
      <c r="G474" s="94"/>
      <c r="H474" s="94"/>
      <c r="I474" s="94"/>
      <c r="J474" s="94"/>
      <c r="K474" s="94"/>
      <c r="L474" s="94"/>
      <c r="M474" s="95"/>
    </row>
    <row r="475" spans="1:13" ht="11.25">
      <c r="A475" s="94"/>
      <c r="B475" s="93"/>
      <c r="C475" s="94"/>
      <c r="D475" s="94"/>
      <c r="E475" s="94"/>
      <c r="F475" s="94"/>
      <c r="G475" s="94"/>
      <c r="H475" s="94"/>
      <c r="I475" s="94"/>
      <c r="J475" s="94"/>
      <c r="K475" s="94"/>
      <c r="L475" s="94"/>
      <c r="M475" s="95"/>
    </row>
    <row r="476" spans="1:13" ht="11.25">
      <c r="A476" s="94"/>
      <c r="B476" s="93"/>
      <c r="C476" s="94"/>
      <c r="D476" s="94"/>
      <c r="E476" s="94"/>
      <c r="F476" s="94"/>
      <c r="G476" s="94"/>
      <c r="H476" s="94"/>
      <c r="I476" s="94"/>
      <c r="J476" s="94"/>
      <c r="K476" s="94"/>
      <c r="L476" s="94"/>
      <c r="M476" s="95"/>
    </row>
    <row r="477" spans="1:13" ht="11.25">
      <c r="A477" s="94"/>
      <c r="B477" s="93"/>
      <c r="C477" s="94"/>
      <c r="D477" s="94"/>
      <c r="E477" s="94"/>
      <c r="F477" s="94"/>
      <c r="G477" s="94"/>
      <c r="H477" s="94"/>
      <c r="I477" s="94"/>
      <c r="J477" s="94"/>
      <c r="K477" s="94"/>
      <c r="L477" s="94"/>
      <c r="M477" s="95"/>
    </row>
    <row r="478" spans="1:13" ht="11.25">
      <c r="A478" s="94"/>
      <c r="B478" s="93"/>
      <c r="C478" s="94"/>
      <c r="D478" s="94"/>
      <c r="E478" s="94"/>
      <c r="F478" s="94"/>
      <c r="G478" s="94"/>
      <c r="H478" s="94"/>
      <c r="I478" s="94"/>
      <c r="J478" s="94"/>
      <c r="K478" s="94"/>
      <c r="L478" s="94"/>
      <c r="M478" s="95"/>
    </row>
    <row r="479" spans="1:13" ht="11.25">
      <c r="A479" s="94"/>
      <c r="B479" s="93"/>
      <c r="C479" s="94"/>
      <c r="D479" s="94"/>
      <c r="E479" s="94"/>
      <c r="F479" s="94"/>
      <c r="G479" s="94"/>
      <c r="H479" s="94"/>
      <c r="I479" s="94"/>
      <c r="J479" s="94"/>
      <c r="K479" s="94"/>
      <c r="L479" s="94"/>
      <c r="M479" s="95"/>
    </row>
    <row r="480" spans="1:13" ht="11.25">
      <c r="A480" s="94"/>
      <c r="B480" s="93"/>
      <c r="C480" s="94"/>
      <c r="D480" s="94"/>
      <c r="E480" s="94"/>
      <c r="F480" s="94"/>
      <c r="G480" s="94"/>
      <c r="H480" s="94"/>
      <c r="I480" s="94"/>
      <c r="J480" s="94"/>
      <c r="K480" s="94"/>
      <c r="L480" s="94"/>
      <c r="M480" s="95"/>
    </row>
    <row r="481" spans="1:13" ht="11.25">
      <c r="A481" s="94"/>
      <c r="B481" s="93"/>
      <c r="C481" s="94"/>
      <c r="D481" s="94"/>
      <c r="E481" s="94"/>
      <c r="F481" s="94"/>
      <c r="G481" s="94"/>
      <c r="H481" s="94"/>
      <c r="I481" s="94"/>
      <c r="J481" s="94"/>
      <c r="K481" s="94"/>
      <c r="L481" s="94"/>
      <c r="M481" s="95"/>
    </row>
    <row r="482" spans="1:13" ht="11.25">
      <c r="A482" s="94"/>
      <c r="B482" s="93"/>
      <c r="C482" s="94"/>
      <c r="D482" s="94"/>
      <c r="E482" s="94"/>
      <c r="F482" s="94"/>
      <c r="G482" s="94"/>
      <c r="H482" s="94"/>
      <c r="I482" s="94"/>
      <c r="J482" s="94"/>
      <c r="K482" s="94"/>
      <c r="L482" s="94"/>
      <c r="M482" s="95"/>
    </row>
    <row r="483" spans="1:13" ht="11.25">
      <c r="A483" s="94"/>
      <c r="B483" s="93"/>
      <c r="C483" s="94"/>
      <c r="D483" s="94"/>
      <c r="E483" s="94"/>
      <c r="F483" s="94"/>
      <c r="G483" s="94"/>
      <c r="H483" s="94"/>
      <c r="I483" s="94"/>
      <c r="J483" s="94"/>
      <c r="K483" s="94"/>
      <c r="L483" s="94"/>
      <c r="M483" s="95"/>
    </row>
    <row r="484" spans="1:13" ht="11.25">
      <c r="A484" s="94"/>
      <c r="B484" s="93"/>
      <c r="C484" s="94"/>
      <c r="D484" s="94"/>
      <c r="E484" s="94"/>
      <c r="F484" s="94"/>
      <c r="G484" s="94"/>
      <c r="H484" s="94"/>
      <c r="I484" s="94"/>
      <c r="J484" s="94"/>
      <c r="K484" s="94"/>
      <c r="L484" s="94"/>
      <c r="M484" s="95"/>
    </row>
    <row r="485" spans="1:13" ht="11.25">
      <c r="A485" s="94"/>
      <c r="B485" s="93"/>
      <c r="C485" s="94"/>
      <c r="D485" s="94"/>
      <c r="E485" s="94"/>
      <c r="F485" s="94"/>
      <c r="G485" s="94"/>
      <c r="H485" s="94"/>
      <c r="I485" s="94"/>
      <c r="J485" s="94"/>
      <c r="K485" s="94"/>
      <c r="L485" s="94"/>
      <c r="M485" s="95"/>
    </row>
    <row r="486" spans="1:13" ht="11.25">
      <c r="A486" s="94"/>
      <c r="B486" s="93"/>
      <c r="C486" s="94"/>
      <c r="D486" s="94"/>
      <c r="E486" s="94"/>
      <c r="F486" s="94"/>
      <c r="G486" s="94"/>
      <c r="H486" s="94"/>
      <c r="I486" s="94"/>
      <c r="J486" s="94"/>
      <c r="K486" s="94"/>
      <c r="L486" s="94"/>
      <c r="M486" s="95"/>
    </row>
    <row r="487" spans="1:13" ht="11.25">
      <c r="A487" s="94"/>
      <c r="B487" s="93"/>
      <c r="C487" s="94"/>
      <c r="D487" s="94"/>
      <c r="E487" s="94"/>
      <c r="F487" s="94"/>
      <c r="G487" s="94"/>
      <c r="H487" s="94"/>
      <c r="I487" s="94"/>
      <c r="J487" s="94"/>
      <c r="K487" s="94"/>
      <c r="L487" s="94"/>
      <c r="M487" s="95"/>
    </row>
    <row r="488" spans="1:13" ht="11.25">
      <c r="A488" s="94"/>
      <c r="B488" s="93"/>
      <c r="C488" s="94"/>
      <c r="D488" s="94"/>
      <c r="E488" s="94"/>
      <c r="F488" s="94"/>
      <c r="G488" s="94"/>
      <c r="H488" s="94"/>
      <c r="I488" s="94"/>
      <c r="J488" s="94"/>
      <c r="K488" s="94"/>
      <c r="L488" s="94"/>
      <c r="M488" s="95"/>
    </row>
    <row r="489" spans="1:13" ht="11.25">
      <c r="A489" s="94"/>
      <c r="B489" s="93"/>
      <c r="C489" s="94"/>
      <c r="D489" s="94"/>
      <c r="E489" s="94"/>
      <c r="F489" s="94"/>
      <c r="G489" s="94"/>
      <c r="H489" s="94"/>
      <c r="I489" s="94"/>
      <c r="J489" s="94"/>
      <c r="K489" s="94"/>
      <c r="L489" s="94"/>
      <c r="M489" s="95"/>
    </row>
    <row r="490" spans="1:13" ht="11.25">
      <c r="A490" s="94"/>
      <c r="B490" s="93"/>
      <c r="C490" s="94"/>
      <c r="D490" s="94"/>
      <c r="E490" s="94"/>
      <c r="F490" s="94"/>
      <c r="G490" s="94"/>
      <c r="H490" s="94"/>
      <c r="I490" s="94"/>
      <c r="J490" s="94"/>
      <c r="K490" s="94"/>
      <c r="L490" s="94"/>
      <c r="M490" s="95"/>
    </row>
    <row r="491" spans="1:13" ht="11.25">
      <c r="A491" s="94"/>
      <c r="B491" s="93"/>
      <c r="C491" s="94"/>
      <c r="D491" s="94"/>
      <c r="E491" s="94"/>
      <c r="F491" s="94"/>
      <c r="G491" s="94"/>
      <c r="H491" s="94"/>
      <c r="I491" s="94"/>
      <c r="J491" s="94"/>
      <c r="K491" s="94"/>
      <c r="L491" s="94"/>
      <c r="M491" s="95"/>
    </row>
    <row r="492" spans="1:13" ht="11.25">
      <c r="A492" s="94"/>
      <c r="B492" s="93"/>
      <c r="C492" s="94"/>
      <c r="D492" s="94"/>
      <c r="E492" s="94"/>
      <c r="F492" s="94"/>
      <c r="G492" s="94"/>
      <c r="H492" s="94"/>
      <c r="I492" s="94"/>
      <c r="J492" s="94"/>
      <c r="K492" s="94"/>
      <c r="L492" s="94"/>
      <c r="M492" s="95"/>
    </row>
    <row r="493" spans="1:13" ht="11.25">
      <c r="A493" s="94"/>
      <c r="B493" s="93"/>
      <c r="C493" s="94"/>
      <c r="D493" s="94"/>
      <c r="E493" s="94"/>
      <c r="F493" s="94"/>
      <c r="G493" s="94"/>
      <c r="H493" s="94"/>
      <c r="I493" s="94"/>
      <c r="J493" s="94"/>
      <c r="K493" s="94"/>
      <c r="L493" s="94"/>
      <c r="M493" s="95"/>
    </row>
    <row r="494" spans="1:13" ht="11.25">
      <c r="A494" s="94"/>
      <c r="B494" s="93"/>
      <c r="C494" s="94"/>
      <c r="D494" s="94"/>
      <c r="E494" s="94"/>
      <c r="F494" s="94"/>
      <c r="G494" s="94"/>
      <c r="H494" s="94"/>
      <c r="I494" s="94"/>
      <c r="J494" s="94"/>
      <c r="K494" s="94"/>
      <c r="L494" s="94"/>
      <c r="M494" s="95"/>
    </row>
    <row r="495" spans="1:13" ht="11.25">
      <c r="A495" s="94"/>
      <c r="B495" s="93"/>
      <c r="C495" s="94"/>
      <c r="D495" s="94"/>
      <c r="E495" s="94"/>
      <c r="F495" s="94"/>
      <c r="G495" s="94"/>
      <c r="H495" s="94"/>
      <c r="I495" s="94"/>
      <c r="J495" s="94"/>
      <c r="K495" s="94"/>
      <c r="L495" s="94"/>
      <c r="M495" s="95"/>
    </row>
    <row r="496" spans="1:13" ht="11.25">
      <c r="A496" s="94"/>
      <c r="B496" s="93"/>
      <c r="C496" s="94"/>
      <c r="D496" s="94"/>
      <c r="E496" s="94"/>
      <c r="F496" s="94"/>
      <c r="G496" s="94"/>
      <c r="H496" s="94"/>
      <c r="I496" s="94"/>
      <c r="J496" s="94"/>
      <c r="K496" s="94"/>
      <c r="L496" s="94"/>
      <c r="M496" s="95"/>
    </row>
    <row r="497" spans="1:13" ht="11.25">
      <c r="A497" s="94"/>
      <c r="B497" s="93"/>
      <c r="C497" s="94"/>
      <c r="D497" s="94"/>
      <c r="E497" s="94"/>
      <c r="F497" s="94"/>
      <c r="G497" s="94"/>
      <c r="H497" s="94"/>
      <c r="I497" s="94"/>
      <c r="J497" s="94"/>
      <c r="K497" s="94"/>
      <c r="L497" s="94"/>
      <c r="M497" s="95"/>
    </row>
    <row r="498" spans="1:13" ht="11.25">
      <c r="A498" s="94"/>
      <c r="B498" s="93"/>
      <c r="C498" s="94"/>
      <c r="D498" s="94"/>
      <c r="E498" s="94"/>
      <c r="F498" s="94"/>
      <c r="G498" s="94"/>
      <c r="H498" s="94"/>
      <c r="I498" s="94"/>
      <c r="J498" s="94"/>
      <c r="K498" s="94"/>
      <c r="L498" s="94"/>
      <c r="M498" s="95"/>
    </row>
    <row r="499" spans="1:13" ht="11.25">
      <c r="A499" s="94"/>
      <c r="B499" s="93"/>
      <c r="C499" s="94"/>
      <c r="D499" s="94"/>
      <c r="E499" s="94"/>
      <c r="F499" s="94"/>
      <c r="G499" s="94"/>
      <c r="H499" s="94"/>
      <c r="I499" s="94"/>
      <c r="J499" s="94"/>
      <c r="K499" s="94"/>
      <c r="L499" s="94"/>
      <c r="M499" s="95"/>
    </row>
    <row r="500" spans="1:13" ht="11.25">
      <c r="A500" s="94"/>
      <c r="B500" s="93"/>
      <c r="C500" s="94"/>
      <c r="D500" s="94"/>
      <c r="E500" s="94"/>
      <c r="F500" s="94"/>
      <c r="G500" s="94"/>
      <c r="H500" s="94"/>
      <c r="I500" s="94"/>
      <c r="J500" s="94"/>
      <c r="K500" s="94"/>
      <c r="L500" s="94"/>
      <c r="M500" s="95"/>
    </row>
    <row r="501" spans="1:13" ht="11.25">
      <c r="A501" s="94"/>
      <c r="B501" s="93"/>
      <c r="C501" s="94"/>
      <c r="D501" s="94"/>
      <c r="E501" s="94"/>
      <c r="F501" s="94"/>
      <c r="G501" s="94"/>
      <c r="H501" s="94"/>
      <c r="I501" s="94"/>
      <c r="J501" s="94"/>
      <c r="K501" s="94"/>
      <c r="L501" s="94"/>
      <c r="M501" s="95"/>
    </row>
    <row r="502" spans="1:13" ht="11.25">
      <c r="A502" s="94"/>
      <c r="B502" s="93"/>
      <c r="C502" s="94"/>
      <c r="D502" s="94"/>
      <c r="E502" s="94"/>
      <c r="F502" s="94"/>
      <c r="G502" s="94"/>
      <c r="H502" s="94"/>
      <c r="I502" s="94"/>
      <c r="J502" s="94"/>
      <c r="K502" s="94"/>
      <c r="L502" s="94"/>
      <c r="M502" s="95"/>
    </row>
    <row r="503" spans="1:13" ht="11.25">
      <c r="A503" s="94"/>
      <c r="B503" s="93"/>
      <c r="C503" s="94"/>
      <c r="D503" s="94"/>
      <c r="E503" s="94"/>
      <c r="F503" s="94"/>
      <c r="G503" s="94"/>
      <c r="H503" s="94"/>
      <c r="I503" s="94"/>
      <c r="J503" s="94"/>
      <c r="K503" s="94"/>
      <c r="L503" s="94"/>
      <c r="M503" s="95"/>
    </row>
    <row r="504" spans="1:13" ht="11.25">
      <c r="A504" s="94"/>
      <c r="B504" s="93"/>
      <c r="C504" s="94"/>
      <c r="D504" s="94"/>
      <c r="E504" s="94"/>
      <c r="F504" s="94"/>
      <c r="G504" s="94"/>
      <c r="H504" s="94"/>
      <c r="I504" s="94"/>
      <c r="J504" s="94"/>
      <c r="K504" s="94"/>
      <c r="L504" s="94"/>
      <c r="M504" s="95"/>
    </row>
    <row r="505" spans="1:13" ht="11.25">
      <c r="A505" s="94"/>
      <c r="B505" s="93"/>
      <c r="C505" s="94"/>
      <c r="D505" s="94"/>
      <c r="E505" s="94"/>
      <c r="F505" s="94"/>
      <c r="G505" s="94"/>
      <c r="H505" s="94"/>
      <c r="I505" s="94"/>
      <c r="J505" s="94"/>
      <c r="K505" s="94"/>
      <c r="L505" s="94"/>
      <c r="M505" s="95"/>
    </row>
    <row r="506" spans="1:13" ht="11.25">
      <c r="A506" s="94"/>
      <c r="B506" s="93"/>
      <c r="C506" s="94"/>
      <c r="D506" s="94"/>
      <c r="E506" s="94"/>
      <c r="F506" s="94"/>
      <c r="G506" s="94"/>
      <c r="H506" s="94"/>
      <c r="I506" s="94"/>
      <c r="J506" s="94"/>
      <c r="K506" s="94"/>
      <c r="L506" s="94"/>
      <c r="M506" s="95"/>
    </row>
    <row r="507" spans="1:13" ht="11.25">
      <c r="A507" s="94"/>
      <c r="B507" s="93"/>
      <c r="C507" s="94"/>
      <c r="D507" s="94"/>
      <c r="E507" s="94"/>
      <c r="F507" s="94"/>
      <c r="G507" s="94"/>
      <c r="H507" s="94"/>
      <c r="I507" s="94"/>
      <c r="J507" s="94"/>
      <c r="K507" s="94"/>
      <c r="L507" s="94"/>
      <c r="M507" s="95"/>
    </row>
    <row r="508" spans="1:13" ht="11.25">
      <c r="A508" s="94"/>
      <c r="B508" s="93"/>
      <c r="C508" s="94"/>
      <c r="D508" s="94"/>
      <c r="E508" s="94"/>
      <c r="F508" s="94"/>
      <c r="G508" s="94"/>
      <c r="H508" s="94"/>
      <c r="I508" s="94"/>
      <c r="J508" s="94"/>
      <c r="K508" s="94"/>
      <c r="L508" s="94"/>
      <c r="M508" s="95"/>
    </row>
    <row r="509" spans="1:13" ht="11.25">
      <c r="A509" s="94"/>
      <c r="B509" s="93"/>
      <c r="C509" s="94"/>
      <c r="D509" s="94"/>
      <c r="E509" s="94"/>
      <c r="F509" s="94"/>
      <c r="G509" s="94"/>
      <c r="H509" s="94"/>
      <c r="I509" s="94"/>
      <c r="J509" s="94"/>
      <c r="K509" s="94"/>
      <c r="L509" s="94"/>
      <c r="M509" s="95"/>
    </row>
    <row r="510" spans="1:13" ht="11.25">
      <c r="A510" s="94"/>
      <c r="B510" s="93"/>
      <c r="C510" s="94"/>
      <c r="D510" s="94"/>
      <c r="E510" s="94"/>
      <c r="F510" s="94"/>
      <c r="G510" s="94"/>
      <c r="H510" s="94"/>
      <c r="I510" s="94"/>
      <c r="J510" s="94"/>
      <c r="K510" s="94"/>
      <c r="L510" s="94"/>
      <c r="M510" s="95"/>
    </row>
    <row r="511" spans="1:13" ht="11.25">
      <c r="A511" s="94"/>
      <c r="B511" s="93"/>
      <c r="C511" s="94"/>
      <c r="D511" s="94"/>
      <c r="E511" s="94"/>
      <c r="F511" s="94"/>
      <c r="G511" s="94"/>
      <c r="H511" s="94"/>
      <c r="I511" s="94"/>
      <c r="J511" s="94"/>
      <c r="K511" s="94"/>
      <c r="L511" s="94"/>
      <c r="M511" s="95"/>
    </row>
    <row r="512" spans="1:13" ht="11.25">
      <c r="A512" s="94"/>
      <c r="B512" s="93"/>
      <c r="C512" s="94"/>
      <c r="D512" s="94"/>
      <c r="E512" s="94"/>
      <c r="F512" s="94"/>
      <c r="G512" s="94"/>
      <c r="H512" s="94"/>
      <c r="I512" s="94"/>
      <c r="J512" s="94"/>
      <c r="K512" s="94"/>
      <c r="L512" s="94"/>
      <c r="M512" s="95"/>
    </row>
    <row r="513" spans="1:13" ht="11.25">
      <c r="A513" s="94"/>
      <c r="B513" s="93"/>
      <c r="C513" s="94"/>
      <c r="D513" s="94"/>
      <c r="E513" s="94"/>
      <c r="F513" s="94"/>
      <c r="G513" s="94"/>
      <c r="H513" s="94"/>
      <c r="I513" s="94"/>
      <c r="J513" s="94"/>
      <c r="K513" s="94"/>
      <c r="L513" s="94"/>
      <c r="M513" s="95"/>
    </row>
    <row r="514" spans="1:13" ht="11.25">
      <c r="A514" s="94"/>
      <c r="B514" s="93"/>
      <c r="C514" s="94"/>
      <c r="D514" s="94"/>
      <c r="E514" s="94"/>
      <c r="F514" s="94"/>
      <c r="G514" s="94"/>
      <c r="H514" s="94"/>
      <c r="I514" s="94"/>
      <c r="J514" s="94"/>
      <c r="K514" s="94"/>
      <c r="L514" s="94"/>
      <c r="M514" s="95"/>
    </row>
    <row r="515" spans="1:13" ht="11.25">
      <c r="A515" s="94"/>
      <c r="B515" s="93"/>
      <c r="C515" s="94"/>
      <c r="D515" s="94"/>
      <c r="E515" s="94"/>
      <c r="F515" s="94"/>
      <c r="G515" s="94"/>
      <c r="H515" s="94"/>
      <c r="I515" s="94"/>
      <c r="J515" s="94"/>
      <c r="K515" s="94"/>
      <c r="L515" s="94"/>
      <c r="M515" s="95"/>
    </row>
    <row r="516" spans="1:13" ht="11.25">
      <c r="A516" s="94"/>
      <c r="B516" s="93"/>
      <c r="C516" s="94"/>
      <c r="D516" s="94"/>
      <c r="E516" s="94"/>
      <c r="F516" s="94"/>
      <c r="G516" s="94"/>
      <c r="H516" s="94"/>
      <c r="I516" s="94"/>
      <c r="J516" s="94"/>
      <c r="K516" s="94"/>
      <c r="L516" s="94"/>
      <c r="M516" s="95"/>
    </row>
    <row r="517" spans="1:13" ht="11.25">
      <c r="A517" s="94"/>
      <c r="B517" s="93"/>
      <c r="C517" s="94"/>
      <c r="D517" s="94"/>
      <c r="E517" s="94"/>
      <c r="F517" s="94"/>
      <c r="G517" s="94"/>
      <c r="H517" s="94"/>
      <c r="I517" s="94"/>
      <c r="J517" s="94"/>
      <c r="K517" s="94"/>
      <c r="L517" s="94"/>
      <c r="M517" s="95"/>
    </row>
    <row r="518" spans="1:13" ht="11.25">
      <c r="A518" s="94"/>
      <c r="B518" s="93"/>
      <c r="C518" s="94"/>
      <c r="D518" s="94"/>
      <c r="E518" s="94"/>
      <c r="F518" s="94"/>
      <c r="G518" s="94"/>
      <c r="H518" s="94"/>
      <c r="I518" s="94"/>
      <c r="J518" s="94"/>
      <c r="K518" s="94"/>
      <c r="L518" s="94"/>
      <c r="M518" s="95"/>
    </row>
    <row r="519" spans="1:13" ht="11.25">
      <c r="A519" s="94"/>
      <c r="B519" s="93"/>
      <c r="C519" s="94"/>
      <c r="D519" s="94"/>
      <c r="E519" s="94"/>
      <c r="F519" s="94"/>
      <c r="G519" s="94"/>
      <c r="H519" s="94"/>
      <c r="I519" s="94"/>
      <c r="J519" s="94"/>
      <c r="K519" s="94"/>
      <c r="L519" s="94"/>
      <c r="M519" s="95"/>
    </row>
    <row r="520" spans="1:13" ht="11.25">
      <c r="A520" s="94"/>
      <c r="B520" s="93"/>
      <c r="C520" s="94"/>
      <c r="D520" s="94"/>
      <c r="E520" s="94"/>
      <c r="F520" s="94"/>
      <c r="G520" s="94"/>
      <c r="H520" s="94"/>
      <c r="I520" s="94"/>
      <c r="J520" s="94"/>
      <c r="K520" s="94"/>
      <c r="L520" s="94"/>
      <c r="M520" s="95"/>
    </row>
    <row r="521" spans="1:13" ht="11.25">
      <c r="A521" s="94"/>
      <c r="B521" s="93"/>
      <c r="C521" s="94"/>
      <c r="D521" s="94"/>
      <c r="E521" s="94"/>
      <c r="F521" s="94"/>
      <c r="G521" s="94"/>
      <c r="H521" s="94"/>
      <c r="I521" s="94"/>
      <c r="J521" s="94"/>
      <c r="K521" s="94"/>
      <c r="L521" s="94"/>
      <c r="M521" s="95"/>
    </row>
    <row r="522" spans="1:13" ht="11.25">
      <c r="A522" s="94"/>
      <c r="B522" s="93"/>
      <c r="C522" s="94"/>
      <c r="D522" s="94"/>
      <c r="E522" s="94"/>
      <c r="F522" s="94"/>
      <c r="G522" s="94"/>
      <c r="H522" s="94"/>
      <c r="I522" s="94"/>
      <c r="J522" s="94"/>
      <c r="K522" s="94"/>
      <c r="L522" s="94"/>
      <c r="M522" s="95"/>
    </row>
    <row r="523" spans="1:13" ht="11.25">
      <c r="A523" s="94"/>
      <c r="B523" s="93"/>
      <c r="C523" s="94"/>
      <c r="D523" s="94"/>
      <c r="E523" s="94"/>
      <c r="F523" s="94"/>
      <c r="G523" s="94"/>
      <c r="H523" s="94"/>
      <c r="I523" s="94"/>
      <c r="J523" s="94"/>
      <c r="K523" s="94"/>
      <c r="L523" s="94"/>
      <c r="M523" s="95"/>
    </row>
    <row r="524" spans="1:13" ht="11.25">
      <c r="A524" s="94"/>
      <c r="B524" s="93"/>
      <c r="C524" s="94"/>
      <c r="D524" s="94"/>
      <c r="E524" s="94"/>
      <c r="F524" s="94"/>
      <c r="G524" s="94"/>
      <c r="H524" s="94"/>
      <c r="I524" s="94"/>
      <c r="J524" s="94"/>
      <c r="K524" s="94"/>
      <c r="L524" s="94"/>
      <c r="M524" s="95"/>
    </row>
    <row r="525" spans="1:13" ht="11.25">
      <c r="A525" s="94"/>
      <c r="B525" s="93"/>
      <c r="C525" s="94"/>
      <c r="D525" s="94"/>
      <c r="E525" s="94"/>
      <c r="F525" s="94"/>
      <c r="G525" s="94"/>
      <c r="H525" s="94"/>
      <c r="I525" s="94"/>
      <c r="J525" s="94"/>
      <c r="K525" s="94"/>
      <c r="L525" s="94"/>
      <c r="M525" s="95"/>
    </row>
    <row r="526" spans="1:13" ht="11.25">
      <c r="A526" s="94"/>
      <c r="B526" s="93"/>
      <c r="C526" s="94"/>
      <c r="D526" s="94"/>
      <c r="E526" s="94"/>
      <c r="F526" s="94"/>
      <c r="G526" s="94"/>
      <c r="H526" s="94"/>
      <c r="I526" s="94"/>
      <c r="J526" s="94"/>
      <c r="K526" s="94"/>
      <c r="L526" s="94"/>
      <c r="M526" s="95"/>
    </row>
    <row r="527" spans="1:13" ht="11.25">
      <c r="A527" s="94"/>
      <c r="B527" s="93"/>
      <c r="C527" s="94"/>
      <c r="D527" s="94"/>
      <c r="E527" s="94"/>
      <c r="F527" s="94"/>
      <c r="G527" s="94"/>
      <c r="H527" s="94"/>
      <c r="I527" s="94"/>
      <c r="J527" s="94"/>
      <c r="K527" s="94"/>
      <c r="L527" s="94"/>
      <c r="M527" s="95"/>
    </row>
    <row r="528" spans="1:13" ht="11.25">
      <c r="A528" s="94"/>
      <c r="B528" s="93"/>
      <c r="C528" s="94"/>
      <c r="D528" s="94"/>
      <c r="E528" s="94"/>
      <c r="F528" s="94"/>
      <c r="G528" s="94"/>
      <c r="H528" s="94"/>
      <c r="I528" s="94"/>
      <c r="J528" s="94"/>
      <c r="K528" s="94"/>
      <c r="L528" s="94"/>
      <c r="M528" s="95"/>
    </row>
    <row r="529" spans="1:13" ht="11.25">
      <c r="A529" s="94"/>
      <c r="B529" s="93"/>
      <c r="C529" s="94"/>
      <c r="D529" s="94"/>
      <c r="E529" s="94"/>
      <c r="F529" s="94"/>
      <c r="G529" s="94"/>
      <c r="H529" s="94"/>
      <c r="I529" s="94"/>
      <c r="J529" s="94"/>
      <c r="K529" s="94"/>
      <c r="L529" s="94"/>
      <c r="M529" s="95"/>
    </row>
    <row r="530" spans="1:13" ht="11.25">
      <c r="A530" s="94"/>
      <c r="B530" s="93"/>
      <c r="C530" s="94"/>
      <c r="D530" s="94"/>
      <c r="E530" s="94"/>
      <c r="F530" s="94"/>
      <c r="G530" s="94"/>
      <c r="H530" s="94"/>
      <c r="I530" s="94"/>
      <c r="J530" s="94"/>
      <c r="K530" s="94"/>
      <c r="L530" s="94"/>
      <c r="M530" s="95"/>
    </row>
    <row r="531" spans="1:13" ht="11.25">
      <c r="A531" s="94"/>
      <c r="B531" s="93"/>
      <c r="C531" s="94"/>
      <c r="D531" s="94"/>
      <c r="E531" s="94"/>
      <c r="F531" s="94"/>
      <c r="G531" s="94"/>
      <c r="H531" s="94"/>
      <c r="I531" s="94"/>
      <c r="J531" s="94"/>
      <c r="K531" s="94"/>
      <c r="L531" s="94"/>
      <c r="M531" s="95"/>
    </row>
    <row r="532" spans="1:13" ht="11.25">
      <c r="A532" s="94"/>
      <c r="B532" s="93"/>
      <c r="C532" s="94"/>
      <c r="D532" s="94"/>
      <c r="E532" s="94"/>
      <c r="F532" s="94"/>
      <c r="G532" s="94"/>
      <c r="H532" s="94"/>
      <c r="I532" s="94"/>
      <c r="J532" s="94"/>
      <c r="K532" s="94"/>
      <c r="L532" s="94"/>
      <c r="M532" s="95"/>
    </row>
    <row r="533" spans="1:13" ht="11.25">
      <c r="A533" s="94"/>
      <c r="B533" s="93"/>
      <c r="C533" s="94"/>
      <c r="D533" s="94"/>
      <c r="E533" s="94"/>
      <c r="F533" s="94"/>
      <c r="G533" s="94"/>
      <c r="H533" s="94"/>
      <c r="I533" s="94"/>
      <c r="J533" s="94"/>
      <c r="K533" s="94"/>
      <c r="L533" s="94"/>
      <c r="M533" s="95"/>
    </row>
    <row r="534" spans="1:13" ht="11.25">
      <c r="A534" s="94"/>
      <c r="B534" s="93"/>
      <c r="C534" s="94"/>
      <c r="D534" s="94"/>
      <c r="E534" s="94"/>
      <c r="F534" s="94"/>
      <c r="G534" s="94"/>
      <c r="H534" s="94"/>
      <c r="I534" s="94"/>
      <c r="J534" s="94"/>
      <c r="K534" s="94"/>
      <c r="L534" s="94"/>
      <c r="M534" s="95"/>
    </row>
    <row r="535" spans="1:13" ht="11.25">
      <c r="A535" s="94"/>
      <c r="B535" s="93"/>
      <c r="C535" s="94"/>
      <c r="D535" s="94"/>
      <c r="E535" s="94"/>
      <c r="F535" s="94"/>
      <c r="G535" s="94"/>
      <c r="H535" s="94"/>
      <c r="I535" s="94"/>
      <c r="J535" s="94"/>
      <c r="K535" s="94"/>
      <c r="L535" s="94"/>
      <c r="M535" s="95"/>
    </row>
    <row r="536" spans="1:13" ht="11.25">
      <c r="A536" s="94"/>
      <c r="B536" s="93"/>
      <c r="C536" s="94"/>
      <c r="D536" s="94"/>
      <c r="E536" s="94"/>
      <c r="F536" s="94"/>
      <c r="G536" s="94"/>
      <c r="H536" s="94"/>
      <c r="I536" s="94"/>
      <c r="J536" s="94"/>
      <c r="K536" s="94"/>
      <c r="L536" s="94"/>
      <c r="M536" s="95"/>
    </row>
    <row r="537" spans="1:13" ht="11.25">
      <c r="A537" s="94"/>
      <c r="B537" s="93"/>
      <c r="C537" s="94"/>
      <c r="D537" s="94"/>
      <c r="E537" s="94"/>
      <c r="F537" s="94"/>
      <c r="G537" s="94"/>
      <c r="H537" s="94"/>
      <c r="I537" s="94"/>
      <c r="J537" s="94"/>
      <c r="K537" s="94"/>
      <c r="L537" s="94"/>
      <c r="M537" s="95"/>
    </row>
    <row r="538" spans="1:13" ht="11.25">
      <c r="A538" s="94"/>
      <c r="B538" s="93"/>
      <c r="C538" s="94"/>
      <c r="D538" s="94"/>
      <c r="E538" s="94"/>
      <c r="F538" s="94"/>
      <c r="G538" s="94"/>
      <c r="H538" s="94"/>
      <c r="I538" s="94"/>
      <c r="J538" s="94"/>
      <c r="K538" s="94"/>
      <c r="L538" s="94"/>
      <c r="M538" s="95"/>
    </row>
    <row r="539" spans="1:13" ht="11.25">
      <c r="A539" s="94"/>
      <c r="B539" s="93"/>
      <c r="C539" s="94"/>
      <c r="D539" s="94"/>
      <c r="E539" s="94"/>
      <c r="F539" s="94"/>
      <c r="G539" s="94"/>
      <c r="H539" s="94"/>
      <c r="I539" s="94"/>
      <c r="J539" s="94"/>
      <c r="K539" s="94"/>
      <c r="L539" s="94"/>
      <c r="M539" s="95"/>
    </row>
    <row r="540" spans="1:13" ht="11.25">
      <c r="A540" s="94"/>
      <c r="B540" s="93"/>
      <c r="C540" s="94"/>
      <c r="D540" s="94"/>
      <c r="E540" s="94"/>
      <c r="F540" s="94"/>
      <c r="G540" s="94"/>
      <c r="H540" s="94"/>
      <c r="I540" s="94"/>
      <c r="J540" s="94"/>
      <c r="K540" s="94"/>
      <c r="L540" s="94"/>
      <c r="M540" s="95"/>
    </row>
    <row r="541" spans="1:13" ht="11.25">
      <c r="A541" s="94"/>
      <c r="B541" s="93"/>
      <c r="C541" s="94"/>
      <c r="D541" s="94"/>
      <c r="E541" s="94"/>
      <c r="F541" s="94"/>
      <c r="G541" s="94"/>
      <c r="H541" s="94"/>
      <c r="I541" s="94"/>
      <c r="J541" s="94"/>
      <c r="K541" s="94"/>
      <c r="L541" s="94"/>
      <c r="M541" s="95"/>
    </row>
    <row r="542" spans="1:13" ht="11.25">
      <c r="A542" s="94"/>
      <c r="B542" s="93"/>
      <c r="C542" s="94"/>
      <c r="D542" s="94"/>
      <c r="E542" s="94"/>
      <c r="F542" s="94"/>
      <c r="G542" s="94"/>
      <c r="H542" s="94"/>
      <c r="I542" s="94"/>
      <c r="J542" s="94"/>
      <c r="K542" s="94"/>
      <c r="L542" s="94"/>
      <c r="M542" s="95"/>
    </row>
    <row r="543" spans="1:13" ht="11.25">
      <c r="A543" s="94"/>
      <c r="B543" s="93"/>
      <c r="C543" s="94"/>
      <c r="D543" s="94"/>
      <c r="E543" s="94"/>
      <c r="F543" s="94"/>
      <c r="G543" s="94"/>
      <c r="H543" s="94"/>
      <c r="I543" s="94"/>
      <c r="J543" s="94"/>
      <c r="K543" s="94"/>
      <c r="L543" s="94"/>
      <c r="M543" s="95"/>
    </row>
    <row r="544" spans="1:13" ht="11.25">
      <c r="A544" s="94"/>
      <c r="B544" s="93"/>
      <c r="C544" s="94"/>
      <c r="D544" s="94"/>
      <c r="E544" s="94"/>
      <c r="F544" s="94"/>
      <c r="G544" s="94"/>
      <c r="H544" s="94"/>
      <c r="I544" s="94"/>
      <c r="J544" s="94"/>
      <c r="K544" s="94"/>
      <c r="L544" s="94"/>
      <c r="M544" s="95"/>
    </row>
    <row r="545" spans="1:13" ht="11.25">
      <c r="A545" s="94"/>
      <c r="B545" s="93"/>
      <c r="C545" s="94"/>
      <c r="D545" s="94"/>
      <c r="E545" s="94"/>
      <c r="F545" s="94"/>
      <c r="G545" s="94"/>
      <c r="H545" s="94"/>
      <c r="I545" s="94"/>
      <c r="J545" s="94"/>
      <c r="K545" s="94"/>
      <c r="L545" s="94"/>
      <c r="M545" s="95"/>
    </row>
    <row r="546" spans="1:13" ht="11.25">
      <c r="A546" s="94"/>
      <c r="B546" s="93"/>
      <c r="C546" s="94"/>
      <c r="D546" s="94"/>
      <c r="E546" s="94"/>
      <c r="F546" s="94"/>
      <c r="G546" s="94"/>
      <c r="H546" s="94"/>
      <c r="I546" s="94"/>
      <c r="J546" s="94"/>
      <c r="K546" s="94"/>
      <c r="L546" s="94"/>
      <c r="M546" s="95"/>
    </row>
    <row r="547" spans="1:13" ht="11.25">
      <c r="A547" s="94"/>
      <c r="B547" s="93"/>
      <c r="C547" s="94"/>
      <c r="D547" s="94"/>
      <c r="E547" s="94"/>
      <c r="F547" s="94"/>
      <c r="G547" s="94"/>
      <c r="H547" s="94"/>
      <c r="I547" s="94"/>
      <c r="J547" s="94"/>
      <c r="K547" s="94"/>
      <c r="L547" s="94"/>
      <c r="M547" s="95"/>
    </row>
    <row r="548" spans="1:13" ht="11.25">
      <c r="A548" s="94"/>
      <c r="B548" s="93"/>
      <c r="C548" s="94"/>
      <c r="D548" s="94"/>
      <c r="E548" s="94"/>
      <c r="F548" s="94"/>
      <c r="G548" s="94"/>
      <c r="H548" s="94"/>
      <c r="I548" s="94"/>
      <c r="J548" s="94"/>
      <c r="K548" s="94"/>
      <c r="L548" s="94"/>
      <c r="M548" s="95"/>
    </row>
    <row r="549" spans="1:13" ht="11.25">
      <c r="A549" s="94"/>
      <c r="B549" s="93"/>
      <c r="C549" s="94"/>
      <c r="D549" s="94"/>
      <c r="E549" s="94"/>
      <c r="F549" s="94"/>
      <c r="G549" s="94"/>
      <c r="H549" s="94"/>
      <c r="I549" s="94"/>
      <c r="J549" s="94"/>
      <c r="K549" s="94"/>
      <c r="L549" s="94"/>
      <c r="M549" s="95"/>
    </row>
    <row r="550" spans="1:13" ht="11.25">
      <c r="A550" s="94"/>
      <c r="B550" s="93"/>
      <c r="C550" s="94"/>
      <c r="D550" s="94"/>
      <c r="E550" s="94"/>
      <c r="F550" s="94"/>
      <c r="G550" s="94"/>
      <c r="H550" s="94"/>
      <c r="I550" s="94"/>
      <c r="J550" s="94"/>
      <c r="K550" s="94"/>
      <c r="L550" s="94"/>
      <c r="M550" s="95"/>
    </row>
    <row r="551" spans="1:13" ht="11.25">
      <c r="A551" s="94"/>
      <c r="B551" s="93"/>
      <c r="C551" s="94"/>
      <c r="D551" s="94"/>
      <c r="E551" s="94"/>
      <c r="F551" s="94"/>
      <c r="G551" s="94"/>
      <c r="H551" s="94"/>
      <c r="I551" s="94"/>
      <c r="J551" s="94"/>
      <c r="K551" s="94"/>
      <c r="L551" s="94"/>
      <c r="M551" s="95"/>
    </row>
    <row r="552" spans="1:13" ht="11.25">
      <c r="A552" s="94"/>
      <c r="B552" s="93"/>
      <c r="C552" s="94"/>
      <c r="D552" s="94"/>
      <c r="E552" s="94"/>
      <c r="F552" s="94"/>
      <c r="G552" s="94"/>
      <c r="H552" s="94"/>
      <c r="I552" s="94"/>
      <c r="J552" s="94"/>
      <c r="K552" s="94"/>
      <c r="L552" s="94"/>
      <c r="M552" s="95"/>
    </row>
    <row r="553" spans="1:13" ht="11.25">
      <c r="A553" s="94"/>
      <c r="B553" s="93"/>
      <c r="C553" s="94"/>
      <c r="D553" s="94"/>
      <c r="E553" s="94"/>
      <c r="F553" s="94"/>
      <c r="G553" s="94"/>
      <c r="H553" s="94"/>
      <c r="I553" s="94"/>
      <c r="J553" s="94"/>
      <c r="K553" s="94"/>
      <c r="L553" s="94"/>
      <c r="M553" s="95"/>
    </row>
    <row r="554" spans="1:13" ht="11.25">
      <c r="A554" s="94"/>
      <c r="B554" s="93"/>
      <c r="C554" s="94"/>
      <c r="D554" s="94"/>
      <c r="E554" s="94"/>
      <c r="F554" s="94"/>
      <c r="G554" s="94"/>
      <c r="H554" s="94"/>
      <c r="I554" s="94"/>
      <c r="J554" s="94"/>
      <c r="K554" s="94"/>
      <c r="L554" s="94"/>
      <c r="M554" s="95"/>
    </row>
    <row r="555" spans="1:13" ht="11.25">
      <c r="A555" s="94"/>
      <c r="B555" s="93"/>
      <c r="C555" s="94"/>
      <c r="D555" s="94"/>
      <c r="E555" s="94"/>
      <c r="F555" s="94"/>
      <c r="G555" s="94"/>
      <c r="H555" s="94"/>
      <c r="I555" s="94"/>
      <c r="J555" s="94"/>
      <c r="K555" s="94"/>
      <c r="L555" s="94"/>
      <c r="M555" s="95"/>
    </row>
    <row r="556" spans="1:13" ht="11.25">
      <c r="A556" s="94"/>
      <c r="B556" s="93"/>
      <c r="C556" s="94"/>
      <c r="D556" s="94"/>
      <c r="E556" s="94"/>
      <c r="F556" s="94"/>
      <c r="G556" s="94"/>
      <c r="H556" s="94"/>
      <c r="I556" s="94"/>
      <c r="J556" s="94"/>
      <c r="K556" s="94"/>
      <c r="L556" s="94"/>
      <c r="M556" s="95"/>
    </row>
    <row r="557" spans="1:13" ht="11.25">
      <c r="A557" s="94"/>
      <c r="B557" s="93"/>
      <c r="C557" s="94"/>
      <c r="D557" s="94"/>
      <c r="E557" s="94"/>
      <c r="F557" s="94"/>
      <c r="G557" s="94"/>
      <c r="H557" s="94"/>
      <c r="I557" s="94"/>
      <c r="J557" s="94"/>
      <c r="K557" s="94"/>
      <c r="L557" s="94"/>
      <c r="M557" s="95"/>
    </row>
    <row r="558" spans="1:13" ht="11.25">
      <c r="A558" s="94"/>
      <c r="B558" s="93"/>
      <c r="C558" s="94"/>
      <c r="D558" s="94"/>
      <c r="E558" s="94"/>
      <c r="F558" s="94"/>
      <c r="G558" s="94"/>
      <c r="H558" s="94"/>
      <c r="I558" s="94"/>
      <c r="J558" s="94"/>
      <c r="K558" s="94"/>
      <c r="L558" s="94"/>
      <c r="M558" s="95"/>
    </row>
    <row r="559" spans="1:13" ht="11.25">
      <c r="A559" s="94"/>
      <c r="B559" s="93"/>
      <c r="C559" s="94"/>
      <c r="D559" s="94"/>
      <c r="E559" s="94"/>
      <c r="F559" s="94"/>
      <c r="G559" s="94"/>
      <c r="H559" s="94"/>
      <c r="I559" s="94"/>
      <c r="J559" s="94"/>
      <c r="K559" s="94"/>
      <c r="L559" s="94"/>
      <c r="M559" s="95"/>
    </row>
    <row r="560" spans="1:13" ht="11.25">
      <c r="A560" s="94"/>
      <c r="B560" s="93"/>
      <c r="C560" s="94"/>
      <c r="D560" s="94"/>
      <c r="E560" s="94"/>
      <c r="F560" s="94"/>
      <c r="G560" s="94"/>
      <c r="H560" s="94"/>
      <c r="I560" s="94"/>
      <c r="J560" s="94"/>
      <c r="K560" s="94"/>
      <c r="L560" s="94"/>
      <c r="M560" s="95"/>
    </row>
    <row r="561" spans="1:13" ht="11.25">
      <c r="A561" s="94"/>
      <c r="B561" s="93"/>
      <c r="C561" s="94"/>
      <c r="D561" s="94"/>
      <c r="E561" s="94"/>
      <c r="F561" s="94"/>
      <c r="G561" s="94"/>
      <c r="H561" s="94"/>
      <c r="I561" s="94"/>
      <c r="J561" s="94"/>
      <c r="K561" s="94"/>
      <c r="L561" s="94"/>
      <c r="M561" s="95"/>
    </row>
    <row r="562" spans="1:13" ht="11.25">
      <c r="A562" s="94"/>
      <c r="B562" s="93"/>
      <c r="C562" s="94"/>
      <c r="D562" s="94"/>
      <c r="E562" s="94"/>
      <c r="F562" s="94"/>
      <c r="G562" s="94"/>
      <c r="H562" s="94"/>
      <c r="I562" s="94"/>
      <c r="J562" s="94"/>
      <c r="K562" s="94"/>
      <c r="L562" s="94"/>
      <c r="M562" s="95"/>
    </row>
    <row r="563" spans="1:13" ht="11.25">
      <c r="A563" s="94"/>
      <c r="B563" s="93"/>
      <c r="C563" s="94"/>
      <c r="D563" s="94"/>
      <c r="E563" s="94"/>
      <c r="F563" s="94"/>
      <c r="G563" s="94"/>
      <c r="H563" s="94"/>
      <c r="I563" s="94"/>
      <c r="J563" s="94"/>
      <c r="K563" s="94"/>
      <c r="L563" s="94"/>
      <c r="M563" s="95"/>
    </row>
    <row r="564" spans="1:13" ht="11.25">
      <c r="A564" s="94"/>
      <c r="B564" s="93"/>
      <c r="C564" s="94"/>
      <c r="D564" s="94"/>
      <c r="E564" s="94"/>
      <c r="F564" s="94"/>
      <c r="G564" s="94"/>
      <c r="H564" s="94"/>
      <c r="I564" s="94"/>
      <c r="J564" s="94"/>
      <c r="K564" s="94"/>
      <c r="L564" s="94"/>
      <c r="M564" s="95"/>
    </row>
    <row r="565" spans="1:13" ht="11.25">
      <c r="A565" s="94"/>
      <c r="B565" s="93"/>
      <c r="C565" s="94"/>
      <c r="D565" s="94"/>
      <c r="E565" s="94"/>
      <c r="F565" s="94"/>
      <c r="G565" s="94"/>
      <c r="H565" s="94"/>
      <c r="I565" s="94"/>
      <c r="J565" s="94"/>
      <c r="K565" s="94"/>
      <c r="L565" s="94"/>
      <c r="M565" s="95"/>
    </row>
    <row r="566" spans="1:13" ht="11.25">
      <c r="A566" s="94"/>
      <c r="B566" s="93"/>
      <c r="C566" s="94"/>
      <c r="D566" s="94"/>
      <c r="E566" s="94"/>
      <c r="F566" s="94"/>
      <c r="G566" s="94"/>
      <c r="H566" s="94"/>
      <c r="I566" s="94"/>
      <c r="J566" s="94"/>
      <c r="K566" s="94"/>
      <c r="L566" s="94"/>
      <c r="M566" s="95"/>
    </row>
    <row r="567" spans="1:13" ht="11.25">
      <c r="A567" s="94"/>
      <c r="B567" s="93"/>
      <c r="C567" s="94"/>
      <c r="D567" s="94"/>
      <c r="E567" s="94"/>
      <c r="F567" s="94"/>
      <c r="G567" s="94"/>
      <c r="H567" s="94"/>
      <c r="I567" s="94"/>
      <c r="J567" s="94"/>
      <c r="K567" s="94"/>
      <c r="L567" s="94"/>
      <c r="M567" s="95"/>
    </row>
    <row r="568" spans="1:13" ht="11.25">
      <c r="A568" s="94"/>
      <c r="B568" s="93"/>
      <c r="C568" s="94"/>
      <c r="D568" s="94"/>
      <c r="E568" s="94"/>
      <c r="F568" s="94"/>
      <c r="G568" s="94"/>
      <c r="H568" s="94"/>
      <c r="I568" s="94"/>
      <c r="J568" s="94"/>
      <c r="K568" s="94"/>
      <c r="L568" s="94"/>
      <c r="M568" s="95"/>
    </row>
    <row r="569" spans="1:13" ht="11.25">
      <c r="A569" s="94"/>
      <c r="B569" s="93"/>
      <c r="C569" s="94"/>
      <c r="D569" s="94"/>
      <c r="E569" s="94"/>
      <c r="F569" s="94"/>
      <c r="G569" s="94"/>
      <c r="H569" s="94"/>
      <c r="I569" s="94"/>
      <c r="J569" s="94"/>
      <c r="K569" s="94"/>
      <c r="L569" s="94"/>
      <c r="M569" s="95"/>
    </row>
    <row r="570" spans="1:13" ht="11.25">
      <c r="A570" s="94"/>
      <c r="B570" s="93"/>
      <c r="C570" s="94"/>
      <c r="D570" s="94"/>
      <c r="E570" s="94"/>
      <c r="F570" s="94"/>
      <c r="G570" s="94"/>
      <c r="H570" s="94"/>
      <c r="I570" s="94"/>
      <c r="J570" s="94"/>
      <c r="K570" s="94"/>
      <c r="L570" s="94"/>
      <c r="M570" s="95"/>
    </row>
    <row r="571" spans="1:13" ht="11.25">
      <c r="A571" s="94"/>
      <c r="B571" s="93"/>
      <c r="C571" s="94"/>
      <c r="D571" s="94"/>
      <c r="E571" s="94"/>
      <c r="F571" s="94"/>
      <c r="G571" s="94"/>
      <c r="H571" s="94"/>
      <c r="I571" s="94"/>
      <c r="J571" s="94"/>
      <c r="K571" s="94"/>
      <c r="L571" s="94"/>
      <c r="M571" s="95"/>
    </row>
    <row r="572" spans="1:13" ht="11.25">
      <c r="A572" s="94"/>
      <c r="B572" s="93"/>
      <c r="C572" s="94"/>
      <c r="D572" s="94"/>
      <c r="E572" s="94"/>
      <c r="F572" s="94"/>
      <c r="G572" s="94"/>
      <c r="H572" s="94"/>
      <c r="I572" s="94"/>
      <c r="J572" s="94"/>
      <c r="K572" s="94"/>
      <c r="L572" s="94"/>
      <c r="M572" s="95"/>
    </row>
    <row r="573" spans="1:13" ht="11.25">
      <c r="A573" s="94"/>
      <c r="B573" s="93"/>
      <c r="C573" s="94"/>
      <c r="D573" s="94"/>
      <c r="E573" s="94"/>
      <c r="F573" s="94"/>
      <c r="G573" s="94"/>
      <c r="H573" s="94"/>
      <c r="I573" s="94"/>
      <c r="J573" s="94"/>
      <c r="K573" s="94"/>
      <c r="L573" s="94"/>
      <c r="M573" s="95"/>
    </row>
    <row r="574" spans="1:13" ht="11.25">
      <c r="A574" s="94"/>
      <c r="B574" s="93"/>
      <c r="C574" s="94"/>
      <c r="D574" s="94"/>
      <c r="E574" s="94"/>
      <c r="F574" s="94"/>
      <c r="G574" s="94"/>
      <c r="H574" s="94"/>
      <c r="I574" s="94"/>
      <c r="J574" s="94"/>
      <c r="K574" s="94"/>
      <c r="L574" s="94"/>
      <c r="M574" s="95"/>
    </row>
    <row r="575" spans="1:13" ht="11.25">
      <c r="A575" s="94"/>
      <c r="B575" s="93"/>
      <c r="C575" s="94"/>
      <c r="D575" s="94"/>
      <c r="E575" s="94"/>
      <c r="F575" s="94"/>
      <c r="G575" s="94"/>
      <c r="H575" s="94"/>
      <c r="I575" s="94"/>
      <c r="J575" s="94"/>
      <c r="K575" s="94"/>
      <c r="L575" s="94"/>
      <c r="M575" s="95"/>
    </row>
    <row r="576" spans="1:13" ht="11.25">
      <c r="A576" s="94"/>
      <c r="B576" s="93"/>
      <c r="C576" s="94"/>
      <c r="D576" s="94"/>
      <c r="E576" s="94"/>
      <c r="F576" s="94"/>
      <c r="G576" s="94"/>
      <c r="H576" s="94"/>
      <c r="I576" s="94"/>
      <c r="J576" s="94"/>
      <c r="K576" s="94"/>
      <c r="L576" s="94"/>
      <c r="M576" s="95"/>
    </row>
    <row r="577" spans="1:13" ht="11.25">
      <c r="A577" s="94"/>
      <c r="B577" s="93"/>
      <c r="C577" s="94"/>
      <c r="D577" s="94"/>
      <c r="E577" s="94"/>
      <c r="F577" s="94"/>
      <c r="G577" s="94"/>
      <c r="H577" s="94"/>
      <c r="I577" s="94"/>
      <c r="J577" s="94"/>
      <c r="K577" s="94"/>
      <c r="L577" s="94"/>
      <c r="M577" s="95"/>
    </row>
    <row r="578" spans="1:13" ht="11.25">
      <c r="A578" s="94"/>
      <c r="B578" s="93"/>
      <c r="C578" s="94"/>
      <c r="D578" s="94"/>
      <c r="E578" s="94"/>
      <c r="F578" s="94"/>
      <c r="G578" s="94"/>
      <c r="H578" s="94"/>
      <c r="I578" s="94"/>
      <c r="J578" s="94"/>
      <c r="K578" s="94"/>
      <c r="L578" s="94"/>
      <c r="M578" s="95"/>
    </row>
    <row r="579" spans="1:13" ht="11.25">
      <c r="A579" s="94"/>
      <c r="B579" s="93"/>
      <c r="C579" s="94"/>
      <c r="D579" s="94"/>
      <c r="E579" s="94"/>
      <c r="F579" s="94"/>
      <c r="G579" s="94"/>
      <c r="H579" s="94"/>
      <c r="I579" s="94"/>
      <c r="J579" s="94"/>
      <c r="K579" s="94"/>
      <c r="L579" s="94"/>
      <c r="M579" s="95"/>
    </row>
    <row r="580" spans="1:13" ht="11.25">
      <c r="A580" s="94"/>
      <c r="B580" s="93"/>
      <c r="C580" s="94"/>
      <c r="D580" s="94"/>
      <c r="E580" s="94"/>
      <c r="F580" s="94"/>
      <c r="G580" s="94"/>
      <c r="H580" s="94"/>
      <c r="I580" s="94"/>
      <c r="J580" s="94"/>
      <c r="K580" s="94"/>
      <c r="L580" s="94"/>
      <c r="M580" s="95"/>
    </row>
    <row r="581" spans="1:13" ht="11.25">
      <c r="A581" s="94"/>
      <c r="B581" s="93"/>
      <c r="C581" s="94"/>
      <c r="D581" s="94"/>
      <c r="E581" s="94"/>
      <c r="F581" s="94"/>
      <c r="G581" s="94"/>
      <c r="H581" s="94"/>
      <c r="I581" s="94"/>
      <c r="J581" s="94"/>
      <c r="K581" s="94"/>
      <c r="L581" s="94"/>
      <c r="M581" s="95"/>
    </row>
    <row r="582" spans="1:13" ht="11.25">
      <c r="A582" s="94"/>
      <c r="B582" s="93"/>
      <c r="C582" s="94"/>
      <c r="D582" s="94"/>
      <c r="E582" s="94"/>
      <c r="F582" s="94"/>
      <c r="G582" s="94"/>
      <c r="H582" s="94"/>
      <c r="I582" s="94"/>
      <c r="J582" s="94"/>
      <c r="K582" s="94"/>
      <c r="L582" s="94"/>
      <c r="M582" s="95"/>
    </row>
    <row r="583" spans="1:13" ht="11.25">
      <c r="A583" s="94"/>
      <c r="B583" s="93"/>
      <c r="C583" s="94"/>
      <c r="D583" s="94"/>
      <c r="E583" s="94"/>
      <c r="F583" s="94"/>
      <c r="G583" s="94"/>
      <c r="H583" s="94"/>
      <c r="I583" s="94"/>
      <c r="J583" s="94"/>
      <c r="K583" s="94"/>
      <c r="L583" s="94"/>
      <c r="M583" s="95"/>
    </row>
    <row r="584" spans="1:13" ht="11.25">
      <c r="A584" s="94"/>
      <c r="B584" s="93"/>
      <c r="C584" s="94"/>
      <c r="D584" s="94"/>
      <c r="E584" s="94"/>
      <c r="F584" s="94"/>
      <c r="G584" s="94"/>
      <c r="H584" s="94"/>
      <c r="I584" s="94"/>
      <c r="J584" s="94"/>
      <c r="K584" s="94"/>
      <c r="L584" s="94"/>
      <c r="M584" s="95"/>
    </row>
    <row r="585" spans="1:13" ht="11.25">
      <c r="A585" s="94"/>
      <c r="B585" s="93"/>
      <c r="C585" s="94"/>
      <c r="D585" s="94"/>
      <c r="E585" s="94"/>
      <c r="F585" s="94"/>
      <c r="G585" s="94"/>
      <c r="H585" s="94"/>
      <c r="I585" s="94"/>
      <c r="J585" s="94"/>
      <c r="K585" s="94"/>
      <c r="L585" s="94"/>
      <c r="M585" s="95"/>
    </row>
    <row r="586" spans="1:13" ht="11.25">
      <c r="A586" s="94"/>
      <c r="B586" s="93"/>
      <c r="C586" s="94"/>
      <c r="D586" s="94"/>
      <c r="E586" s="94"/>
      <c r="F586" s="94"/>
      <c r="G586" s="94"/>
      <c r="H586" s="94"/>
      <c r="I586" s="94"/>
      <c r="J586" s="94"/>
      <c r="K586" s="94"/>
      <c r="L586" s="94"/>
      <c r="M586" s="95"/>
    </row>
    <row r="587" spans="1:13" ht="11.25">
      <c r="A587" s="94"/>
      <c r="B587" s="93"/>
      <c r="C587" s="94"/>
      <c r="D587" s="94"/>
      <c r="E587" s="94"/>
      <c r="F587" s="94"/>
      <c r="G587" s="94"/>
      <c r="H587" s="94"/>
      <c r="I587" s="94"/>
      <c r="J587" s="94"/>
      <c r="K587" s="94"/>
      <c r="L587" s="94"/>
      <c r="M587" s="95"/>
    </row>
    <row r="588" spans="1:13" ht="11.25">
      <c r="A588" s="94"/>
      <c r="B588" s="93"/>
      <c r="C588" s="94"/>
      <c r="D588" s="94"/>
      <c r="E588" s="94"/>
      <c r="F588" s="94"/>
      <c r="G588" s="94"/>
      <c r="H588" s="94"/>
      <c r="I588" s="94"/>
      <c r="J588" s="94"/>
      <c r="K588" s="94"/>
      <c r="L588" s="94"/>
      <c r="M588" s="95"/>
    </row>
    <row r="589" spans="1:13" ht="11.25">
      <c r="A589" s="94"/>
      <c r="B589" s="93"/>
      <c r="C589" s="94"/>
      <c r="D589" s="94"/>
      <c r="E589" s="94"/>
      <c r="F589" s="94"/>
      <c r="G589" s="94"/>
      <c r="H589" s="94"/>
      <c r="I589" s="94"/>
      <c r="J589" s="94"/>
      <c r="K589" s="94"/>
      <c r="L589" s="94"/>
      <c r="M589" s="95"/>
    </row>
    <row r="590" spans="1:13" ht="11.25">
      <c r="A590" s="94"/>
      <c r="B590" s="93"/>
      <c r="C590" s="94"/>
      <c r="D590" s="94"/>
      <c r="E590" s="94"/>
      <c r="F590" s="94"/>
      <c r="G590" s="94"/>
      <c r="H590" s="94"/>
      <c r="I590" s="94"/>
      <c r="J590" s="94"/>
      <c r="K590" s="94"/>
      <c r="L590" s="94"/>
      <c r="M590" s="95"/>
    </row>
    <row r="591" spans="1:13" ht="11.25">
      <c r="A591" s="94"/>
      <c r="B591" s="93"/>
      <c r="C591" s="94"/>
      <c r="D591" s="94"/>
      <c r="E591" s="94"/>
      <c r="F591" s="94"/>
      <c r="G591" s="94"/>
      <c r="H591" s="94"/>
      <c r="I591" s="94"/>
      <c r="J591" s="94"/>
      <c r="K591" s="94"/>
      <c r="L591" s="94"/>
      <c r="M591" s="95"/>
    </row>
    <row r="592" spans="1:13" ht="11.25">
      <c r="A592" s="94"/>
      <c r="B592" s="93"/>
      <c r="C592" s="94"/>
      <c r="D592" s="94"/>
      <c r="E592" s="94"/>
      <c r="F592" s="94"/>
      <c r="G592" s="94"/>
      <c r="H592" s="94"/>
      <c r="I592" s="94"/>
      <c r="J592" s="94"/>
      <c r="K592" s="94"/>
      <c r="L592" s="94"/>
      <c r="M592" s="95"/>
    </row>
    <row r="593" spans="1:13" ht="11.25">
      <c r="A593" s="94"/>
      <c r="B593" s="93"/>
      <c r="C593" s="94"/>
      <c r="D593" s="94"/>
      <c r="E593" s="94"/>
      <c r="F593" s="94"/>
      <c r="G593" s="94"/>
      <c r="H593" s="94"/>
      <c r="I593" s="94"/>
      <c r="J593" s="94"/>
      <c r="K593" s="94"/>
      <c r="L593" s="94"/>
      <c r="M593" s="95"/>
    </row>
    <row r="594" spans="1:13" ht="11.25">
      <c r="A594" s="94"/>
      <c r="B594" s="93"/>
      <c r="C594" s="94"/>
      <c r="D594" s="94"/>
      <c r="E594" s="94"/>
      <c r="F594" s="94"/>
      <c r="G594" s="94"/>
      <c r="H594" s="94"/>
      <c r="I594" s="94"/>
      <c r="J594" s="94"/>
      <c r="K594" s="94"/>
      <c r="L594" s="94"/>
      <c r="M594" s="95"/>
    </row>
    <row r="595" spans="1:13" ht="11.25">
      <c r="A595" s="94"/>
      <c r="B595" s="93"/>
      <c r="C595" s="94"/>
      <c r="D595" s="94"/>
      <c r="E595" s="94"/>
      <c r="F595" s="94"/>
      <c r="G595" s="94"/>
      <c r="H595" s="94"/>
      <c r="I595" s="94"/>
      <c r="J595" s="94"/>
      <c r="K595" s="94"/>
      <c r="L595" s="94"/>
      <c r="M595" s="95"/>
    </row>
    <row r="596" spans="1:13" ht="11.25">
      <c r="A596" s="94"/>
      <c r="B596" s="93"/>
      <c r="C596" s="94"/>
      <c r="D596" s="94"/>
      <c r="E596" s="94"/>
      <c r="F596" s="94"/>
      <c r="G596" s="94"/>
      <c r="H596" s="94"/>
      <c r="I596" s="94"/>
      <c r="J596" s="94"/>
      <c r="K596" s="94"/>
      <c r="L596" s="94"/>
      <c r="M596" s="95"/>
    </row>
    <row r="597" spans="1:13" ht="11.25">
      <c r="A597" s="94"/>
      <c r="B597" s="93"/>
      <c r="C597" s="94"/>
      <c r="D597" s="94"/>
      <c r="E597" s="94"/>
      <c r="F597" s="94"/>
      <c r="G597" s="94"/>
      <c r="H597" s="94"/>
      <c r="I597" s="94"/>
      <c r="J597" s="94"/>
      <c r="K597" s="94"/>
      <c r="L597" s="94"/>
      <c r="M597" s="95"/>
    </row>
    <row r="598" spans="1:13" ht="11.25">
      <c r="A598" s="94"/>
      <c r="B598" s="93"/>
      <c r="C598" s="94"/>
      <c r="D598" s="94"/>
      <c r="E598" s="94"/>
      <c r="F598" s="94"/>
      <c r="G598" s="94"/>
      <c r="H598" s="94"/>
      <c r="I598" s="94"/>
      <c r="J598" s="94"/>
      <c r="K598" s="94"/>
      <c r="L598" s="94"/>
      <c r="M598" s="95"/>
    </row>
    <row r="599" spans="1:13" ht="11.25">
      <c r="A599" s="94"/>
      <c r="B599" s="93"/>
      <c r="C599" s="94"/>
      <c r="D599" s="94"/>
      <c r="E599" s="94"/>
      <c r="F599" s="94"/>
      <c r="G599" s="94"/>
      <c r="H599" s="94"/>
      <c r="I599" s="94"/>
      <c r="J599" s="94"/>
      <c r="K599" s="94"/>
      <c r="L599" s="94"/>
      <c r="M599" s="95"/>
    </row>
    <row r="600" spans="1:13" ht="11.25">
      <c r="A600" s="94"/>
      <c r="B600" s="93"/>
      <c r="C600" s="94"/>
      <c r="D600" s="94"/>
      <c r="E600" s="94"/>
      <c r="F600" s="94"/>
      <c r="G600" s="94"/>
      <c r="H600" s="94"/>
      <c r="I600" s="94"/>
      <c r="J600" s="94"/>
      <c r="K600" s="94"/>
      <c r="L600" s="94"/>
      <c r="M600" s="95"/>
    </row>
    <row r="601" spans="1:13" ht="11.25">
      <c r="A601" s="94"/>
      <c r="B601" s="93"/>
      <c r="C601" s="94"/>
      <c r="D601" s="94"/>
      <c r="E601" s="94"/>
      <c r="F601" s="94"/>
      <c r="G601" s="94"/>
      <c r="H601" s="94"/>
      <c r="I601" s="94"/>
      <c r="J601" s="94"/>
      <c r="K601" s="94"/>
      <c r="L601" s="94"/>
      <c r="M601" s="95"/>
    </row>
    <row r="602" spans="1:13" ht="11.25">
      <c r="A602" s="94"/>
      <c r="B602" s="93"/>
      <c r="C602" s="94"/>
      <c r="D602" s="94"/>
      <c r="E602" s="94"/>
      <c r="F602" s="94"/>
      <c r="G602" s="94"/>
      <c r="H602" s="94"/>
      <c r="I602" s="94"/>
      <c r="J602" s="94"/>
      <c r="K602" s="94"/>
      <c r="L602" s="94"/>
      <c r="M602" s="95"/>
    </row>
    <row r="603" spans="1:13" ht="11.25">
      <c r="A603" s="94"/>
      <c r="B603" s="93"/>
      <c r="C603" s="94"/>
      <c r="D603" s="94"/>
      <c r="E603" s="94"/>
      <c r="F603" s="94"/>
      <c r="G603" s="94"/>
      <c r="H603" s="94"/>
      <c r="I603" s="94"/>
      <c r="J603" s="94"/>
      <c r="K603" s="94"/>
      <c r="L603" s="94"/>
      <c r="M603" s="95"/>
    </row>
    <row r="604" spans="1:13" ht="11.25">
      <c r="A604" s="94"/>
      <c r="B604" s="93"/>
      <c r="C604" s="94"/>
      <c r="D604" s="94"/>
      <c r="E604" s="94"/>
      <c r="F604" s="94"/>
      <c r="G604" s="94"/>
      <c r="H604" s="94"/>
      <c r="I604" s="94"/>
      <c r="J604" s="94"/>
      <c r="K604" s="94"/>
      <c r="L604" s="94"/>
      <c r="M604" s="95"/>
    </row>
    <row r="605" spans="1:13" ht="11.25">
      <c r="A605" s="94"/>
      <c r="B605" s="93"/>
      <c r="C605" s="94"/>
      <c r="D605" s="94"/>
      <c r="E605" s="94"/>
      <c r="F605" s="94"/>
      <c r="G605" s="94"/>
      <c r="H605" s="94"/>
      <c r="I605" s="94"/>
      <c r="J605" s="94"/>
      <c r="K605" s="94"/>
      <c r="L605" s="94"/>
      <c r="M605" s="95"/>
    </row>
    <row r="606" spans="1:13" ht="11.25">
      <c r="A606" s="94"/>
      <c r="B606" s="93"/>
      <c r="C606" s="94"/>
      <c r="D606" s="94"/>
      <c r="E606" s="94"/>
      <c r="F606" s="94"/>
      <c r="G606" s="94"/>
      <c r="H606" s="94"/>
      <c r="I606" s="94"/>
      <c r="J606" s="94"/>
      <c r="K606" s="94"/>
      <c r="L606" s="94"/>
      <c r="M606" s="95"/>
    </row>
    <row r="607" spans="1:13" ht="11.25">
      <c r="A607" s="94"/>
      <c r="B607" s="93"/>
      <c r="C607" s="94"/>
      <c r="D607" s="94"/>
      <c r="E607" s="94"/>
      <c r="F607" s="94"/>
      <c r="G607" s="94"/>
      <c r="H607" s="94"/>
      <c r="I607" s="94"/>
      <c r="J607" s="94"/>
      <c r="K607" s="94"/>
      <c r="L607" s="94"/>
      <c r="M607" s="95"/>
    </row>
    <row r="608" spans="1:13" ht="11.25">
      <c r="A608" s="94"/>
      <c r="B608" s="93"/>
      <c r="C608" s="94"/>
      <c r="D608" s="94"/>
      <c r="E608" s="94"/>
      <c r="F608" s="94"/>
      <c r="G608" s="94"/>
      <c r="H608" s="94"/>
      <c r="I608" s="94"/>
      <c r="J608" s="94"/>
      <c r="K608" s="94"/>
      <c r="L608" s="94"/>
      <c r="M608" s="95"/>
    </row>
    <row r="609" spans="1:13" ht="11.25">
      <c r="A609" s="94"/>
      <c r="B609" s="93"/>
      <c r="C609" s="94"/>
      <c r="D609" s="94"/>
      <c r="E609" s="94"/>
      <c r="F609" s="94"/>
      <c r="G609" s="94"/>
      <c r="H609" s="94"/>
      <c r="I609" s="94"/>
      <c r="J609" s="94"/>
      <c r="K609" s="94"/>
      <c r="L609" s="94"/>
      <c r="M609" s="95"/>
    </row>
    <row r="610" spans="1:13" ht="11.25">
      <c r="A610" s="94"/>
      <c r="B610" s="93"/>
      <c r="C610" s="94"/>
      <c r="D610" s="94"/>
      <c r="E610" s="94"/>
      <c r="F610" s="94"/>
      <c r="G610" s="94"/>
      <c r="H610" s="94"/>
      <c r="I610" s="94"/>
      <c r="J610" s="94"/>
      <c r="K610" s="94"/>
      <c r="L610" s="94"/>
      <c r="M610" s="95"/>
    </row>
    <row r="611" spans="1:13" ht="11.25">
      <c r="A611" s="94"/>
      <c r="B611" s="93"/>
      <c r="C611" s="94"/>
      <c r="D611" s="94"/>
      <c r="E611" s="94"/>
      <c r="F611" s="94"/>
      <c r="G611" s="94"/>
      <c r="H611" s="94"/>
      <c r="I611" s="94"/>
      <c r="J611" s="94"/>
      <c r="K611" s="94"/>
      <c r="L611" s="94"/>
      <c r="M611" s="95"/>
    </row>
    <row r="612" spans="1:13" ht="11.25">
      <c r="A612" s="94"/>
      <c r="B612" s="93"/>
      <c r="C612" s="94"/>
      <c r="D612" s="94"/>
      <c r="E612" s="94"/>
      <c r="F612" s="94"/>
      <c r="G612" s="94"/>
      <c r="H612" s="94"/>
      <c r="I612" s="94"/>
      <c r="J612" s="94"/>
      <c r="K612" s="94"/>
      <c r="L612" s="94"/>
      <c r="M612" s="95"/>
    </row>
    <row r="613" spans="1:13" ht="11.25">
      <c r="A613" s="94"/>
      <c r="B613" s="93"/>
      <c r="C613" s="94"/>
      <c r="D613" s="94"/>
      <c r="E613" s="94"/>
      <c r="F613" s="94"/>
      <c r="G613" s="94"/>
      <c r="H613" s="94"/>
      <c r="I613" s="94"/>
      <c r="J613" s="94"/>
      <c r="K613" s="94"/>
      <c r="L613" s="94"/>
      <c r="M613" s="95"/>
    </row>
    <row r="614" spans="1:13" ht="11.25">
      <c r="A614" s="94"/>
      <c r="B614" s="93"/>
      <c r="C614" s="94"/>
      <c r="D614" s="94"/>
      <c r="E614" s="94"/>
      <c r="F614" s="94"/>
      <c r="G614" s="94"/>
      <c r="H614" s="94"/>
      <c r="I614" s="94"/>
      <c r="J614" s="94"/>
      <c r="K614" s="94"/>
      <c r="L614" s="94"/>
      <c r="M614" s="95"/>
    </row>
    <row r="615" spans="1:13" ht="11.25">
      <c r="A615" s="94"/>
      <c r="B615" s="93"/>
      <c r="C615" s="94"/>
      <c r="D615" s="94"/>
      <c r="E615" s="94"/>
      <c r="F615" s="94"/>
      <c r="G615" s="94"/>
      <c r="H615" s="94"/>
      <c r="I615" s="94"/>
      <c r="J615" s="94"/>
      <c r="K615" s="94"/>
      <c r="L615" s="94"/>
      <c r="M615" s="95"/>
    </row>
    <row r="616" spans="1:13" ht="11.25">
      <c r="A616" s="94"/>
      <c r="B616" s="93"/>
      <c r="C616" s="94"/>
      <c r="D616" s="94"/>
      <c r="E616" s="94"/>
      <c r="F616" s="94"/>
      <c r="G616" s="94"/>
      <c r="H616" s="94"/>
      <c r="I616" s="94"/>
      <c r="J616" s="94"/>
      <c r="K616" s="94"/>
      <c r="L616" s="94"/>
      <c r="M616" s="95"/>
    </row>
    <row r="617" spans="1:13" ht="11.25">
      <c r="A617" s="94"/>
      <c r="B617" s="93"/>
      <c r="C617" s="94"/>
      <c r="D617" s="94"/>
      <c r="E617" s="94"/>
      <c r="F617" s="94"/>
      <c r="G617" s="94"/>
      <c r="H617" s="94"/>
      <c r="I617" s="94"/>
      <c r="J617" s="94"/>
      <c r="K617" s="94"/>
      <c r="L617" s="94"/>
      <c r="M617" s="95"/>
    </row>
    <row r="618" spans="1:13" ht="11.25">
      <c r="A618" s="94"/>
      <c r="B618" s="93"/>
      <c r="C618" s="94"/>
      <c r="D618" s="94"/>
      <c r="E618" s="94"/>
      <c r="F618" s="94"/>
      <c r="G618" s="94"/>
      <c r="H618" s="94"/>
      <c r="I618" s="94"/>
      <c r="J618" s="94"/>
      <c r="K618" s="94"/>
      <c r="L618" s="94"/>
      <c r="M618" s="95"/>
    </row>
    <row r="619" spans="1:13" ht="11.25">
      <c r="A619" s="94"/>
      <c r="B619" s="93"/>
      <c r="C619" s="94"/>
      <c r="D619" s="94"/>
      <c r="E619" s="94"/>
      <c r="F619" s="94"/>
      <c r="G619" s="94"/>
      <c r="H619" s="94"/>
      <c r="I619" s="94"/>
      <c r="J619" s="94"/>
      <c r="K619" s="94"/>
      <c r="L619" s="94"/>
      <c r="M619" s="95"/>
    </row>
    <row r="620" spans="1:13" ht="11.25">
      <c r="A620" s="94"/>
      <c r="B620" s="93"/>
      <c r="C620" s="94"/>
      <c r="D620" s="94"/>
      <c r="E620" s="94"/>
      <c r="F620" s="94"/>
      <c r="G620" s="94"/>
      <c r="H620" s="94"/>
      <c r="I620" s="94"/>
      <c r="J620" s="94"/>
      <c r="K620" s="94"/>
      <c r="L620" s="94"/>
      <c r="M620" s="95"/>
    </row>
    <row r="621" spans="1:13" ht="11.25">
      <c r="A621" s="94"/>
      <c r="B621" s="93"/>
      <c r="C621" s="94"/>
      <c r="D621" s="94"/>
      <c r="E621" s="94"/>
      <c r="F621" s="94"/>
      <c r="G621" s="94"/>
      <c r="H621" s="94"/>
      <c r="I621" s="94"/>
      <c r="J621" s="94"/>
      <c r="K621" s="94"/>
      <c r="L621" s="94"/>
      <c r="M621" s="95"/>
    </row>
    <row r="622" spans="1:13" ht="11.25">
      <c r="A622" s="94"/>
      <c r="B622" s="93"/>
      <c r="C622" s="94"/>
      <c r="D622" s="94"/>
      <c r="E622" s="94"/>
      <c r="F622" s="94"/>
      <c r="G622" s="94"/>
      <c r="H622" s="94"/>
      <c r="I622" s="94"/>
      <c r="J622" s="94"/>
      <c r="K622" s="94"/>
      <c r="L622" s="94"/>
      <c r="M622" s="95"/>
    </row>
    <row r="623" spans="1:13" ht="11.25">
      <c r="A623" s="94"/>
      <c r="B623" s="93"/>
      <c r="C623" s="94"/>
      <c r="D623" s="94"/>
      <c r="E623" s="94"/>
      <c r="F623" s="94"/>
      <c r="G623" s="94"/>
      <c r="H623" s="94"/>
      <c r="I623" s="94"/>
      <c r="J623" s="94"/>
      <c r="K623" s="94"/>
      <c r="L623" s="94"/>
      <c r="M623" s="95"/>
    </row>
    <row r="624" spans="1:13" ht="11.25">
      <c r="A624" s="94"/>
      <c r="B624" s="93"/>
      <c r="C624" s="94"/>
      <c r="D624" s="94"/>
      <c r="E624" s="94"/>
      <c r="F624" s="94"/>
      <c r="G624" s="94"/>
      <c r="H624" s="94"/>
      <c r="I624" s="94"/>
      <c r="J624" s="94"/>
      <c r="K624" s="94"/>
      <c r="L624" s="94"/>
      <c r="M624" s="95"/>
    </row>
    <row r="625" spans="1:13" ht="11.25">
      <c r="A625" s="94"/>
      <c r="B625" s="93"/>
      <c r="C625" s="94"/>
      <c r="D625" s="94"/>
      <c r="E625" s="94"/>
      <c r="F625" s="94"/>
      <c r="G625" s="94"/>
      <c r="H625" s="94"/>
      <c r="I625" s="94"/>
      <c r="J625" s="94"/>
      <c r="K625" s="94"/>
      <c r="L625" s="94"/>
      <c r="M625" s="95"/>
    </row>
    <row r="626" spans="1:13" ht="11.25">
      <c r="A626" s="94"/>
      <c r="B626" s="93"/>
      <c r="C626" s="94"/>
      <c r="D626" s="94"/>
      <c r="E626" s="94"/>
      <c r="F626" s="94"/>
      <c r="G626" s="94"/>
      <c r="H626" s="94"/>
      <c r="I626" s="94"/>
      <c r="J626" s="94"/>
      <c r="K626" s="94"/>
      <c r="L626" s="94"/>
      <c r="M626" s="95"/>
    </row>
    <row r="627" spans="1:13" ht="11.25">
      <c r="A627" s="94"/>
      <c r="B627" s="93"/>
      <c r="C627" s="94"/>
      <c r="D627" s="94"/>
      <c r="E627" s="94"/>
      <c r="F627" s="94"/>
      <c r="G627" s="94"/>
      <c r="H627" s="94"/>
      <c r="I627" s="94"/>
      <c r="J627" s="94"/>
      <c r="K627" s="94"/>
      <c r="L627" s="94"/>
      <c r="M627" s="95"/>
    </row>
    <row r="628" spans="1:13" ht="11.25">
      <c r="A628" s="94"/>
      <c r="B628" s="93"/>
      <c r="C628" s="94"/>
      <c r="D628" s="94"/>
      <c r="E628" s="94"/>
      <c r="F628" s="94"/>
      <c r="G628" s="94"/>
      <c r="H628" s="94"/>
      <c r="I628" s="94"/>
      <c r="J628" s="94"/>
      <c r="K628" s="94"/>
      <c r="L628" s="94"/>
      <c r="M628" s="95"/>
    </row>
    <row r="629" spans="1:13" ht="11.25">
      <c r="A629" s="94"/>
      <c r="B629" s="93"/>
      <c r="C629" s="94"/>
      <c r="D629" s="94"/>
      <c r="E629" s="94"/>
      <c r="F629" s="94"/>
      <c r="G629" s="94"/>
      <c r="H629" s="94"/>
      <c r="I629" s="94"/>
      <c r="J629" s="94"/>
      <c r="K629" s="94"/>
      <c r="L629" s="94"/>
      <c r="M629" s="95"/>
    </row>
    <row r="630" spans="1:13" ht="11.25">
      <c r="A630" s="94"/>
      <c r="B630" s="93"/>
      <c r="C630" s="94"/>
      <c r="D630" s="94"/>
      <c r="E630" s="94"/>
      <c r="F630" s="94"/>
      <c r="G630" s="94"/>
      <c r="H630" s="94"/>
      <c r="I630" s="94"/>
      <c r="J630" s="94"/>
      <c r="K630" s="94"/>
      <c r="L630" s="94"/>
      <c r="M630" s="95"/>
    </row>
    <row r="631" spans="1:13" ht="11.25">
      <c r="A631" s="94"/>
      <c r="B631" s="93"/>
      <c r="C631" s="94"/>
      <c r="D631" s="94"/>
      <c r="E631" s="94"/>
      <c r="F631" s="94"/>
      <c r="G631" s="94"/>
      <c r="H631" s="94"/>
      <c r="I631" s="94"/>
      <c r="J631" s="94"/>
      <c r="K631" s="94"/>
      <c r="L631" s="94"/>
      <c r="M631" s="95"/>
    </row>
    <row r="632" spans="1:13" ht="11.25">
      <c r="A632" s="94"/>
      <c r="B632" s="93"/>
      <c r="C632" s="94"/>
      <c r="D632" s="94"/>
      <c r="E632" s="94"/>
      <c r="F632" s="94"/>
      <c r="G632" s="94"/>
      <c r="H632" s="94"/>
      <c r="I632" s="94"/>
      <c r="J632" s="94"/>
      <c r="K632" s="94"/>
      <c r="L632" s="94"/>
      <c r="M632" s="95"/>
    </row>
    <row r="633" spans="1:13" ht="11.25">
      <c r="A633" s="94"/>
      <c r="B633" s="93"/>
      <c r="C633" s="94"/>
      <c r="D633" s="94"/>
      <c r="E633" s="94"/>
      <c r="F633" s="94"/>
      <c r="G633" s="94"/>
      <c r="H633" s="94"/>
      <c r="I633" s="94"/>
      <c r="J633" s="94"/>
      <c r="K633" s="94"/>
      <c r="L633" s="94"/>
      <c r="M633" s="95"/>
    </row>
    <row r="634" spans="1:13" ht="11.25">
      <c r="A634" s="94"/>
      <c r="B634" s="93"/>
      <c r="C634" s="94"/>
      <c r="D634" s="94"/>
      <c r="E634" s="94"/>
      <c r="F634" s="94"/>
      <c r="G634" s="94"/>
      <c r="H634" s="94"/>
      <c r="I634" s="94"/>
      <c r="J634" s="94"/>
      <c r="K634" s="94"/>
      <c r="L634" s="94"/>
      <c r="M634" s="95"/>
    </row>
    <row r="635" spans="1:13" ht="11.25">
      <c r="A635" s="94"/>
      <c r="B635" s="93"/>
      <c r="C635" s="94"/>
      <c r="D635" s="94"/>
      <c r="E635" s="94"/>
      <c r="F635" s="94"/>
      <c r="G635" s="94"/>
      <c r="H635" s="94"/>
      <c r="I635" s="94"/>
      <c r="J635" s="94"/>
      <c r="K635" s="94"/>
      <c r="L635" s="94"/>
      <c r="M635" s="95"/>
    </row>
    <row r="636" spans="1:13" ht="11.25">
      <c r="A636" s="94"/>
      <c r="B636" s="93"/>
      <c r="C636" s="94"/>
      <c r="D636" s="94"/>
      <c r="E636" s="94"/>
      <c r="F636" s="94"/>
      <c r="G636" s="94"/>
      <c r="H636" s="94"/>
      <c r="I636" s="94"/>
      <c r="J636" s="94"/>
      <c r="K636" s="94"/>
      <c r="L636" s="94"/>
      <c r="M636" s="95"/>
    </row>
    <row r="637" spans="1:13" ht="11.25">
      <c r="A637" s="94"/>
      <c r="B637" s="93"/>
      <c r="C637" s="94"/>
      <c r="D637" s="94"/>
      <c r="E637" s="94"/>
      <c r="F637" s="94"/>
      <c r="G637" s="94"/>
      <c r="H637" s="94"/>
      <c r="I637" s="94"/>
      <c r="J637" s="94"/>
      <c r="K637" s="94"/>
      <c r="L637" s="94"/>
      <c r="M637" s="95"/>
    </row>
    <row r="638" spans="1:13" ht="11.25">
      <c r="A638" s="94"/>
      <c r="B638" s="93"/>
      <c r="C638" s="94"/>
      <c r="D638" s="94"/>
      <c r="E638" s="94"/>
      <c r="F638" s="94"/>
      <c r="G638" s="94"/>
      <c r="H638" s="94"/>
      <c r="I638" s="94"/>
      <c r="J638" s="94"/>
      <c r="K638" s="94"/>
      <c r="L638" s="94"/>
      <c r="M638" s="95"/>
    </row>
    <row r="639" spans="1:13" ht="11.25">
      <c r="A639" s="94"/>
      <c r="B639" s="93"/>
      <c r="C639" s="94"/>
      <c r="D639" s="94"/>
      <c r="E639" s="94"/>
      <c r="F639" s="94"/>
      <c r="G639" s="94"/>
      <c r="H639" s="94"/>
      <c r="I639" s="94"/>
      <c r="J639" s="94"/>
      <c r="K639" s="94"/>
      <c r="L639" s="94"/>
      <c r="M639" s="95"/>
    </row>
    <row r="640" spans="1:13" ht="11.25">
      <c r="A640" s="94"/>
      <c r="B640" s="93"/>
      <c r="C640" s="94"/>
      <c r="D640" s="94"/>
      <c r="E640" s="94"/>
      <c r="F640" s="94"/>
      <c r="G640" s="94"/>
      <c r="H640" s="94"/>
      <c r="I640" s="94"/>
      <c r="J640" s="94"/>
      <c r="K640" s="94"/>
      <c r="L640" s="94"/>
      <c r="M640" s="95"/>
    </row>
    <row r="641" spans="1:13" ht="11.25">
      <c r="A641" s="94"/>
      <c r="B641" s="93"/>
      <c r="C641" s="94"/>
      <c r="D641" s="94"/>
      <c r="E641" s="94"/>
      <c r="F641" s="94"/>
      <c r="G641" s="94"/>
      <c r="H641" s="94"/>
      <c r="I641" s="94"/>
      <c r="J641" s="94"/>
      <c r="K641" s="94"/>
      <c r="L641" s="94"/>
      <c r="M641" s="95"/>
    </row>
    <row r="642" spans="1:13" ht="11.25">
      <c r="A642" s="94"/>
      <c r="B642" s="93"/>
      <c r="C642" s="94"/>
      <c r="D642" s="94"/>
      <c r="E642" s="94"/>
      <c r="F642" s="94"/>
      <c r="G642" s="94"/>
      <c r="H642" s="94"/>
      <c r="I642" s="94"/>
      <c r="J642" s="94"/>
      <c r="K642" s="94"/>
      <c r="L642" s="94"/>
      <c r="M642" s="95"/>
    </row>
    <row r="643" spans="1:13" ht="11.25">
      <c r="A643" s="94"/>
      <c r="B643" s="93"/>
      <c r="C643" s="94"/>
      <c r="D643" s="94"/>
      <c r="E643" s="94"/>
      <c r="F643" s="94"/>
      <c r="G643" s="94"/>
      <c r="H643" s="94"/>
      <c r="I643" s="94"/>
      <c r="J643" s="94"/>
      <c r="K643" s="94"/>
      <c r="L643" s="94"/>
      <c r="M643" s="95"/>
    </row>
    <row r="644" spans="1:13" ht="11.25">
      <c r="A644" s="94"/>
      <c r="B644" s="93"/>
      <c r="C644" s="94"/>
      <c r="D644" s="94"/>
      <c r="E644" s="94"/>
      <c r="F644" s="94"/>
      <c r="G644" s="94"/>
      <c r="H644" s="94"/>
      <c r="I644" s="94"/>
      <c r="J644" s="94"/>
      <c r="K644" s="94"/>
      <c r="L644" s="94"/>
      <c r="M644" s="95"/>
    </row>
    <row r="645" spans="1:13" ht="11.25">
      <c r="A645" s="94"/>
      <c r="B645" s="93"/>
      <c r="C645" s="94"/>
      <c r="D645" s="94"/>
      <c r="E645" s="94"/>
      <c r="F645" s="94"/>
      <c r="G645" s="94"/>
      <c r="H645" s="94"/>
      <c r="I645" s="94"/>
      <c r="J645" s="94"/>
      <c r="K645" s="94"/>
      <c r="L645" s="94"/>
      <c r="M645" s="95"/>
    </row>
    <row r="646" spans="1:13" ht="11.25">
      <c r="A646" s="94"/>
      <c r="B646" s="93"/>
      <c r="C646" s="94"/>
      <c r="D646" s="94"/>
      <c r="E646" s="94"/>
      <c r="F646" s="94"/>
      <c r="G646" s="94"/>
      <c r="H646" s="94"/>
      <c r="I646" s="94"/>
      <c r="J646" s="94"/>
      <c r="K646" s="94"/>
      <c r="L646" s="94"/>
      <c r="M646" s="95"/>
    </row>
    <row r="647" spans="1:13" ht="11.25">
      <c r="A647" s="94"/>
      <c r="B647" s="93"/>
      <c r="C647" s="94"/>
      <c r="D647" s="94"/>
      <c r="E647" s="94"/>
      <c r="F647" s="94"/>
      <c r="G647" s="94"/>
      <c r="H647" s="94"/>
      <c r="I647" s="94"/>
      <c r="J647" s="94"/>
      <c r="K647" s="94"/>
      <c r="L647" s="94"/>
      <c r="M647" s="95"/>
    </row>
    <row r="648" spans="1:13" ht="11.25">
      <c r="A648" s="94"/>
      <c r="B648" s="93"/>
      <c r="C648" s="94"/>
      <c r="D648" s="94"/>
      <c r="E648" s="94"/>
      <c r="F648" s="94"/>
      <c r="G648" s="94"/>
      <c r="H648" s="94"/>
      <c r="I648" s="94"/>
      <c r="J648" s="94"/>
      <c r="K648" s="94"/>
      <c r="L648" s="94"/>
      <c r="M648" s="95"/>
    </row>
    <row r="649" spans="1:13" ht="11.25">
      <c r="A649" s="94"/>
      <c r="B649" s="93"/>
      <c r="C649" s="94"/>
      <c r="D649" s="94"/>
      <c r="E649" s="94"/>
      <c r="F649" s="94"/>
      <c r="G649" s="94"/>
      <c r="H649" s="94"/>
      <c r="I649" s="94"/>
      <c r="J649" s="94"/>
      <c r="K649" s="94"/>
      <c r="L649" s="94"/>
      <c r="M649" s="95"/>
    </row>
    <row r="650" spans="1:13" ht="11.25">
      <c r="A650" s="94"/>
      <c r="B650" s="93"/>
      <c r="C650" s="94"/>
      <c r="D650" s="94"/>
      <c r="E650" s="94"/>
      <c r="F650" s="94"/>
      <c r="G650" s="94"/>
      <c r="H650" s="94"/>
      <c r="I650" s="94"/>
      <c r="J650" s="94"/>
      <c r="K650" s="94"/>
      <c r="L650" s="94"/>
      <c r="M650" s="95"/>
    </row>
    <row r="651" spans="1:13" ht="11.25">
      <c r="A651" s="94"/>
      <c r="B651" s="93"/>
      <c r="C651" s="94"/>
      <c r="D651" s="94"/>
      <c r="E651" s="94"/>
      <c r="F651" s="94"/>
      <c r="G651" s="94"/>
      <c r="H651" s="94"/>
      <c r="I651" s="94"/>
      <c r="J651" s="94"/>
      <c r="K651" s="94"/>
      <c r="L651" s="94"/>
      <c r="M651" s="95"/>
    </row>
    <row r="652" spans="1:13" ht="11.25">
      <c r="A652" s="94"/>
      <c r="B652" s="93"/>
      <c r="C652" s="94"/>
      <c r="D652" s="94"/>
      <c r="E652" s="94"/>
      <c r="F652" s="94"/>
      <c r="G652" s="94"/>
      <c r="H652" s="94"/>
      <c r="I652" s="94"/>
      <c r="J652" s="94"/>
      <c r="K652" s="94"/>
      <c r="L652" s="94"/>
      <c r="M652" s="95"/>
    </row>
    <row r="653" spans="1:13" ht="11.25">
      <c r="A653" s="94"/>
      <c r="B653" s="93"/>
      <c r="C653" s="94"/>
      <c r="D653" s="94"/>
      <c r="E653" s="94"/>
      <c r="F653" s="94"/>
      <c r="G653" s="94"/>
      <c r="H653" s="94"/>
      <c r="I653" s="94"/>
      <c r="J653" s="94"/>
      <c r="K653" s="94"/>
      <c r="L653" s="94"/>
      <c r="M653" s="95"/>
    </row>
    <row r="654" spans="1:13" ht="11.25">
      <c r="A654" s="94"/>
      <c r="B654" s="93"/>
      <c r="C654" s="94"/>
      <c r="D654" s="94"/>
      <c r="E654" s="94"/>
      <c r="F654" s="94"/>
      <c r="G654" s="94"/>
      <c r="H654" s="94"/>
      <c r="I654" s="94"/>
      <c r="J654" s="94"/>
      <c r="K654" s="94"/>
      <c r="L654" s="94"/>
      <c r="M654" s="95"/>
    </row>
    <row r="655" spans="1:13" ht="11.25">
      <c r="A655" s="94"/>
      <c r="B655" s="93"/>
      <c r="C655" s="94"/>
      <c r="D655" s="94"/>
      <c r="E655" s="94"/>
      <c r="F655" s="94"/>
      <c r="G655" s="94"/>
      <c r="H655" s="94"/>
      <c r="I655" s="94"/>
      <c r="J655" s="94"/>
      <c r="K655" s="94"/>
      <c r="L655" s="94"/>
      <c r="M655" s="95"/>
    </row>
    <row r="656" spans="1:13" ht="11.25">
      <c r="A656" s="94"/>
      <c r="B656" s="93"/>
      <c r="C656" s="94"/>
      <c r="D656" s="94"/>
      <c r="E656" s="94"/>
      <c r="F656" s="94"/>
      <c r="G656" s="94"/>
      <c r="H656" s="94"/>
      <c r="I656" s="94"/>
      <c r="J656" s="94"/>
      <c r="K656" s="94"/>
      <c r="L656" s="94"/>
      <c r="M656" s="95"/>
    </row>
    <row r="657" spans="1:13" ht="11.25">
      <c r="A657" s="94"/>
      <c r="B657" s="93"/>
      <c r="C657" s="94"/>
      <c r="D657" s="94"/>
      <c r="E657" s="94"/>
      <c r="F657" s="94"/>
      <c r="G657" s="94"/>
      <c r="H657" s="94"/>
      <c r="I657" s="94"/>
      <c r="J657" s="94"/>
      <c r="K657" s="94"/>
      <c r="L657" s="94"/>
      <c r="M657" s="95"/>
    </row>
    <row r="658" spans="1:13" ht="11.25">
      <c r="A658" s="94"/>
      <c r="B658" s="93"/>
      <c r="C658" s="94"/>
      <c r="D658" s="94"/>
      <c r="E658" s="94"/>
      <c r="F658" s="94"/>
      <c r="G658" s="94"/>
      <c r="H658" s="94"/>
      <c r="I658" s="94"/>
      <c r="J658" s="94"/>
      <c r="K658" s="94"/>
      <c r="L658" s="94"/>
      <c r="M658" s="95"/>
    </row>
    <row r="659" spans="1:13" ht="11.25">
      <c r="A659" s="94"/>
      <c r="B659" s="93"/>
      <c r="C659" s="94"/>
      <c r="D659" s="94"/>
      <c r="E659" s="94"/>
      <c r="F659" s="94"/>
      <c r="G659" s="94"/>
      <c r="H659" s="94"/>
      <c r="I659" s="94"/>
      <c r="J659" s="94"/>
      <c r="K659" s="94"/>
      <c r="L659" s="94"/>
      <c r="M659" s="95"/>
    </row>
    <row r="660" spans="1:13" ht="11.25">
      <c r="A660" s="94"/>
      <c r="B660" s="93"/>
      <c r="C660" s="94"/>
      <c r="D660" s="94"/>
      <c r="E660" s="94"/>
      <c r="F660" s="94"/>
      <c r="G660" s="94"/>
      <c r="H660" s="94"/>
      <c r="I660" s="94"/>
      <c r="J660" s="94"/>
      <c r="K660" s="94"/>
      <c r="L660" s="94"/>
      <c r="M660" s="95"/>
    </row>
    <row r="661" spans="1:13" ht="11.25">
      <c r="A661" s="94"/>
      <c r="B661" s="93"/>
      <c r="C661" s="94"/>
      <c r="D661" s="94"/>
      <c r="E661" s="94"/>
      <c r="F661" s="94"/>
      <c r="G661" s="94"/>
      <c r="H661" s="94"/>
      <c r="I661" s="94"/>
      <c r="J661" s="94"/>
      <c r="K661" s="94"/>
      <c r="L661" s="94"/>
      <c r="M661" s="95"/>
    </row>
    <row r="662" spans="1:13" ht="11.25">
      <c r="A662" s="94"/>
      <c r="B662" s="93"/>
      <c r="C662" s="94"/>
      <c r="D662" s="94"/>
      <c r="E662" s="94"/>
      <c r="F662" s="94"/>
      <c r="G662" s="94"/>
      <c r="H662" s="94"/>
      <c r="I662" s="94"/>
      <c r="J662" s="94"/>
      <c r="K662" s="94"/>
      <c r="L662" s="94"/>
      <c r="M662" s="95"/>
    </row>
    <row r="663" spans="1:13" ht="11.25">
      <c r="A663" s="94"/>
      <c r="B663" s="93"/>
      <c r="C663" s="94"/>
      <c r="D663" s="94"/>
      <c r="E663" s="94"/>
      <c r="F663" s="94"/>
      <c r="G663" s="94"/>
      <c r="H663" s="94"/>
      <c r="I663" s="94"/>
      <c r="J663" s="94"/>
      <c r="K663" s="94"/>
      <c r="L663" s="94"/>
      <c r="M663" s="95"/>
    </row>
    <row r="664" spans="1:13" ht="11.25">
      <c r="A664" s="94"/>
      <c r="B664" s="93"/>
      <c r="C664" s="94"/>
      <c r="D664" s="94"/>
      <c r="E664" s="94"/>
      <c r="F664" s="94"/>
      <c r="G664" s="94"/>
      <c r="H664" s="94"/>
      <c r="I664" s="94"/>
      <c r="J664" s="94"/>
      <c r="K664" s="94"/>
      <c r="L664" s="94"/>
      <c r="M664" s="95"/>
    </row>
    <row r="665" spans="1:13" ht="11.25">
      <c r="A665" s="94"/>
      <c r="B665" s="93"/>
      <c r="C665" s="94"/>
      <c r="D665" s="94"/>
      <c r="E665" s="94"/>
      <c r="F665" s="94"/>
      <c r="G665" s="94"/>
      <c r="H665" s="94"/>
      <c r="I665" s="94"/>
      <c r="J665" s="94"/>
      <c r="K665" s="94"/>
      <c r="L665" s="94"/>
      <c r="M665" s="95"/>
    </row>
    <row r="666" spans="1:13" ht="11.25">
      <c r="A666" s="94"/>
      <c r="B666" s="93"/>
      <c r="C666" s="94"/>
      <c r="D666" s="94"/>
      <c r="E666" s="94"/>
      <c r="F666" s="94"/>
      <c r="G666" s="94"/>
      <c r="H666" s="94"/>
      <c r="I666" s="94"/>
      <c r="J666" s="94"/>
      <c r="K666" s="94"/>
      <c r="L666" s="94"/>
      <c r="M666" s="95"/>
    </row>
    <row r="667" spans="1:13" ht="11.25">
      <c r="A667" s="94"/>
      <c r="B667" s="93"/>
      <c r="C667" s="94"/>
      <c r="D667" s="94"/>
      <c r="E667" s="94"/>
      <c r="F667" s="94"/>
      <c r="G667" s="94"/>
      <c r="H667" s="94"/>
      <c r="I667" s="94"/>
      <c r="J667" s="94"/>
      <c r="K667" s="94"/>
      <c r="L667" s="94"/>
      <c r="M667" s="95"/>
    </row>
    <row r="668" spans="1:13" ht="11.25">
      <c r="A668" s="94"/>
      <c r="B668" s="93"/>
      <c r="C668" s="94"/>
      <c r="D668" s="94"/>
      <c r="E668" s="94"/>
      <c r="F668" s="94"/>
      <c r="G668" s="94"/>
      <c r="H668" s="94"/>
      <c r="I668" s="94"/>
      <c r="J668" s="94"/>
      <c r="K668" s="94"/>
      <c r="L668" s="94"/>
      <c r="M668" s="95"/>
    </row>
    <row r="669" spans="1:13" ht="11.25">
      <c r="A669" s="94"/>
      <c r="B669" s="93"/>
      <c r="C669" s="94"/>
      <c r="D669" s="94"/>
      <c r="E669" s="94"/>
      <c r="F669" s="94"/>
      <c r="G669" s="94"/>
      <c r="H669" s="94"/>
      <c r="I669" s="94"/>
      <c r="J669" s="94"/>
      <c r="K669" s="94"/>
      <c r="L669" s="94"/>
      <c r="M669" s="95"/>
    </row>
    <row r="670" spans="1:13" ht="11.25">
      <c r="A670" s="94"/>
      <c r="B670" s="93"/>
      <c r="C670" s="94"/>
      <c r="D670" s="94"/>
      <c r="E670" s="94"/>
      <c r="F670" s="94"/>
      <c r="G670" s="94"/>
      <c r="H670" s="94"/>
      <c r="I670" s="94"/>
      <c r="J670" s="94"/>
      <c r="K670" s="94"/>
      <c r="L670" s="94"/>
      <c r="M670" s="95"/>
    </row>
    <row r="671" spans="1:13" ht="11.25">
      <c r="A671" s="94"/>
      <c r="B671" s="93"/>
      <c r="C671" s="94"/>
      <c r="D671" s="94"/>
      <c r="E671" s="94"/>
      <c r="F671" s="94"/>
      <c r="G671" s="94"/>
      <c r="H671" s="94"/>
      <c r="I671" s="94"/>
      <c r="J671" s="94"/>
      <c r="K671" s="94"/>
      <c r="L671" s="94"/>
      <c r="M671" s="95"/>
    </row>
    <row r="672" spans="1:13" ht="11.25">
      <c r="A672" s="94"/>
      <c r="B672" s="93"/>
      <c r="C672" s="94"/>
      <c r="D672" s="94"/>
      <c r="E672" s="94"/>
      <c r="F672" s="94"/>
      <c r="G672" s="94"/>
      <c r="H672" s="94"/>
      <c r="I672" s="94"/>
      <c r="J672" s="94"/>
      <c r="K672" s="94"/>
      <c r="L672" s="94"/>
      <c r="M672" s="95"/>
    </row>
    <row r="673" spans="1:13" ht="11.25">
      <c r="A673" s="94"/>
      <c r="B673" s="93"/>
      <c r="C673" s="94"/>
      <c r="D673" s="94"/>
      <c r="E673" s="94"/>
      <c r="F673" s="94"/>
      <c r="G673" s="94"/>
      <c r="H673" s="94"/>
      <c r="I673" s="94"/>
      <c r="J673" s="94"/>
      <c r="K673" s="94"/>
      <c r="L673" s="94"/>
      <c r="M673" s="95"/>
    </row>
    <row r="674" spans="1:13" ht="11.25">
      <c r="A674" s="94"/>
      <c r="B674" s="93"/>
      <c r="C674" s="94"/>
      <c r="D674" s="94"/>
      <c r="E674" s="94"/>
      <c r="F674" s="94"/>
      <c r="G674" s="94"/>
      <c r="H674" s="94"/>
      <c r="I674" s="94"/>
      <c r="J674" s="94"/>
      <c r="K674" s="94"/>
      <c r="L674" s="94"/>
      <c r="M674" s="95"/>
    </row>
    <row r="675" spans="1:13" ht="11.25">
      <c r="A675" s="94"/>
      <c r="B675" s="93"/>
      <c r="C675" s="94"/>
      <c r="D675" s="94"/>
      <c r="E675" s="94"/>
      <c r="F675" s="94"/>
      <c r="G675" s="94"/>
      <c r="H675" s="94"/>
      <c r="I675" s="94"/>
      <c r="J675" s="94"/>
      <c r="K675" s="94"/>
      <c r="L675" s="94"/>
      <c r="M675" s="95"/>
    </row>
    <row r="676" spans="1:13" ht="11.25">
      <c r="A676" s="94"/>
      <c r="B676" s="93"/>
      <c r="C676" s="94"/>
      <c r="D676" s="94"/>
      <c r="E676" s="94"/>
      <c r="F676" s="94"/>
      <c r="G676" s="94"/>
      <c r="H676" s="94"/>
      <c r="I676" s="94"/>
      <c r="J676" s="94"/>
      <c r="K676" s="94"/>
      <c r="L676" s="94"/>
      <c r="M676" s="95"/>
    </row>
    <row r="677" spans="1:13" ht="11.25">
      <c r="A677" s="94"/>
      <c r="B677" s="93"/>
      <c r="C677" s="94"/>
      <c r="D677" s="94"/>
      <c r="E677" s="94"/>
      <c r="F677" s="94"/>
      <c r="G677" s="94"/>
      <c r="H677" s="94"/>
      <c r="I677" s="94"/>
      <c r="J677" s="94"/>
      <c r="K677" s="94"/>
      <c r="L677" s="94"/>
      <c r="M677" s="95"/>
    </row>
    <row r="678" spans="1:13" ht="11.25">
      <c r="A678" s="94"/>
      <c r="B678" s="93"/>
      <c r="C678" s="94"/>
      <c r="D678" s="94"/>
      <c r="E678" s="94"/>
      <c r="F678" s="94"/>
      <c r="G678" s="94"/>
      <c r="H678" s="94"/>
      <c r="I678" s="94"/>
      <c r="J678" s="94"/>
      <c r="K678" s="94"/>
      <c r="L678" s="94"/>
      <c r="M678" s="95"/>
    </row>
    <row r="679" spans="1:13" ht="11.25">
      <c r="A679" s="94"/>
      <c r="B679" s="93"/>
      <c r="C679" s="94"/>
      <c r="D679" s="94"/>
      <c r="E679" s="94"/>
      <c r="F679" s="94"/>
      <c r="G679" s="94"/>
      <c r="H679" s="94"/>
      <c r="I679" s="94"/>
      <c r="J679" s="94"/>
      <c r="K679" s="94"/>
      <c r="L679" s="94"/>
      <c r="M679" s="95"/>
    </row>
    <row r="680" spans="1:13" ht="11.25">
      <c r="A680" s="94"/>
      <c r="B680" s="93"/>
      <c r="C680" s="94"/>
      <c r="D680" s="94"/>
      <c r="E680" s="94"/>
      <c r="F680" s="94"/>
      <c r="G680" s="94"/>
      <c r="H680" s="94"/>
      <c r="I680" s="94"/>
      <c r="J680" s="94"/>
      <c r="K680" s="94"/>
      <c r="L680" s="94"/>
      <c r="M680" s="95"/>
    </row>
    <row r="681" spans="1:13" ht="11.25">
      <c r="A681" s="94"/>
      <c r="B681" s="93"/>
      <c r="C681" s="94"/>
      <c r="D681" s="94"/>
      <c r="E681" s="94"/>
      <c r="F681" s="94"/>
      <c r="G681" s="94"/>
      <c r="H681" s="94"/>
      <c r="I681" s="94"/>
      <c r="J681" s="94"/>
      <c r="K681" s="94"/>
      <c r="L681" s="94"/>
      <c r="M681" s="95"/>
    </row>
    <row r="682" spans="1:13" ht="11.25">
      <c r="A682" s="94"/>
      <c r="B682" s="93"/>
      <c r="C682" s="94"/>
      <c r="D682" s="94"/>
      <c r="E682" s="94"/>
      <c r="F682" s="94"/>
      <c r="G682" s="94"/>
      <c r="H682" s="94"/>
      <c r="I682" s="94"/>
      <c r="J682" s="94"/>
      <c r="K682" s="94"/>
      <c r="L682" s="94"/>
      <c r="M682" s="95"/>
    </row>
    <row r="683" spans="1:13" ht="11.25">
      <c r="A683" s="94"/>
      <c r="B683" s="93"/>
      <c r="C683" s="94"/>
      <c r="D683" s="94"/>
      <c r="E683" s="94"/>
      <c r="F683" s="94"/>
      <c r="G683" s="94"/>
      <c r="H683" s="94"/>
      <c r="I683" s="94"/>
      <c r="J683" s="94"/>
      <c r="K683" s="94"/>
      <c r="L683" s="94"/>
      <c r="M683" s="95"/>
    </row>
    <row r="684" spans="1:13" ht="11.25">
      <c r="A684" s="94"/>
      <c r="B684" s="93"/>
      <c r="C684" s="94"/>
      <c r="D684" s="94"/>
      <c r="E684" s="94"/>
      <c r="F684" s="94"/>
      <c r="G684" s="94"/>
      <c r="H684" s="94"/>
      <c r="I684" s="94"/>
      <c r="J684" s="94"/>
      <c r="K684" s="94"/>
      <c r="L684" s="94"/>
      <c r="M684" s="95"/>
    </row>
    <row r="685" spans="1:13" ht="11.25">
      <c r="A685" s="94"/>
      <c r="B685" s="93"/>
      <c r="C685" s="94"/>
      <c r="D685" s="94"/>
      <c r="E685" s="94"/>
      <c r="F685" s="94"/>
      <c r="G685" s="94"/>
      <c r="H685" s="94"/>
      <c r="I685" s="94"/>
      <c r="J685" s="94"/>
      <c r="K685" s="94"/>
      <c r="L685" s="94"/>
      <c r="M685" s="95"/>
    </row>
    <row r="686" spans="1:13" ht="11.25">
      <c r="A686" s="94"/>
      <c r="B686" s="93"/>
      <c r="C686" s="94"/>
      <c r="D686" s="94"/>
      <c r="E686" s="94"/>
      <c r="F686" s="94"/>
      <c r="G686" s="94"/>
      <c r="H686" s="94"/>
      <c r="I686" s="94"/>
      <c r="J686" s="94"/>
      <c r="K686" s="94"/>
      <c r="L686" s="94"/>
      <c r="M686" s="95"/>
    </row>
    <row r="687" spans="1:13" ht="11.25">
      <c r="A687" s="94"/>
      <c r="B687" s="93"/>
      <c r="C687" s="94"/>
      <c r="D687" s="94"/>
      <c r="E687" s="94"/>
      <c r="F687" s="94"/>
      <c r="G687" s="94"/>
      <c r="H687" s="94"/>
      <c r="I687" s="94"/>
      <c r="J687" s="94"/>
      <c r="K687" s="94"/>
      <c r="L687" s="94"/>
      <c r="M687" s="95"/>
    </row>
    <row r="688" spans="1:13" ht="11.25">
      <c r="A688" s="94"/>
      <c r="B688" s="93"/>
      <c r="C688" s="94"/>
      <c r="D688" s="94"/>
      <c r="E688" s="94"/>
      <c r="F688" s="94"/>
      <c r="G688" s="94"/>
      <c r="H688" s="94"/>
      <c r="I688" s="94"/>
      <c r="J688" s="94"/>
      <c r="K688" s="94"/>
      <c r="L688" s="94"/>
      <c r="M688" s="95"/>
    </row>
    <row r="689" spans="1:13" ht="11.25">
      <c r="A689" s="94"/>
      <c r="B689" s="93"/>
      <c r="C689" s="94"/>
      <c r="D689" s="94"/>
      <c r="E689" s="94"/>
      <c r="F689" s="94"/>
      <c r="G689" s="94"/>
      <c r="H689" s="94"/>
      <c r="I689" s="94"/>
      <c r="J689" s="94"/>
      <c r="K689" s="94"/>
      <c r="L689" s="94"/>
      <c r="M689" s="95"/>
    </row>
    <row r="690" spans="1:13" ht="11.25">
      <c r="A690" s="94"/>
      <c r="B690" s="93"/>
      <c r="C690" s="94"/>
      <c r="D690" s="94"/>
      <c r="E690" s="94"/>
      <c r="F690" s="94"/>
      <c r="G690" s="94"/>
      <c r="H690" s="94"/>
      <c r="I690" s="94"/>
      <c r="J690" s="94"/>
      <c r="K690" s="94"/>
      <c r="L690" s="94"/>
      <c r="M690" s="95"/>
    </row>
    <row r="691" spans="1:13" ht="11.25">
      <c r="A691" s="94"/>
      <c r="B691" s="93"/>
      <c r="C691" s="94"/>
      <c r="D691" s="94"/>
      <c r="E691" s="94"/>
      <c r="F691" s="94"/>
      <c r="G691" s="94"/>
      <c r="H691" s="94"/>
      <c r="I691" s="94"/>
      <c r="J691" s="94"/>
      <c r="K691" s="94"/>
      <c r="L691" s="94"/>
      <c r="M691" s="95"/>
    </row>
    <row r="692" spans="1:13" ht="11.25">
      <c r="A692" s="94"/>
      <c r="B692" s="93"/>
      <c r="C692" s="94"/>
      <c r="D692" s="94"/>
      <c r="E692" s="94"/>
      <c r="F692" s="94"/>
      <c r="G692" s="94"/>
      <c r="H692" s="94"/>
      <c r="I692" s="94"/>
      <c r="J692" s="94"/>
      <c r="K692" s="94"/>
      <c r="L692" s="94"/>
      <c r="M692" s="95"/>
    </row>
    <row r="693" spans="1:13" ht="11.25">
      <c r="A693" s="94"/>
      <c r="B693" s="93"/>
      <c r="C693" s="94"/>
      <c r="D693" s="94"/>
      <c r="E693" s="94"/>
      <c r="F693" s="94"/>
      <c r="G693" s="94"/>
      <c r="H693" s="94"/>
      <c r="I693" s="94"/>
      <c r="J693" s="94"/>
      <c r="K693" s="94"/>
      <c r="L693" s="94"/>
      <c r="M693" s="95"/>
    </row>
    <row r="694" spans="1:13" ht="11.25">
      <c r="A694" s="94"/>
      <c r="B694" s="93"/>
      <c r="C694" s="94"/>
      <c r="D694" s="94"/>
      <c r="E694" s="94"/>
      <c r="F694" s="94"/>
      <c r="G694" s="94"/>
      <c r="H694" s="94"/>
      <c r="I694" s="94"/>
      <c r="J694" s="94"/>
      <c r="K694" s="94"/>
      <c r="L694" s="94"/>
      <c r="M694" s="95"/>
    </row>
    <row r="695" spans="1:13" ht="11.25">
      <c r="A695" s="94"/>
      <c r="B695" s="93"/>
      <c r="C695" s="94"/>
      <c r="D695" s="94"/>
      <c r="E695" s="94"/>
      <c r="F695" s="94"/>
      <c r="G695" s="94"/>
      <c r="H695" s="94"/>
      <c r="I695" s="94"/>
      <c r="J695" s="94"/>
      <c r="K695" s="94"/>
      <c r="L695" s="94"/>
      <c r="M695" s="95"/>
    </row>
    <row r="696" spans="1:13" ht="11.25">
      <c r="A696" s="94"/>
      <c r="B696" s="93"/>
      <c r="C696" s="94"/>
      <c r="D696" s="94"/>
      <c r="E696" s="94"/>
      <c r="F696" s="94"/>
      <c r="G696" s="94"/>
      <c r="H696" s="94"/>
      <c r="I696" s="94"/>
      <c r="J696" s="94"/>
      <c r="K696" s="94"/>
      <c r="L696" s="94"/>
      <c r="M696" s="95"/>
    </row>
    <row r="697" spans="1:13" ht="11.25">
      <c r="A697" s="94"/>
      <c r="B697" s="93"/>
      <c r="C697" s="94"/>
      <c r="D697" s="94"/>
      <c r="E697" s="94"/>
      <c r="F697" s="94"/>
      <c r="G697" s="94"/>
      <c r="H697" s="94"/>
      <c r="I697" s="94"/>
      <c r="J697" s="94"/>
      <c r="K697" s="94"/>
      <c r="L697" s="94"/>
      <c r="M697" s="95"/>
    </row>
    <row r="698" spans="1:13" ht="11.25">
      <c r="A698" s="94"/>
      <c r="B698" s="93"/>
      <c r="C698" s="94"/>
      <c r="D698" s="94"/>
      <c r="E698" s="94"/>
      <c r="F698" s="94"/>
      <c r="G698" s="94"/>
      <c r="H698" s="94"/>
      <c r="I698" s="94"/>
      <c r="J698" s="94"/>
      <c r="K698" s="94"/>
      <c r="L698" s="94"/>
      <c r="M698" s="95"/>
    </row>
    <row r="699" spans="1:13" ht="11.25">
      <c r="A699" s="94"/>
      <c r="B699" s="93"/>
      <c r="C699" s="94"/>
      <c r="D699" s="94"/>
      <c r="E699" s="94"/>
      <c r="F699" s="94"/>
      <c r="G699" s="94"/>
      <c r="H699" s="94"/>
      <c r="I699" s="94"/>
      <c r="J699" s="94"/>
      <c r="K699" s="94"/>
      <c r="L699" s="94"/>
      <c r="M699" s="95"/>
    </row>
    <row r="700" spans="1:13" ht="11.25">
      <c r="A700" s="94"/>
      <c r="B700" s="93"/>
      <c r="C700" s="94"/>
      <c r="D700" s="94"/>
      <c r="E700" s="94"/>
      <c r="F700" s="94"/>
      <c r="G700" s="94"/>
      <c r="H700" s="94"/>
      <c r="I700" s="94"/>
      <c r="J700" s="94"/>
      <c r="K700" s="94"/>
      <c r="L700" s="94"/>
      <c r="M700" s="95"/>
    </row>
    <row r="701" spans="1:13" ht="11.25">
      <c r="A701" s="94"/>
      <c r="B701" s="93"/>
      <c r="C701" s="94"/>
      <c r="D701" s="94"/>
      <c r="E701" s="94"/>
      <c r="F701" s="94"/>
      <c r="G701" s="94"/>
      <c r="H701" s="94"/>
      <c r="I701" s="94"/>
      <c r="J701" s="94"/>
      <c r="K701" s="94"/>
      <c r="L701" s="94"/>
      <c r="M701" s="95"/>
    </row>
    <row r="702" spans="1:13" ht="11.25">
      <c r="A702" s="94"/>
      <c r="B702" s="93"/>
      <c r="C702" s="94"/>
      <c r="D702" s="94"/>
      <c r="E702" s="94"/>
      <c r="F702" s="94"/>
      <c r="G702" s="94"/>
      <c r="H702" s="94"/>
      <c r="I702" s="94"/>
      <c r="J702" s="94"/>
      <c r="K702" s="94"/>
      <c r="L702" s="94"/>
      <c r="M702" s="95"/>
    </row>
    <row r="703" spans="1:13" ht="11.25">
      <c r="A703" s="94"/>
      <c r="B703" s="93"/>
      <c r="C703" s="94"/>
      <c r="D703" s="94"/>
      <c r="E703" s="94"/>
      <c r="F703" s="94"/>
      <c r="G703" s="94"/>
      <c r="H703" s="94"/>
      <c r="I703" s="94"/>
      <c r="J703" s="94"/>
      <c r="K703" s="94"/>
      <c r="L703" s="94"/>
      <c r="M703" s="95"/>
    </row>
    <row r="704" spans="1:13" ht="11.25">
      <c r="A704" s="94"/>
      <c r="B704" s="93"/>
      <c r="C704" s="94"/>
      <c r="D704" s="94"/>
      <c r="E704" s="94"/>
      <c r="F704" s="94"/>
      <c r="G704" s="94"/>
      <c r="H704" s="94"/>
      <c r="I704" s="94"/>
      <c r="J704" s="94"/>
      <c r="K704" s="94"/>
      <c r="L704" s="94"/>
      <c r="M704" s="95"/>
    </row>
    <row r="705" spans="1:13" ht="11.25">
      <c r="A705" s="94"/>
      <c r="B705" s="93"/>
      <c r="C705" s="94"/>
      <c r="D705" s="94"/>
      <c r="E705" s="94"/>
      <c r="F705" s="94"/>
      <c r="G705" s="94"/>
      <c r="H705" s="94"/>
      <c r="I705" s="94"/>
      <c r="J705" s="94"/>
      <c r="K705" s="94"/>
      <c r="L705" s="94"/>
      <c r="M705" s="95"/>
    </row>
    <row r="706" spans="1:13" ht="11.25">
      <c r="A706" s="94"/>
      <c r="B706" s="93"/>
      <c r="C706" s="94"/>
      <c r="D706" s="94"/>
      <c r="E706" s="94"/>
      <c r="F706" s="94"/>
      <c r="G706" s="94"/>
      <c r="H706" s="94"/>
      <c r="I706" s="94"/>
      <c r="J706" s="94"/>
      <c r="K706" s="94"/>
      <c r="L706" s="94"/>
      <c r="M706" s="95"/>
    </row>
    <row r="707" spans="1:13" ht="11.25">
      <c r="A707" s="94"/>
      <c r="B707" s="93"/>
      <c r="C707" s="94"/>
      <c r="D707" s="94"/>
      <c r="E707" s="94"/>
      <c r="F707" s="94"/>
      <c r="G707" s="94"/>
      <c r="H707" s="94"/>
      <c r="I707" s="94"/>
      <c r="J707" s="94"/>
      <c r="K707" s="94"/>
      <c r="L707" s="94"/>
      <c r="M707" s="95"/>
    </row>
    <row r="708" spans="1:13" ht="11.25">
      <c r="A708" s="94"/>
      <c r="B708" s="93"/>
      <c r="C708" s="94"/>
      <c r="D708" s="94"/>
      <c r="E708" s="94"/>
      <c r="F708" s="94"/>
      <c r="G708" s="94"/>
      <c r="H708" s="94"/>
      <c r="I708" s="94"/>
      <c r="J708" s="94"/>
      <c r="K708" s="94"/>
      <c r="L708" s="94"/>
      <c r="M708" s="95"/>
    </row>
    <row r="709" spans="1:13" ht="11.25">
      <c r="A709" s="94"/>
      <c r="B709" s="93"/>
      <c r="C709" s="94"/>
      <c r="D709" s="94"/>
      <c r="E709" s="94"/>
      <c r="F709" s="94"/>
      <c r="G709" s="94"/>
      <c r="H709" s="94"/>
      <c r="I709" s="94"/>
      <c r="J709" s="94"/>
      <c r="K709" s="94"/>
      <c r="L709" s="94"/>
      <c r="M709" s="95"/>
    </row>
    <row r="710" spans="1:13" ht="11.25">
      <c r="A710" s="94"/>
      <c r="B710" s="93"/>
      <c r="C710" s="94"/>
      <c r="D710" s="94"/>
      <c r="E710" s="94"/>
      <c r="F710" s="94"/>
      <c r="G710" s="94"/>
      <c r="H710" s="94"/>
      <c r="I710" s="94"/>
      <c r="J710" s="94"/>
      <c r="K710" s="94"/>
      <c r="L710" s="94"/>
      <c r="M710" s="95"/>
    </row>
    <row r="711" spans="1:13" ht="11.25">
      <c r="A711" s="94"/>
      <c r="B711" s="93"/>
      <c r="C711" s="94"/>
      <c r="D711" s="94"/>
      <c r="E711" s="94"/>
      <c r="F711" s="94"/>
      <c r="G711" s="94"/>
      <c r="H711" s="94"/>
      <c r="I711" s="94"/>
      <c r="J711" s="94"/>
      <c r="K711" s="94"/>
      <c r="L711" s="94"/>
      <c r="M711" s="95"/>
    </row>
    <row r="712" spans="1:13" ht="11.25">
      <c r="A712" s="94"/>
      <c r="B712" s="93"/>
      <c r="C712" s="94"/>
      <c r="D712" s="94"/>
      <c r="E712" s="94"/>
      <c r="F712" s="94"/>
      <c r="G712" s="94"/>
      <c r="H712" s="94"/>
      <c r="I712" s="94"/>
      <c r="J712" s="94"/>
      <c r="K712" s="94"/>
      <c r="L712" s="94"/>
      <c r="M712" s="95"/>
    </row>
    <row r="713" spans="1:13" ht="11.25">
      <c r="A713" s="94"/>
      <c r="B713" s="93"/>
      <c r="C713" s="94"/>
      <c r="D713" s="94"/>
      <c r="E713" s="94"/>
      <c r="F713" s="94"/>
      <c r="G713" s="94"/>
      <c r="H713" s="94"/>
      <c r="I713" s="94"/>
      <c r="J713" s="94"/>
      <c r="K713" s="94"/>
      <c r="L713" s="94"/>
      <c r="M713" s="95"/>
    </row>
    <row r="714" spans="1:13" ht="11.25">
      <c r="A714" s="94"/>
      <c r="B714" s="93"/>
      <c r="C714" s="94"/>
      <c r="D714" s="94"/>
      <c r="E714" s="94"/>
      <c r="F714" s="94"/>
      <c r="G714" s="94"/>
      <c r="H714" s="94"/>
      <c r="I714" s="94"/>
      <c r="J714" s="94"/>
      <c r="K714" s="94"/>
      <c r="L714" s="94"/>
      <c r="M714" s="95"/>
    </row>
    <row r="715" spans="1:13" ht="11.25">
      <c r="A715" s="94"/>
      <c r="B715" s="93"/>
      <c r="C715" s="94"/>
      <c r="D715" s="94"/>
      <c r="E715" s="94"/>
      <c r="F715" s="94"/>
      <c r="G715" s="94"/>
      <c r="H715" s="94"/>
      <c r="I715" s="94"/>
      <c r="J715" s="94"/>
      <c r="K715" s="94"/>
      <c r="L715" s="94"/>
      <c r="M715" s="95"/>
    </row>
    <row r="716" spans="1:13" ht="11.25">
      <c r="A716" s="94"/>
      <c r="B716" s="93"/>
      <c r="C716" s="94"/>
      <c r="D716" s="94"/>
      <c r="E716" s="94"/>
      <c r="F716" s="94"/>
      <c r="G716" s="94"/>
      <c r="H716" s="94"/>
      <c r="I716" s="94"/>
      <c r="J716" s="94"/>
      <c r="K716" s="94"/>
      <c r="L716" s="94"/>
      <c r="M716" s="95"/>
    </row>
    <row r="717" spans="1:13" ht="11.25">
      <c r="A717" s="94"/>
      <c r="B717" s="93"/>
      <c r="C717" s="94"/>
      <c r="D717" s="94"/>
      <c r="E717" s="94"/>
      <c r="F717" s="94"/>
      <c r="G717" s="94"/>
      <c r="H717" s="94"/>
      <c r="I717" s="94"/>
      <c r="J717" s="94"/>
      <c r="K717" s="94"/>
      <c r="L717" s="94"/>
      <c r="M717" s="95"/>
    </row>
    <row r="718" spans="1:13" ht="11.25">
      <c r="A718" s="94"/>
      <c r="B718" s="93"/>
      <c r="C718" s="94"/>
      <c r="D718" s="94"/>
      <c r="E718" s="94"/>
      <c r="F718" s="94"/>
      <c r="G718" s="94"/>
      <c r="H718" s="94"/>
      <c r="I718" s="94"/>
      <c r="J718" s="94"/>
      <c r="K718" s="94"/>
      <c r="L718" s="94"/>
      <c r="M718" s="95"/>
    </row>
    <row r="719" spans="1:13" ht="11.25">
      <c r="A719" s="94"/>
      <c r="B719" s="93"/>
      <c r="C719" s="94"/>
      <c r="D719" s="94"/>
      <c r="E719" s="94"/>
      <c r="F719" s="94"/>
      <c r="G719" s="94"/>
      <c r="H719" s="94"/>
      <c r="I719" s="94"/>
      <c r="J719" s="94"/>
      <c r="K719" s="94"/>
      <c r="L719" s="94"/>
      <c r="M719" s="95"/>
    </row>
    <row r="720" spans="1:13" ht="11.25">
      <c r="A720" s="94"/>
      <c r="B720" s="93"/>
      <c r="C720" s="94"/>
      <c r="D720" s="94"/>
      <c r="E720" s="94"/>
      <c r="F720" s="94"/>
      <c r="G720" s="94"/>
      <c r="H720" s="94"/>
      <c r="I720" s="94"/>
      <c r="J720" s="94"/>
      <c r="K720" s="94"/>
      <c r="L720" s="94"/>
      <c r="M720" s="95"/>
    </row>
    <row r="721" spans="1:13" ht="11.25">
      <c r="A721" s="94"/>
      <c r="B721" s="93"/>
      <c r="C721" s="94"/>
      <c r="D721" s="94"/>
      <c r="E721" s="94"/>
      <c r="F721" s="94"/>
      <c r="G721" s="94"/>
      <c r="H721" s="94"/>
      <c r="I721" s="94"/>
      <c r="J721" s="94"/>
      <c r="K721" s="94"/>
      <c r="L721" s="94"/>
      <c r="M721" s="95"/>
    </row>
    <row r="722" spans="1:13" ht="11.25">
      <c r="A722" s="94"/>
      <c r="B722" s="93"/>
      <c r="C722" s="94"/>
      <c r="D722" s="94"/>
      <c r="E722" s="94"/>
      <c r="F722" s="94"/>
      <c r="G722" s="94"/>
      <c r="H722" s="94"/>
      <c r="I722" s="94"/>
      <c r="J722" s="94"/>
      <c r="K722" s="94"/>
      <c r="L722" s="94"/>
      <c r="M722" s="95"/>
    </row>
    <row r="723" spans="1:13" ht="11.25">
      <c r="A723" s="94"/>
      <c r="B723" s="93"/>
      <c r="C723" s="94"/>
      <c r="D723" s="94"/>
      <c r="E723" s="94"/>
      <c r="F723" s="94"/>
      <c r="G723" s="94"/>
      <c r="H723" s="94"/>
      <c r="I723" s="94"/>
      <c r="J723" s="94"/>
      <c r="K723" s="94"/>
      <c r="L723" s="94"/>
      <c r="M723" s="95"/>
    </row>
    <row r="724" spans="1:13" ht="11.25">
      <c r="A724" s="94"/>
      <c r="B724" s="93"/>
      <c r="C724" s="94"/>
      <c r="D724" s="94"/>
      <c r="E724" s="94"/>
      <c r="F724" s="94"/>
      <c r="G724" s="94"/>
      <c r="H724" s="94"/>
      <c r="I724" s="94"/>
      <c r="J724" s="94"/>
      <c r="K724" s="94"/>
      <c r="L724" s="94"/>
      <c r="M724" s="95"/>
    </row>
    <row r="725" spans="1:13" ht="11.25">
      <c r="A725" s="94"/>
      <c r="B725" s="93"/>
      <c r="C725" s="94"/>
      <c r="D725" s="94"/>
      <c r="E725" s="94"/>
      <c r="F725" s="94"/>
      <c r="G725" s="94"/>
      <c r="H725" s="94"/>
      <c r="I725" s="94"/>
      <c r="J725" s="94"/>
      <c r="K725" s="94"/>
      <c r="L725" s="94"/>
      <c r="M725" s="95"/>
    </row>
    <row r="726" spans="1:13" ht="11.25">
      <c r="A726" s="94"/>
      <c r="B726" s="93"/>
      <c r="C726" s="94"/>
      <c r="D726" s="94"/>
      <c r="E726" s="94"/>
      <c r="F726" s="94"/>
      <c r="G726" s="94"/>
      <c r="H726" s="94"/>
      <c r="I726" s="94"/>
      <c r="J726" s="94"/>
      <c r="K726" s="94"/>
      <c r="L726" s="94"/>
      <c r="M726" s="95"/>
    </row>
    <row r="727" spans="1:13" ht="11.25">
      <c r="A727" s="94"/>
      <c r="B727" s="93"/>
      <c r="C727" s="94"/>
      <c r="D727" s="94"/>
      <c r="E727" s="94"/>
      <c r="F727" s="94"/>
      <c r="G727" s="94"/>
      <c r="H727" s="94"/>
      <c r="I727" s="94"/>
      <c r="J727" s="94"/>
      <c r="K727" s="94"/>
      <c r="L727" s="94"/>
      <c r="M727" s="95"/>
    </row>
    <row r="728" spans="1:13" ht="11.25">
      <c r="A728" s="94"/>
      <c r="B728" s="93"/>
      <c r="C728" s="94"/>
      <c r="D728" s="94"/>
      <c r="E728" s="94"/>
      <c r="F728" s="94"/>
      <c r="G728" s="94"/>
      <c r="H728" s="94"/>
      <c r="I728" s="94"/>
      <c r="J728" s="94"/>
      <c r="K728" s="94"/>
      <c r="L728" s="94"/>
      <c r="M728" s="95"/>
    </row>
    <row r="729" spans="1:13" ht="11.25">
      <c r="A729" s="94"/>
      <c r="B729" s="93"/>
      <c r="C729" s="94"/>
      <c r="D729" s="94"/>
      <c r="E729" s="94"/>
      <c r="F729" s="94"/>
      <c r="G729" s="94"/>
      <c r="H729" s="94"/>
      <c r="I729" s="94"/>
      <c r="J729" s="94"/>
      <c r="K729" s="94"/>
      <c r="L729" s="94"/>
      <c r="M729" s="95"/>
    </row>
    <row r="730" spans="1:13" ht="11.25">
      <c r="A730" s="94"/>
      <c r="B730" s="93"/>
      <c r="C730" s="94"/>
      <c r="D730" s="94"/>
      <c r="E730" s="94"/>
      <c r="F730" s="94"/>
      <c r="G730" s="94"/>
      <c r="H730" s="94"/>
      <c r="I730" s="94"/>
      <c r="J730" s="94"/>
      <c r="K730" s="94"/>
      <c r="L730" s="94"/>
      <c r="M730" s="95"/>
    </row>
    <row r="731" spans="1:13" ht="11.25">
      <c r="A731" s="94"/>
      <c r="B731" s="93"/>
      <c r="C731" s="94"/>
      <c r="D731" s="94"/>
      <c r="E731" s="94"/>
      <c r="F731" s="94"/>
      <c r="G731" s="94"/>
      <c r="H731" s="94"/>
      <c r="I731" s="94"/>
      <c r="J731" s="94"/>
      <c r="K731" s="94"/>
      <c r="L731" s="94"/>
      <c r="M731" s="95"/>
    </row>
    <row r="732" spans="1:13" ht="11.25">
      <c r="A732" s="94"/>
      <c r="B732" s="93"/>
      <c r="C732" s="94"/>
      <c r="D732" s="94"/>
      <c r="E732" s="94"/>
      <c r="F732" s="94"/>
      <c r="G732" s="94"/>
      <c r="H732" s="94"/>
      <c r="I732" s="94"/>
      <c r="J732" s="94"/>
      <c r="K732" s="94"/>
      <c r="L732" s="94"/>
      <c r="M732" s="95"/>
    </row>
    <row r="733" spans="1:13" ht="11.25">
      <c r="A733" s="94"/>
      <c r="B733" s="93"/>
      <c r="C733" s="94"/>
      <c r="D733" s="94"/>
      <c r="E733" s="94"/>
      <c r="F733" s="94"/>
      <c r="G733" s="94"/>
      <c r="H733" s="94"/>
      <c r="I733" s="94"/>
      <c r="J733" s="94"/>
      <c r="K733" s="94"/>
      <c r="L733" s="94"/>
      <c r="M733" s="95"/>
    </row>
    <row r="734" spans="1:13" ht="11.25">
      <c r="A734" s="94"/>
      <c r="B734" s="93"/>
      <c r="C734" s="94"/>
      <c r="D734" s="94"/>
      <c r="E734" s="94"/>
      <c r="F734" s="94"/>
      <c r="G734" s="94"/>
      <c r="H734" s="94"/>
      <c r="I734" s="94"/>
      <c r="J734" s="94"/>
      <c r="K734" s="94"/>
      <c r="L734" s="94"/>
      <c r="M734" s="95"/>
    </row>
    <row r="735" spans="1:13" ht="11.25">
      <c r="A735" s="94"/>
      <c r="B735" s="93"/>
      <c r="C735" s="94"/>
      <c r="D735" s="94"/>
      <c r="E735" s="94"/>
      <c r="F735" s="94"/>
      <c r="G735" s="94"/>
      <c r="H735" s="94"/>
      <c r="I735" s="94"/>
      <c r="J735" s="94"/>
      <c r="K735" s="94"/>
      <c r="L735" s="94"/>
      <c r="M735" s="95"/>
    </row>
    <row r="736" spans="1:13" ht="11.25">
      <c r="A736" s="94"/>
      <c r="B736" s="93"/>
      <c r="C736" s="94"/>
      <c r="D736" s="94"/>
      <c r="E736" s="94"/>
      <c r="F736" s="94"/>
      <c r="G736" s="94"/>
      <c r="H736" s="94"/>
      <c r="I736" s="94"/>
      <c r="J736" s="94"/>
      <c r="K736" s="94"/>
      <c r="L736" s="94"/>
      <c r="M736" s="95"/>
    </row>
    <row r="737" spans="1:13" ht="11.25">
      <c r="A737" s="94"/>
      <c r="B737" s="93"/>
      <c r="C737" s="94"/>
      <c r="D737" s="94"/>
      <c r="E737" s="94"/>
      <c r="F737" s="94"/>
      <c r="G737" s="94"/>
      <c r="H737" s="94"/>
      <c r="I737" s="94"/>
      <c r="J737" s="94"/>
      <c r="K737" s="94"/>
      <c r="L737" s="94"/>
      <c r="M737" s="95"/>
    </row>
    <row r="738" spans="1:13" ht="11.25">
      <c r="A738" s="94"/>
      <c r="B738" s="93"/>
      <c r="C738" s="94"/>
      <c r="D738" s="94"/>
      <c r="E738" s="94"/>
      <c r="F738" s="94"/>
      <c r="G738" s="94"/>
      <c r="H738" s="94"/>
      <c r="I738" s="94"/>
      <c r="J738" s="94"/>
      <c r="K738" s="94"/>
      <c r="L738" s="94"/>
      <c r="M738" s="95"/>
    </row>
    <row r="739" spans="1:13" ht="11.25">
      <c r="A739" s="94"/>
      <c r="B739" s="93"/>
      <c r="C739" s="94"/>
      <c r="D739" s="94"/>
      <c r="E739" s="94"/>
      <c r="F739" s="94"/>
      <c r="G739" s="94"/>
      <c r="H739" s="94"/>
      <c r="I739" s="94"/>
      <c r="J739" s="94"/>
      <c r="K739" s="94"/>
      <c r="L739" s="94"/>
      <c r="M739" s="95"/>
    </row>
    <row r="740" spans="1:13" ht="11.25">
      <c r="A740" s="94"/>
      <c r="B740" s="93"/>
      <c r="C740" s="94"/>
      <c r="D740" s="94"/>
      <c r="E740" s="94"/>
      <c r="F740" s="94"/>
      <c r="G740" s="94"/>
      <c r="H740" s="94"/>
      <c r="I740" s="94"/>
      <c r="J740" s="94"/>
      <c r="K740" s="94"/>
      <c r="L740" s="94"/>
      <c r="M740" s="95"/>
    </row>
    <row r="741" spans="1:13" ht="11.25">
      <c r="A741" s="94"/>
      <c r="B741" s="93"/>
      <c r="C741" s="94"/>
      <c r="D741" s="94"/>
      <c r="E741" s="94"/>
      <c r="F741" s="94"/>
      <c r="G741" s="94"/>
      <c r="H741" s="94"/>
      <c r="I741" s="94"/>
      <c r="J741" s="94"/>
      <c r="K741" s="94"/>
      <c r="L741" s="94"/>
      <c r="M741" s="95"/>
    </row>
    <row r="742" spans="1:13" ht="11.25">
      <c r="A742" s="94"/>
      <c r="B742" s="93"/>
      <c r="C742" s="94"/>
      <c r="D742" s="94"/>
      <c r="E742" s="94"/>
      <c r="F742" s="94"/>
      <c r="G742" s="94"/>
      <c r="H742" s="94"/>
      <c r="I742" s="94"/>
      <c r="J742" s="94"/>
      <c r="K742" s="94"/>
      <c r="L742" s="94"/>
      <c r="M742" s="95"/>
    </row>
    <row r="743" spans="1:13" ht="11.25">
      <c r="A743" s="94"/>
      <c r="B743" s="93"/>
      <c r="C743" s="94"/>
      <c r="D743" s="94"/>
      <c r="E743" s="94"/>
      <c r="F743" s="94"/>
      <c r="G743" s="94"/>
      <c r="H743" s="94"/>
      <c r="I743" s="94"/>
      <c r="J743" s="94"/>
      <c r="K743" s="94"/>
      <c r="L743" s="94"/>
      <c r="M743" s="95"/>
    </row>
    <row r="744" spans="1:13" ht="11.25">
      <c r="A744" s="94"/>
      <c r="B744" s="93"/>
      <c r="C744" s="94"/>
      <c r="D744" s="94"/>
      <c r="E744" s="94"/>
      <c r="F744" s="94"/>
      <c r="G744" s="94"/>
      <c r="H744" s="94"/>
      <c r="I744" s="94"/>
      <c r="J744" s="94"/>
      <c r="K744" s="94"/>
      <c r="L744" s="94"/>
      <c r="M744" s="95"/>
    </row>
    <row r="745" spans="1:13" ht="11.25">
      <c r="A745" s="94"/>
      <c r="B745" s="93"/>
      <c r="C745" s="94"/>
      <c r="D745" s="94"/>
      <c r="E745" s="94"/>
      <c r="F745" s="94"/>
      <c r="G745" s="94"/>
      <c r="H745" s="94"/>
      <c r="I745" s="94"/>
      <c r="J745" s="94"/>
      <c r="K745" s="94"/>
      <c r="L745" s="94"/>
      <c r="M745" s="95"/>
    </row>
    <row r="746" spans="1:13" ht="11.25">
      <c r="A746" s="94"/>
      <c r="B746" s="93"/>
      <c r="C746" s="94"/>
      <c r="D746" s="94"/>
      <c r="E746" s="94"/>
      <c r="F746" s="94"/>
      <c r="G746" s="94"/>
      <c r="H746" s="94"/>
      <c r="I746" s="94"/>
      <c r="J746" s="94"/>
      <c r="K746" s="94"/>
      <c r="L746" s="94"/>
      <c r="M746" s="95"/>
    </row>
    <row r="747" spans="1:13" ht="11.25">
      <c r="A747" s="94"/>
      <c r="B747" s="93"/>
      <c r="C747" s="100"/>
      <c r="D747" s="100"/>
      <c r="E747" s="100"/>
      <c r="F747" s="100"/>
      <c r="G747" s="100"/>
      <c r="H747" s="100"/>
      <c r="I747" s="100"/>
      <c r="J747" s="100"/>
      <c r="K747" s="100"/>
      <c r="L747" s="100"/>
      <c r="M747" s="115"/>
    </row>
    <row r="748" spans="1:2" ht="11.25">
      <c r="A748" s="94"/>
      <c r="B748" s="107"/>
    </row>
    <row r="749" spans="1:2" ht="11.25">
      <c r="A749" s="94"/>
      <c r="B749" s="107"/>
    </row>
    <row r="750" spans="1:2" ht="11.25">
      <c r="A750" s="94"/>
      <c r="B750" s="107"/>
    </row>
    <row r="751" spans="1:2" ht="11.25">
      <c r="A751" s="94"/>
      <c r="B751" s="107"/>
    </row>
    <row r="752" spans="1:2" ht="11.25">
      <c r="A752" s="94"/>
      <c r="B752" s="107"/>
    </row>
    <row r="753" spans="1:2" ht="11.25">
      <c r="A753" s="94"/>
      <c r="B753" s="107"/>
    </row>
    <row r="754" spans="1:2" ht="11.25">
      <c r="A754" s="94"/>
      <c r="B754" s="107"/>
    </row>
    <row r="755" spans="1:2" ht="11.25">
      <c r="A755" s="94"/>
      <c r="B755" s="107"/>
    </row>
    <row r="756" spans="1:2" ht="11.25">
      <c r="A756" s="94"/>
      <c r="B756" s="107"/>
    </row>
    <row r="757" spans="1:2" ht="11.25">
      <c r="A757" s="94"/>
      <c r="B757" s="107"/>
    </row>
    <row r="758" spans="1:2" ht="11.25">
      <c r="A758" s="94"/>
      <c r="B758" s="107"/>
    </row>
    <row r="759" spans="1:2" ht="11.25">
      <c r="A759" s="94"/>
      <c r="B759" s="107"/>
    </row>
    <row r="760" spans="1:2" ht="11.25">
      <c r="A760" s="94"/>
      <c r="B760" s="107"/>
    </row>
    <row r="761" spans="1:2" ht="11.25">
      <c r="A761" s="94"/>
      <c r="B761" s="107"/>
    </row>
    <row r="762" spans="1:2" ht="11.25">
      <c r="A762" s="94"/>
      <c r="B762" s="107"/>
    </row>
    <row r="763" spans="1:2" ht="11.25">
      <c r="A763" s="94"/>
      <c r="B763" s="107"/>
    </row>
    <row r="764" spans="1:2" ht="11.25">
      <c r="A764" s="94"/>
      <c r="B764" s="107"/>
    </row>
    <row r="765" spans="1:2" ht="11.25">
      <c r="A765" s="94"/>
      <c r="B765" s="107"/>
    </row>
    <row r="766" spans="1:2" ht="11.25">
      <c r="A766" s="94"/>
      <c r="B766" s="107"/>
    </row>
    <row r="767" spans="1:2" ht="11.25">
      <c r="A767" s="94"/>
      <c r="B767" s="107"/>
    </row>
    <row r="768" spans="1:2" ht="11.25">
      <c r="A768" s="94"/>
      <c r="B768" s="107"/>
    </row>
    <row r="769" spans="1:2" ht="11.25">
      <c r="A769" s="94"/>
      <c r="B769" s="107"/>
    </row>
    <row r="770" spans="1:2" ht="11.25">
      <c r="A770" s="94"/>
      <c r="B770" s="107"/>
    </row>
    <row r="771" spans="1:2" ht="11.25">
      <c r="A771" s="94"/>
      <c r="B771" s="107"/>
    </row>
    <row r="772" spans="1:2" ht="11.25">
      <c r="A772" s="94"/>
      <c r="B772" s="107"/>
    </row>
    <row r="773" spans="1:2" ht="11.25">
      <c r="A773" s="94"/>
      <c r="B773" s="107"/>
    </row>
    <row r="774" spans="1:2" ht="11.25">
      <c r="A774" s="94"/>
      <c r="B774" s="107"/>
    </row>
    <row r="775" spans="1:2" ht="11.25">
      <c r="A775" s="94"/>
      <c r="B775" s="107"/>
    </row>
    <row r="776" spans="1:2" ht="11.25">
      <c r="A776" s="94"/>
      <c r="B776" s="107"/>
    </row>
    <row r="777" spans="1:2" ht="11.25">
      <c r="A777" s="94"/>
      <c r="B777" s="107"/>
    </row>
    <row r="778" spans="1:2" ht="11.25">
      <c r="A778" s="94"/>
      <c r="B778" s="107"/>
    </row>
    <row r="779" spans="1:2" ht="11.25">
      <c r="A779" s="94"/>
      <c r="B779" s="107"/>
    </row>
    <row r="780" spans="1:2" ht="11.25">
      <c r="A780" s="94"/>
      <c r="B780" s="107"/>
    </row>
    <row r="781" spans="1:2" ht="11.25">
      <c r="A781" s="94"/>
      <c r="B781" s="107"/>
    </row>
    <row r="782" spans="1:2" ht="11.25">
      <c r="A782" s="94"/>
      <c r="B782" s="107"/>
    </row>
    <row r="783" spans="1:2" ht="11.25">
      <c r="A783" s="94"/>
      <c r="B783" s="107"/>
    </row>
    <row r="784" spans="1:2" ht="11.25">
      <c r="A784" s="94"/>
      <c r="B784" s="107"/>
    </row>
    <row r="785" spans="1:2" ht="11.25">
      <c r="A785" s="94"/>
      <c r="B785" s="107"/>
    </row>
    <row r="786" spans="1:2" ht="11.25">
      <c r="A786" s="94"/>
      <c r="B786" s="107"/>
    </row>
    <row r="787" spans="1:2" ht="11.25">
      <c r="A787" s="94"/>
      <c r="B787" s="107"/>
    </row>
    <row r="788" spans="1:2" ht="11.25">
      <c r="A788" s="94"/>
      <c r="B788" s="107"/>
    </row>
    <row r="789" spans="1:2" ht="11.25">
      <c r="A789" s="94"/>
      <c r="B789" s="107"/>
    </row>
    <row r="790" spans="1:2" ht="11.25">
      <c r="A790" s="94"/>
      <c r="B790" s="107"/>
    </row>
    <row r="791" spans="1:2" ht="11.25">
      <c r="A791" s="94"/>
      <c r="B791" s="107"/>
    </row>
    <row r="792" spans="1:2" ht="11.25">
      <c r="A792" s="94"/>
      <c r="B792" s="107"/>
    </row>
    <row r="793" spans="1:2" ht="11.25">
      <c r="A793" s="94"/>
      <c r="B793" s="107"/>
    </row>
    <row r="794" spans="1:2" ht="11.25">
      <c r="A794" s="94"/>
      <c r="B794" s="107"/>
    </row>
    <row r="795" spans="1:2" ht="11.25">
      <c r="A795" s="94"/>
      <c r="B795" s="107"/>
    </row>
    <row r="796" spans="1:2" ht="11.25">
      <c r="A796" s="94"/>
      <c r="B796" s="107"/>
    </row>
    <row r="797" spans="1:2" ht="11.25">
      <c r="A797" s="94"/>
      <c r="B797" s="107"/>
    </row>
    <row r="798" spans="1:2" ht="11.25">
      <c r="A798" s="94"/>
      <c r="B798" s="107"/>
    </row>
    <row r="799" spans="1:2" ht="11.25">
      <c r="A799" s="94"/>
      <c r="B799" s="107"/>
    </row>
    <row r="800" spans="1:2" ht="11.25">
      <c r="A800" s="94"/>
      <c r="B800" s="107"/>
    </row>
    <row r="801" spans="1:2" ht="11.25">
      <c r="A801" s="94"/>
      <c r="B801" s="107"/>
    </row>
    <row r="802" spans="1:2" ht="11.25">
      <c r="A802" s="94"/>
      <c r="B802" s="107"/>
    </row>
    <row r="803" spans="1:2" ht="11.25">
      <c r="A803" s="94"/>
      <c r="B803" s="107"/>
    </row>
    <row r="804" spans="1:2" ht="11.25">
      <c r="A804" s="94"/>
      <c r="B804" s="107"/>
    </row>
    <row r="805" spans="1:2" ht="11.25">
      <c r="A805" s="94"/>
      <c r="B805" s="107"/>
    </row>
    <row r="806" spans="1:2" ht="11.25">
      <c r="A806" s="94"/>
      <c r="B806" s="107"/>
    </row>
    <row r="807" spans="1:2" ht="11.25">
      <c r="A807" s="94"/>
      <c r="B807" s="107"/>
    </row>
    <row r="808" spans="1:2" ht="11.25">
      <c r="A808" s="94"/>
      <c r="B808" s="107"/>
    </row>
    <row r="809" spans="1:2" ht="11.25">
      <c r="A809" s="94"/>
      <c r="B809" s="107"/>
    </row>
    <row r="810" spans="1:2" ht="11.25">
      <c r="A810" s="94"/>
      <c r="B810" s="107"/>
    </row>
    <row r="811" spans="1:2" ht="11.25">
      <c r="A811" s="94"/>
      <c r="B811" s="107"/>
    </row>
    <row r="812" spans="1:2" ht="11.25">
      <c r="A812" s="94"/>
      <c r="B812" s="107"/>
    </row>
    <row r="813" spans="1:2" ht="11.25">
      <c r="A813" s="94"/>
      <c r="B813" s="107"/>
    </row>
    <row r="814" spans="1:2" ht="11.25">
      <c r="A814" s="94"/>
      <c r="B814" s="107"/>
    </row>
    <row r="815" spans="1:2" ht="11.25">
      <c r="A815" s="94"/>
      <c r="B815" s="107"/>
    </row>
    <row r="816" spans="1:2" ht="11.25">
      <c r="A816" s="94"/>
      <c r="B816" s="107"/>
    </row>
    <row r="817" spans="1:2" ht="11.25">
      <c r="A817" s="94"/>
      <c r="B817" s="107"/>
    </row>
    <row r="818" spans="1:2" ht="11.25">
      <c r="A818" s="94"/>
      <c r="B818" s="107"/>
    </row>
    <row r="819" spans="1:2" ht="11.25">
      <c r="A819" s="94"/>
      <c r="B819" s="107"/>
    </row>
    <row r="820" spans="1:2" ht="11.25">
      <c r="A820" s="94"/>
      <c r="B820" s="107"/>
    </row>
    <row r="821" spans="1:2" ht="11.25">
      <c r="A821" s="94"/>
      <c r="B821" s="107"/>
    </row>
    <row r="822" spans="1:2" ht="11.25">
      <c r="A822" s="94"/>
      <c r="B822" s="107"/>
    </row>
    <row r="823" spans="1:2" ht="11.25">
      <c r="A823" s="94"/>
      <c r="B823" s="107"/>
    </row>
    <row r="824" spans="1:2" ht="11.25">
      <c r="A824" s="94"/>
      <c r="B824" s="107"/>
    </row>
    <row r="825" spans="1:2" ht="11.25">
      <c r="A825" s="94"/>
      <c r="B825" s="107"/>
    </row>
    <row r="826" spans="1:2" ht="11.25">
      <c r="A826" s="94"/>
      <c r="B826" s="107"/>
    </row>
    <row r="827" spans="1:2" ht="11.25">
      <c r="A827" s="94"/>
      <c r="B827" s="107"/>
    </row>
    <row r="828" spans="1:2" ht="11.25">
      <c r="A828" s="94"/>
      <c r="B828" s="107"/>
    </row>
    <row r="829" spans="1:2" ht="11.25">
      <c r="A829" s="94"/>
      <c r="B829" s="107"/>
    </row>
    <row r="830" spans="1:2" ht="11.25">
      <c r="A830" s="94"/>
      <c r="B830" s="107"/>
    </row>
    <row r="831" spans="1:2" ht="11.25">
      <c r="A831" s="94"/>
      <c r="B831" s="107"/>
    </row>
    <row r="832" spans="1:2" ht="11.25">
      <c r="A832" s="94"/>
      <c r="B832" s="107"/>
    </row>
    <row r="833" spans="1:2" ht="11.25">
      <c r="A833" s="94"/>
      <c r="B833" s="107"/>
    </row>
    <row r="834" spans="1:2" ht="11.25">
      <c r="A834" s="94"/>
      <c r="B834" s="107"/>
    </row>
    <row r="835" spans="1:2" ht="11.25">
      <c r="A835" s="94"/>
      <c r="B835" s="107"/>
    </row>
    <row r="836" spans="1:2" ht="11.25">
      <c r="A836" s="94"/>
      <c r="B836" s="107"/>
    </row>
    <row r="837" spans="1:2" ht="11.25">
      <c r="A837" s="94"/>
      <c r="B837" s="107"/>
    </row>
    <row r="838" spans="1:2" ht="11.25">
      <c r="A838" s="94"/>
      <c r="B838" s="107"/>
    </row>
    <row r="839" spans="1:2" ht="11.25">
      <c r="A839" s="94"/>
      <c r="B839" s="107"/>
    </row>
    <row r="840" spans="1:2" ht="11.25">
      <c r="A840" s="94"/>
      <c r="B840" s="107"/>
    </row>
    <row r="841" spans="1:2" ht="11.25">
      <c r="A841" s="94"/>
      <c r="B841" s="107"/>
    </row>
    <row r="842" spans="1:2" ht="11.25">
      <c r="A842" s="94"/>
      <c r="B842" s="107"/>
    </row>
    <row r="843" spans="1:2" ht="11.25">
      <c r="A843" s="94"/>
      <c r="B843" s="107"/>
    </row>
    <row r="844" spans="1:2" ht="11.25">
      <c r="A844" s="94"/>
      <c r="B844" s="107"/>
    </row>
    <row r="845" spans="1:2" ht="11.25">
      <c r="A845" s="94"/>
      <c r="B845" s="107"/>
    </row>
    <row r="846" spans="1:2" ht="11.25">
      <c r="A846" s="94"/>
      <c r="B846" s="107"/>
    </row>
    <row r="847" spans="1:2" ht="11.25">
      <c r="A847" s="94"/>
      <c r="B847" s="107"/>
    </row>
    <row r="848" spans="1:2" ht="11.25">
      <c r="A848" s="94"/>
      <c r="B848" s="107"/>
    </row>
    <row r="849" spans="1:2" ht="11.25">
      <c r="A849" s="94"/>
      <c r="B849" s="107"/>
    </row>
    <row r="850" spans="1:2" ht="11.25">
      <c r="A850" s="94"/>
      <c r="B850" s="107"/>
    </row>
    <row r="851" spans="1:2" ht="11.25">
      <c r="A851" s="94"/>
      <c r="B851" s="107"/>
    </row>
    <row r="852" spans="1:2" ht="11.25">
      <c r="A852" s="94"/>
      <c r="B852" s="107"/>
    </row>
    <row r="853" spans="1:2" ht="11.25">
      <c r="A853" s="94"/>
      <c r="B853" s="107"/>
    </row>
    <row r="854" spans="1:2" ht="11.25">
      <c r="A854" s="94"/>
      <c r="B854" s="107"/>
    </row>
    <row r="855" spans="1:2" ht="11.25">
      <c r="A855" s="94"/>
      <c r="B855" s="107"/>
    </row>
    <row r="856" spans="1:2" ht="11.25">
      <c r="A856" s="94"/>
      <c r="B856" s="107"/>
    </row>
    <row r="857" spans="1:2" ht="11.25">
      <c r="A857" s="94"/>
      <c r="B857" s="107"/>
    </row>
    <row r="858" spans="1:2" ht="11.25">
      <c r="A858" s="94"/>
      <c r="B858" s="107"/>
    </row>
    <row r="859" spans="1:2" ht="11.25">
      <c r="A859" s="94"/>
      <c r="B859" s="107"/>
    </row>
    <row r="860" spans="1:2" ht="11.25">
      <c r="A860" s="94"/>
      <c r="B860" s="107"/>
    </row>
    <row r="861" spans="1:2" ht="11.25">
      <c r="A861" s="94"/>
      <c r="B861" s="107"/>
    </row>
    <row r="862" spans="1:2" ht="11.25">
      <c r="A862" s="94"/>
      <c r="B862" s="107"/>
    </row>
    <row r="863" spans="1:2" ht="11.25">
      <c r="A863" s="94"/>
      <c r="B863" s="107"/>
    </row>
    <row r="864" spans="1:2" ht="11.25">
      <c r="A864" s="94"/>
      <c r="B864" s="107"/>
    </row>
    <row r="865" spans="1:2" ht="11.25">
      <c r="A865" s="94"/>
      <c r="B865" s="107"/>
    </row>
    <row r="866" spans="1:2" ht="11.25">
      <c r="A866" s="94"/>
      <c r="B866" s="107"/>
    </row>
    <row r="867" spans="1:2" ht="11.25">
      <c r="A867" s="94"/>
      <c r="B867" s="107"/>
    </row>
    <row r="868" spans="1:2" ht="11.25">
      <c r="A868" s="94"/>
      <c r="B868" s="107"/>
    </row>
    <row r="869" spans="1:2" ht="11.25">
      <c r="A869" s="94"/>
      <c r="B869" s="107"/>
    </row>
    <row r="870" spans="1:2" ht="11.25">
      <c r="A870" s="94"/>
      <c r="B870" s="107"/>
    </row>
    <row r="871" spans="1:2" ht="11.25">
      <c r="A871" s="94"/>
      <c r="B871" s="107"/>
    </row>
    <row r="872" spans="1:2" ht="11.25">
      <c r="A872" s="94"/>
      <c r="B872" s="107"/>
    </row>
    <row r="873" spans="1:2" ht="11.25">
      <c r="A873" s="94"/>
      <c r="B873" s="107"/>
    </row>
    <row r="874" spans="1:2" ht="11.25">
      <c r="A874" s="94"/>
      <c r="B874" s="107"/>
    </row>
    <row r="875" spans="1:2" ht="11.25">
      <c r="A875" s="94"/>
      <c r="B875" s="107"/>
    </row>
    <row r="876" spans="1:2" ht="11.25">
      <c r="A876" s="94"/>
      <c r="B876" s="107"/>
    </row>
    <row r="877" spans="1:2" ht="11.25">
      <c r="A877" s="94"/>
      <c r="B877" s="107"/>
    </row>
    <row r="878" spans="1:2" ht="11.25">
      <c r="A878" s="94"/>
      <c r="B878" s="107"/>
    </row>
    <row r="879" spans="1:2" ht="11.25">
      <c r="A879" s="94"/>
      <c r="B879" s="107"/>
    </row>
    <row r="880" spans="1:2" ht="11.25">
      <c r="A880" s="94"/>
      <c r="B880" s="107"/>
    </row>
    <row r="881" spans="1:2" ht="11.25">
      <c r="A881" s="94"/>
      <c r="B881" s="107"/>
    </row>
    <row r="882" spans="1:2" ht="11.25">
      <c r="A882" s="94"/>
      <c r="B882" s="107"/>
    </row>
    <row r="883" spans="1:2" ht="11.25">
      <c r="A883" s="94"/>
      <c r="B883" s="107"/>
    </row>
    <row r="884" spans="1:2" ht="11.25">
      <c r="A884" s="94"/>
      <c r="B884" s="107"/>
    </row>
    <row r="885" spans="1:2" ht="11.25">
      <c r="A885" s="94"/>
      <c r="B885" s="107"/>
    </row>
    <row r="886" spans="1:2" ht="11.25">
      <c r="A886" s="94"/>
      <c r="B886" s="107"/>
    </row>
    <row r="887" spans="1:2" ht="11.25">
      <c r="A887" s="94"/>
      <c r="B887" s="107"/>
    </row>
    <row r="888" spans="1:2" ht="11.25">
      <c r="A888" s="94"/>
      <c r="B888" s="107"/>
    </row>
    <row r="889" spans="1:2" ht="11.25">
      <c r="A889" s="94"/>
      <c r="B889" s="107"/>
    </row>
    <row r="890" spans="1:2" ht="11.25">
      <c r="A890" s="94"/>
      <c r="B890" s="107"/>
    </row>
    <row r="891" spans="1:2" ht="11.25">
      <c r="A891" s="94"/>
      <c r="B891" s="107"/>
    </row>
    <row r="892" spans="1:2" ht="11.25">
      <c r="A892" s="94"/>
      <c r="B892" s="107"/>
    </row>
    <row r="893" spans="1:2" ht="11.25">
      <c r="A893" s="94"/>
      <c r="B893" s="107"/>
    </row>
    <row r="894" spans="1:2" ht="11.25">
      <c r="A894" s="94"/>
      <c r="B894" s="107"/>
    </row>
    <row r="895" spans="1:2" ht="11.25">
      <c r="A895" s="94"/>
      <c r="B895" s="107"/>
    </row>
    <row r="896" spans="1:2" ht="11.25">
      <c r="A896" s="94"/>
      <c r="B896" s="107"/>
    </row>
    <row r="897" spans="1:2" ht="11.25">
      <c r="A897" s="94"/>
      <c r="B897" s="107"/>
    </row>
    <row r="898" spans="1:2" ht="11.25">
      <c r="A898" s="94"/>
      <c r="B898" s="107"/>
    </row>
    <row r="899" spans="1:2" ht="11.25">
      <c r="A899" s="94"/>
      <c r="B899" s="107"/>
    </row>
    <row r="900" spans="1:2" ht="11.25">
      <c r="A900" s="94"/>
      <c r="B900" s="107"/>
    </row>
    <row r="901" spans="1:2" ht="11.25">
      <c r="A901" s="94"/>
      <c r="B901" s="107"/>
    </row>
    <row r="902" spans="1:2" ht="11.25">
      <c r="A902" s="94"/>
      <c r="B902" s="107"/>
    </row>
    <row r="903" spans="1:2" ht="11.25">
      <c r="A903" s="94"/>
      <c r="B903" s="107"/>
    </row>
    <row r="904" spans="1:2" ht="11.25">
      <c r="A904" s="94"/>
      <c r="B904" s="107"/>
    </row>
    <row r="905" spans="1:2" ht="11.25">
      <c r="A905" s="94"/>
      <c r="B905" s="107"/>
    </row>
    <row r="906" spans="1:2" ht="11.25">
      <c r="A906" s="94"/>
      <c r="B906" s="107"/>
    </row>
    <row r="907" spans="1:2" ht="11.25">
      <c r="A907" s="94"/>
      <c r="B907" s="107"/>
    </row>
    <row r="908" spans="1:2" ht="11.25">
      <c r="A908" s="94"/>
      <c r="B908" s="107"/>
    </row>
    <row r="909" spans="1:2" ht="11.25">
      <c r="A909" s="94"/>
      <c r="B909" s="107"/>
    </row>
    <row r="910" spans="1:2" ht="11.25">
      <c r="A910" s="94"/>
      <c r="B910" s="107"/>
    </row>
    <row r="911" spans="1:2" ht="11.25">
      <c r="A911" s="94"/>
      <c r="B911" s="107"/>
    </row>
    <row r="912" spans="1:2" ht="11.25">
      <c r="A912" s="94"/>
      <c r="B912" s="107"/>
    </row>
    <row r="913" spans="1:2" ht="11.25">
      <c r="A913" s="94"/>
      <c r="B913" s="107"/>
    </row>
    <row r="914" spans="1:2" ht="11.25">
      <c r="A914" s="94"/>
      <c r="B914" s="107"/>
    </row>
    <row r="915" spans="1:2" ht="11.25">
      <c r="A915" s="94"/>
      <c r="B915" s="107"/>
    </row>
    <row r="916" spans="1:2" ht="11.25">
      <c r="A916" s="94"/>
      <c r="B916" s="107"/>
    </row>
    <row r="917" spans="1:2" ht="11.25">
      <c r="A917" s="94"/>
      <c r="B917" s="107"/>
    </row>
    <row r="918" spans="1:2" ht="11.25">
      <c r="A918" s="94"/>
      <c r="B918" s="107"/>
    </row>
    <row r="919" spans="1:2" ht="11.25">
      <c r="A919" s="94"/>
      <c r="B919" s="107"/>
    </row>
    <row r="920" spans="1:2" ht="11.25">
      <c r="A920" s="94"/>
      <c r="B920" s="107"/>
    </row>
    <row r="921" spans="1:2" ht="11.25">
      <c r="A921" s="94"/>
      <c r="B921" s="107"/>
    </row>
    <row r="922" spans="1:2" ht="11.25">
      <c r="A922" s="94"/>
      <c r="B922" s="107"/>
    </row>
    <row r="923" spans="1:2" ht="11.25">
      <c r="A923" s="94"/>
      <c r="B923" s="107"/>
    </row>
    <row r="924" spans="1:2" ht="11.25">
      <c r="A924" s="94"/>
      <c r="B924" s="107"/>
    </row>
    <row r="925" spans="1:2" ht="11.25">
      <c r="A925" s="94"/>
      <c r="B925" s="107"/>
    </row>
    <row r="926" spans="1:2" ht="11.25">
      <c r="A926" s="94"/>
      <c r="B926" s="107"/>
    </row>
    <row r="927" spans="1:2" ht="11.25">
      <c r="A927" s="94"/>
      <c r="B927" s="107"/>
    </row>
    <row r="928" spans="1:2" ht="11.25">
      <c r="A928" s="94"/>
      <c r="B928" s="107"/>
    </row>
    <row r="929" spans="1:2" ht="11.25">
      <c r="A929" s="94"/>
      <c r="B929" s="107"/>
    </row>
    <row r="930" spans="1:2" ht="11.25">
      <c r="A930" s="94"/>
      <c r="B930" s="107"/>
    </row>
    <row r="931" spans="1:2" ht="11.25">
      <c r="A931" s="94"/>
      <c r="B931" s="107"/>
    </row>
    <row r="932" spans="1:2" ht="11.25">
      <c r="A932" s="94"/>
      <c r="B932" s="107"/>
    </row>
    <row r="933" spans="1:2" ht="11.25">
      <c r="A933" s="94"/>
      <c r="B933" s="107"/>
    </row>
    <row r="934" spans="1:2" ht="11.25">
      <c r="A934" s="94"/>
      <c r="B934" s="107"/>
    </row>
    <row r="935" spans="1:2" ht="11.25">
      <c r="A935" s="94"/>
      <c r="B935" s="107"/>
    </row>
    <row r="936" spans="1:2" ht="11.25">
      <c r="A936" s="94"/>
      <c r="B936" s="107"/>
    </row>
    <row r="937" spans="1:2" ht="11.25">
      <c r="A937" s="94"/>
      <c r="B937" s="107"/>
    </row>
    <row r="938" spans="1:2" ht="11.25">
      <c r="A938" s="94"/>
      <c r="B938" s="107"/>
    </row>
    <row r="939" spans="1:2" ht="11.25">
      <c r="A939" s="94"/>
      <c r="B939" s="107"/>
    </row>
    <row r="940" spans="1:2" ht="11.25">
      <c r="A940" s="94"/>
      <c r="B940" s="107"/>
    </row>
    <row r="941" spans="1:2" ht="11.25">
      <c r="A941" s="94"/>
      <c r="B941" s="107"/>
    </row>
    <row r="942" spans="1:2" ht="11.25">
      <c r="A942" s="94"/>
      <c r="B942" s="107"/>
    </row>
    <row r="943" spans="1:2" ht="11.25">
      <c r="A943" s="94"/>
      <c r="B943" s="107"/>
    </row>
    <row r="944" spans="1:2" ht="11.25">
      <c r="A944" s="94"/>
      <c r="B944" s="107"/>
    </row>
    <row r="945" spans="1:2" ht="11.25">
      <c r="A945" s="94"/>
      <c r="B945" s="107"/>
    </row>
    <row r="946" spans="1:2" ht="11.25">
      <c r="A946" s="94"/>
      <c r="B946" s="107"/>
    </row>
    <row r="947" spans="1:2" ht="11.25">
      <c r="A947" s="94"/>
      <c r="B947" s="107"/>
    </row>
    <row r="948" spans="1:2" ht="11.25">
      <c r="A948" s="94"/>
      <c r="B948" s="107"/>
    </row>
    <row r="949" spans="1:2" ht="11.25">
      <c r="A949" s="94"/>
      <c r="B949" s="107"/>
    </row>
    <row r="950" spans="1:2" ht="11.25">
      <c r="A950" s="94"/>
      <c r="B950" s="107"/>
    </row>
    <row r="951" spans="1:2" ht="11.25">
      <c r="A951" s="94"/>
      <c r="B951" s="107"/>
    </row>
    <row r="952" spans="1:2" ht="11.25">
      <c r="A952" s="94"/>
      <c r="B952" s="107"/>
    </row>
    <row r="953" spans="1:2" ht="11.25">
      <c r="A953" s="94"/>
      <c r="B953" s="107"/>
    </row>
    <row r="954" spans="1:2" ht="11.25">
      <c r="A954" s="94"/>
      <c r="B954" s="107"/>
    </row>
    <row r="955" spans="1:2" ht="11.25">
      <c r="A955" s="94"/>
      <c r="B955" s="107"/>
    </row>
    <row r="956" spans="1:2" ht="11.25">
      <c r="A956" s="94"/>
      <c r="B956" s="107"/>
    </row>
    <row r="957" spans="1:2" ht="11.25">
      <c r="A957" s="94"/>
      <c r="B957" s="107"/>
    </row>
    <row r="958" spans="1:2" ht="11.25">
      <c r="A958" s="94"/>
      <c r="B958" s="107"/>
    </row>
    <row r="959" spans="1:2" ht="11.25">
      <c r="A959" s="94"/>
      <c r="B959" s="107"/>
    </row>
    <row r="960" spans="1:2" ht="11.25">
      <c r="A960" s="94"/>
      <c r="B960" s="107"/>
    </row>
    <row r="961" spans="1:2" ht="11.25">
      <c r="A961" s="94"/>
      <c r="B961" s="107"/>
    </row>
    <row r="962" spans="1:2" ht="11.25">
      <c r="A962" s="94"/>
      <c r="B962" s="107"/>
    </row>
    <row r="963" spans="1:2" ht="11.25">
      <c r="A963" s="94"/>
      <c r="B963" s="107"/>
    </row>
    <row r="964" spans="1:2" ht="11.25">
      <c r="A964" s="94"/>
      <c r="B964" s="107"/>
    </row>
    <row r="965" spans="1:2" ht="11.25">
      <c r="A965" s="94"/>
      <c r="B965" s="107"/>
    </row>
    <row r="966" spans="1:2" ht="11.25">
      <c r="A966" s="94"/>
      <c r="B966" s="107"/>
    </row>
    <row r="967" spans="1:2" ht="11.25">
      <c r="A967" s="94"/>
      <c r="B967" s="107"/>
    </row>
    <row r="968" spans="1:2" ht="11.25">
      <c r="A968" s="94"/>
      <c r="B968" s="107"/>
    </row>
    <row r="969" spans="1:2" ht="11.25">
      <c r="A969" s="94"/>
      <c r="B969" s="107"/>
    </row>
    <row r="970" spans="1:2" ht="11.25">
      <c r="A970" s="94"/>
      <c r="B970" s="107"/>
    </row>
    <row r="971" spans="1:2" ht="11.25">
      <c r="A971" s="94"/>
      <c r="B971" s="107"/>
    </row>
    <row r="972" spans="1:2" ht="11.25">
      <c r="A972" s="94"/>
      <c r="B972" s="107"/>
    </row>
    <row r="973" spans="1:2" ht="11.25">
      <c r="A973" s="94"/>
      <c r="B973" s="107"/>
    </row>
    <row r="974" spans="1:2" ht="11.25">
      <c r="A974" s="94"/>
      <c r="B974" s="107"/>
    </row>
    <row r="975" spans="1:2" ht="11.25">
      <c r="A975" s="94"/>
      <c r="B975" s="107"/>
    </row>
    <row r="976" spans="1:2" ht="11.25">
      <c r="A976" s="94"/>
      <c r="B976" s="107"/>
    </row>
    <row r="977" spans="1:2" ht="11.25">
      <c r="A977" s="94"/>
      <c r="B977" s="107"/>
    </row>
    <row r="978" spans="1:2" ht="11.25">
      <c r="A978" s="94"/>
      <c r="B978" s="107"/>
    </row>
    <row r="979" spans="1:2" ht="11.25">
      <c r="A979" s="94"/>
      <c r="B979" s="107"/>
    </row>
    <row r="980" spans="1:2" ht="11.25">
      <c r="A980" s="94"/>
      <c r="B980" s="107"/>
    </row>
    <row r="981" spans="1:2" ht="11.25">
      <c r="A981" s="94"/>
      <c r="B981" s="107"/>
    </row>
    <row r="982" spans="1:2" ht="11.25">
      <c r="A982" s="94"/>
      <c r="B982" s="107"/>
    </row>
    <row r="983" spans="1:2" ht="11.25">
      <c r="A983" s="94"/>
      <c r="B983" s="107"/>
    </row>
    <row r="984" spans="1:2" ht="11.25">
      <c r="A984" s="94"/>
      <c r="B984" s="107"/>
    </row>
    <row r="985" spans="1:2" ht="11.25">
      <c r="A985" s="94"/>
      <c r="B985" s="107"/>
    </row>
    <row r="986" spans="1:2" ht="11.25">
      <c r="A986" s="94"/>
      <c r="B986" s="107"/>
    </row>
    <row r="987" spans="1:2" ht="11.25">
      <c r="A987" s="94"/>
      <c r="B987" s="107"/>
    </row>
    <row r="988" spans="1:2" ht="11.25">
      <c r="A988" s="94"/>
      <c r="B988" s="107"/>
    </row>
    <row r="989" spans="1:2" ht="11.25">
      <c r="A989" s="94"/>
      <c r="B989" s="107"/>
    </row>
    <row r="990" spans="1:2" ht="11.25">
      <c r="A990" s="94"/>
      <c r="B990" s="107"/>
    </row>
    <row r="991" spans="1:2" ht="11.25">
      <c r="A991" s="94"/>
      <c r="B991" s="107"/>
    </row>
    <row r="992" spans="1:2" ht="11.25">
      <c r="A992" s="94"/>
      <c r="B992" s="107"/>
    </row>
    <row r="993" spans="1:2" ht="11.25">
      <c r="A993" s="94"/>
      <c r="B993" s="107"/>
    </row>
    <row r="994" spans="1:2" ht="11.25">
      <c r="A994" s="94"/>
      <c r="B994" s="107"/>
    </row>
    <row r="995" spans="1:2" ht="11.25">
      <c r="A995" s="94"/>
      <c r="B995" s="107"/>
    </row>
    <row r="996" spans="1:2" ht="11.25">
      <c r="A996" s="94"/>
      <c r="B996" s="107"/>
    </row>
    <row r="997" spans="1:2" ht="11.25">
      <c r="A997" s="94"/>
      <c r="B997" s="107"/>
    </row>
    <row r="998" spans="1:2" ht="11.25">
      <c r="A998" s="94"/>
      <c r="B998" s="107"/>
    </row>
    <row r="999" spans="1:2" ht="11.25">
      <c r="A999" s="94"/>
      <c r="B999" s="107"/>
    </row>
    <row r="1000" spans="1:2" ht="11.25">
      <c r="A1000" s="94"/>
      <c r="B1000" s="107"/>
    </row>
    <row r="1001" spans="1:2" ht="11.25">
      <c r="A1001" s="94"/>
      <c r="B1001" s="107"/>
    </row>
    <row r="1002" spans="1:2" ht="11.25">
      <c r="A1002" s="94"/>
      <c r="B1002" s="107"/>
    </row>
    <row r="1003" spans="1:2" ht="11.25">
      <c r="A1003" s="94"/>
      <c r="B1003" s="107"/>
    </row>
    <row r="1004" spans="1:2" ht="11.25">
      <c r="A1004" s="94"/>
      <c r="B1004" s="107"/>
    </row>
    <row r="1005" spans="1:2" ht="11.25">
      <c r="A1005" s="94"/>
      <c r="B1005" s="107"/>
    </row>
    <row r="1006" spans="1:2" ht="11.25">
      <c r="A1006" s="94"/>
      <c r="B1006" s="107"/>
    </row>
    <row r="1007" spans="1:2" ht="11.25">
      <c r="A1007" s="94"/>
      <c r="B1007" s="107"/>
    </row>
    <row r="1008" spans="1:2" ht="11.25">
      <c r="A1008" s="94"/>
      <c r="B1008" s="107"/>
    </row>
    <row r="1009" spans="1:2" ht="11.25">
      <c r="A1009" s="94"/>
      <c r="B1009" s="107"/>
    </row>
    <row r="1010" spans="1:2" ht="11.25">
      <c r="A1010" s="94"/>
      <c r="B1010" s="107"/>
    </row>
    <row r="1011" spans="1:2" ht="11.25">
      <c r="A1011" s="94"/>
      <c r="B1011" s="107"/>
    </row>
    <row r="1012" spans="1:2" ht="11.25">
      <c r="A1012" s="94"/>
      <c r="B1012" s="107"/>
    </row>
    <row r="1013" spans="1:2" ht="11.25">
      <c r="A1013" s="94"/>
      <c r="B1013" s="107"/>
    </row>
    <row r="1014" spans="1:2" ht="11.25">
      <c r="A1014" s="94"/>
      <c r="B1014" s="107"/>
    </row>
    <row r="1015" spans="1:2" ht="11.25">
      <c r="A1015" s="94"/>
      <c r="B1015" s="107"/>
    </row>
    <row r="1016" spans="1:2" ht="11.25">
      <c r="A1016" s="94"/>
      <c r="B1016" s="107"/>
    </row>
    <row r="1017" spans="1:2" ht="11.25">
      <c r="A1017" s="94"/>
      <c r="B1017" s="107"/>
    </row>
    <row r="1018" spans="1:2" ht="11.25">
      <c r="A1018" s="94"/>
      <c r="B1018" s="107"/>
    </row>
    <row r="1019" spans="1:2" ht="11.25">
      <c r="A1019" s="94"/>
      <c r="B1019" s="107"/>
    </row>
    <row r="1020" spans="1:2" ht="11.25">
      <c r="A1020" s="94"/>
      <c r="B1020" s="107"/>
    </row>
    <row r="1021" spans="1:2" ht="11.25">
      <c r="A1021" s="94"/>
      <c r="B1021" s="107"/>
    </row>
    <row r="1022" spans="1:2" ht="11.25">
      <c r="A1022" s="94"/>
      <c r="B1022" s="107"/>
    </row>
    <row r="1023" spans="1:2" ht="11.25">
      <c r="A1023" s="94"/>
      <c r="B1023" s="107"/>
    </row>
    <row r="1024" spans="1:2" ht="11.25">
      <c r="A1024" s="94"/>
      <c r="B1024" s="107"/>
    </row>
    <row r="1025" spans="1:2" ht="11.25">
      <c r="A1025" s="94"/>
      <c r="B1025" s="107"/>
    </row>
    <row r="1026" spans="1:2" ht="11.25">
      <c r="A1026" s="94"/>
      <c r="B1026" s="107"/>
    </row>
    <row r="1027" spans="1:2" ht="11.25">
      <c r="A1027" s="94"/>
      <c r="B1027" s="107"/>
    </row>
    <row r="1028" spans="1:2" ht="11.25">
      <c r="A1028" s="94"/>
      <c r="B1028" s="107"/>
    </row>
    <row r="1029" spans="1:2" ht="11.25">
      <c r="A1029" s="94"/>
      <c r="B1029" s="107"/>
    </row>
    <row r="1030" spans="1:2" ht="11.25">
      <c r="A1030" s="94"/>
      <c r="B1030" s="107"/>
    </row>
    <row r="1031" spans="1:2" ht="11.25">
      <c r="A1031" s="94"/>
      <c r="B1031" s="107"/>
    </row>
    <row r="1032" spans="1:2" ht="11.25">
      <c r="A1032" s="94"/>
      <c r="B1032" s="107"/>
    </row>
    <row r="1033" spans="1:2" ht="11.25">
      <c r="A1033" s="94"/>
      <c r="B1033" s="107"/>
    </row>
    <row r="1034" spans="1:2" ht="11.25">
      <c r="A1034" s="94"/>
      <c r="B1034" s="107"/>
    </row>
    <row r="1035" spans="1:2" ht="11.25">
      <c r="A1035" s="94"/>
      <c r="B1035" s="107"/>
    </row>
    <row r="1036" spans="1:2" ht="11.25">
      <c r="A1036" s="94"/>
      <c r="B1036" s="107"/>
    </row>
    <row r="1037" spans="1:2" ht="11.25">
      <c r="A1037" s="94"/>
      <c r="B1037" s="107"/>
    </row>
    <row r="1038" spans="1:2" ht="11.25">
      <c r="A1038" s="94"/>
      <c r="B1038" s="107"/>
    </row>
    <row r="1039" spans="1:2" ht="11.25">
      <c r="A1039" s="94"/>
      <c r="B1039" s="107"/>
    </row>
    <row r="1040" spans="1:2" ht="11.25">
      <c r="A1040" s="94"/>
      <c r="B1040" s="107"/>
    </row>
    <row r="1041" spans="1:2" ht="11.25">
      <c r="A1041" s="94"/>
      <c r="B1041" s="107"/>
    </row>
    <row r="1042" spans="1:2" ht="11.25">
      <c r="A1042" s="94"/>
      <c r="B1042" s="107"/>
    </row>
    <row r="1043" spans="1:2" ht="11.25">
      <c r="A1043" s="94"/>
      <c r="B1043" s="107"/>
    </row>
    <row r="1044" spans="1:2" ht="11.25">
      <c r="A1044" s="94"/>
      <c r="B1044" s="107"/>
    </row>
    <row r="1045" spans="1:2" ht="11.25">
      <c r="A1045" s="94"/>
      <c r="B1045" s="107"/>
    </row>
    <row r="1046" spans="1:2" ht="11.25">
      <c r="A1046" s="94"/>
      <c r="B1046" s="107"/>
    </row>
    <row r="1047" spans="1:2" ht="11.25">
      <c r="A1047" s="94"/>
      <c r="B1047" s="107"/>
    </row>
    <row r="1048" spans="1:2" ht="11.25">
      <c r="A1048" s="94"/>
      <c r="B1048" s="107"/>
    </row>
    <row r="1049" spans="1:2" ht="11.25">
      <c r="A1049" s="94"/>
      <c r="B1049" s="107"/>
    </row>
    <row r="1050" spans="1:2" ht="11.25">
      <c r="A1050" s="94"/>
      <c r="B1050" s="107"/>
    </row>
    <row r="1051" spans="1:2" ht="11.25">
      <c r="A1051" s="94"/>
      <c r="B1051" s="107"/>
    </row>
    <row r="1052" spans="1:2" ht="11.25">
      <c r="A1052" s="94"/>
      <c r="B1052" s="107"/>
    </row>
    <row r="1053" spans="1:2" ht="11.25">
      <c r="A1053" s="94"/>
      <c r="B1053" s="107"/>
    </row>
    <row r="1054" spans="1:2" ht="11.25">
      <c r="A1054" s="94"/>
      <c r="B1054" s="107"/>
    </row>
    <row r="1055" spans="1:2" ht="11.25">
      <c r="A1055" s="94"/>
      <c r="B1055" s="107"/>
    </row>
    <row r="1056" spans="1:2" ht="11.25">
      <c r="A1056" s="94"/>
      <c r="B1056" s="107"/>
    </row>
    <row r="1057" spans="1:2" ht="11.25">
      <c r="A1057" s="94"/>
      <c r="B1057" s="107"/>
    </row>
    <row r="1058" spans="1:2" ht="11.25">
      <c r="A1058" s="94"/>
      <c r="B1058" s="107"/>
    </row>
    <row r="1059" spans="1:2" ht="11.25">
      <c r="A1059" s="94"/>
      <c r="B1059" s="107"/>
    </row>
    <row r="1060" spans="1:2" ht="11.25">
      <c r="A1060" s="94"/>
      <c r="B1060" s="107"/>
    </row>
    <row r="1061" spans="1:2" ht="11.25">
      <c r="A1061" s="94"/>
      <c r="B1061" s="107"/>
    </row>
    <row r="1062" spans="1:2" ht="11.25">
      <c r="A1062" s="94"/>
      <c r="B1062" s="107"/>
    </row>
    <row r="1063" spans="1:2" ht="11.25">
      <c r="A1063" s="94"/>
      <c r="B1063" s="107"/>
    </row>
    <row r="1064" spans="1:2" ht="11.25">
      <c r="A1064" s="94"/>
      <c r="B1064" s="107"/>
    </row>
    <row r="1065" spans="1:2" ht="11.25">
      <c r="A1065" s="94"/>
      <c r="B1065" s="107"/>
    </row>
    <row r="1066" spans="1:2" ht="11.25">
      <c r="A1066" s="94"/>
      <c r="B1066" s="107"/>
    </row>
    <row r="1067" spans="1:2" ht="11.25">
      <c r="A1067" s="94"/>
      <c r="B1067" s="107"/>
    </row>
    <row r="1068" spans="1:2" ht="11.25">
      <c r="A1068" s="94"/>
      <c r="B1068" s="107"/>
    </row>
    <row r="1069" spans="1:2" ht="11.25">
      <c r="A1069" s="94"/>
      <c r="B1069" s="107"/>
    </row>
    <row r="1070" spans="1:2" ht="11.25">
      <c r="A1070" s="94"/>
      <c r="B1070" s="107"/>
    </row>
    <row r="1071" spans="1:2" ht="11.25">
      <c r="A1071" s="94"/>
      <c r="B1071" s="107"/>
    </row>
    <row r="1072" spans="1:2" ht="11.25">
      <c r="A1072" s="94"/>
      <c r="B1072" s="107"/>
    </row>
    <row r="1073" spans="1:2" ht="11.25">
      <c r="A1073" s="94"/>
      <c r="B1073" s="107"/>
    </row>
    <row r="1074" spans="1:2" ht="11.25">
      <c r="A1074" s="94"/>
      <c r="B1074" s="107"/>
    </row>
    <row r="1075" spans="1:2" ht="11.25">
      <c r="A1075" s="94"/>
      <c r="B1075" s="107"/>
    </row>
    <row r="1076" spans="1:2" ht="11.25">
      <c r="A1076" s="94"/>
      <c r="B1076" s="107"/>
    </row>
    <row r="1077" spans="1:2" ht="11.25">
      <c r="A1077" s="94"/>
      <c r="B1077" s="107"/>
    </row>
    <row r="1078" spans="1:2" ht="11.25">
      <c r="A1078" s="94"/>
      <c r="B1078" s="107"/>
    </row>
    <row r="1079" spans="1:2" ht="11.25">
      <c r="A1079" s="94"/>
      <c r="B1079" s="107"/>
    </row>
    <row r="1080" spans="1:2" ht="11.25">
      <c r="A1080" s="94"/>
      <c r="B1080" s="107"/>
    </row>
    <row r="1081" spans="1:2" ht="11.25">
      <c r="A1081" s="94"/>
      <c r="B1081" s="107"/>
    </row>
    <row r="1082" spans="1:2" ht="11.25">
      <c r="A1082" s="94"/>
      <c r="B1082" s="107"/>
    </row>
    <row r="1083" spans="1:2" ht="11.25">
      <c r="A1083" s="94"/>
      <c r="B1083" s="107"/>
    </row>
    <row r="1084" spans="1:2" ht="11.25">
      <c r="A1084" s="94"/>
      <c r="B1084" s="107"/>
    </row>
    <row r="1085" spans="1:2" ht="11.25">
      <c r="A1085" s="94"/>
      <c r="B1085" s="107"/>
    </row>
    <row r="1086" spans="1:2" ht="11.25">
      <c r="A1086" s="94"/>
      <c r="B1086" s="107"/>
    </row>
    <row r="1087" spans="1:2" ht="11.25">
      <c r="A1087" s="94"/>
      <c r="B1087" s="107"/>
    </row>
    <row r="1088" spans="1:2" ht="11.25">
      <c r="A1088" s="94"/>
      <c r="B1088" s="107"/>
    </row>
    <row r="1089" spans="1:2" ht="11.25">
      <c r="A1089" s="94"/>
      <c r="B1089" s="107"/>
    </row>
    <row r="1090" spans="1:2" ht="11.25">
      <c r="A1090" s="94"/>
      <c r="B1090" s="107"/>
    </row>
    <row r="1091" spans="1:2" ht="11.25">
      <c r="A1091" s="94"/>
      <c r="B1091" s="107"/>
    </row>
    <row r="1092" spans="1:2" ht="11.25">
      <c r="A1092" s="94"/>
      <c r="B1092" s="107"/>
    </row>
    <row r="1093" spans="1:2" ht="11.25">
      <c r="A1093" s="94"/>
      <c r="B1093" s="107"/>
    </row>
    <row r="1094" spans="1:2" ht="11.25">
      <c r="A1094" s="94"/>
      <c r="B1094" s="107"/>
    </row>
    <row r="1095" spans="1:2" ht="11.25">
      <c r="A1095" s="94"/>
      <c r="B1095" s="107"/>
    </row>
    <row r="1096" spans="1:2" ht="11.25">
      <c r="A1096" s="94"/>
      <c r="B1096" s="107"/>
    </row>
    <row r="1097" spans="1:2" ht="11.25">
      <c r="A1097" s="94"/>
      <c r="B1097" s="107"/>
    </row>
    <row r="1098" spans="1:2" ht="11.25">
      <c r="A1098" s="94"/>
      <c r="B1098" s="107"/>
    </row>
    <row r="1099" spans="1:2" ht="11.25">
      <c r="A1099" s="94"/>
      <c r="B1099" s="107"/>
    </row>
    <row r="1100" spans="1:2" ht="11.25">
      <c r="A1100" s="94"/>
      <c r="B1100" s="107"/>
    </row>
    <row r="1101" spans="1:2" ht="11.25">
      <c r="A1101" s="94"/>
      <c r="B1101" s="107"/>
    </row>
    <row r="1102" spans="1:2" ht="11.25">
      <c r="A1102" s="94"/>
      <c r="B1102" s="107"/>
    </row>
    <row r="1103" spans="1:2" ht="11.25">
      <c r="A1103" s="94"/>
      <c r="B1103" s="107"/>
    </row>
    <row r="1104" spans="1:2" ht="11.25">
      <c r="A1104" s="94"/>
      <c r="B1104" s="107"/>
    </row>
    <row r="1105" spans="1:2" ht="11.25">
      <c r="A1105" s="94"/>
      <c r="B1105" s="107"/>
    </row>
    <row r="1106" spans="1:2" ht="11.25">
      <c r="A1106" s="94"/>
      <c r="B1106" s="107"/>
    </row>
    <row r="1107" spans="1:2" ht="11.25">
      <c r="A1107" s="94"/>
      <c r="B1107" s="107"/>
    </row>
    <row r="1108" spans="1:2" ht="11.25">
      <c r="A1108" s="94"/>
      <c r="B1108" s="107"/>
    </row>
    <row r="1109" spans="1:2" ht="11.25">
      <c r="A1109" s="94"/>
      <c r="B1109" s="107"/>
    </row>
    <row r="1110" spans="1:2" ht="11.25">
      <c r="A1110" s="94"/>
      <c r="B1110" s="107"/>
    </row>
    <row r="1111" spans="1:2" ht="11.25">
      <c r="A1111" s="94"/>
      <c r="B1111" s="107"/>
    </row>
    <row r="1112" spans="1:2" ht="11.25">
      <c r="A1112" s="94"/>
      <c r="B1112" s="107"/>
    </row>
    <row r="1113" spans="1:2" ht="11.25">
      <c r="A1113" s="94"/>
      <c r="B1113" s="107"/>
    </row>
    <row r="1114" spans="1:2" ht="11.25">
      <c r="A1114" s="94"/>
      <c r="B1114" s="107"/>
    </row>
    <row r="1115" spans="1:2" ht="11.25">
      <c r="A1115" s="94"/>
      <c r="B1115" s="107"/>
    </row>
    <row r="1116" spans="1:2" ht="11.25">
      <c r="A1116" s="94"/>
      <c r="B1116" s="107"/>
    </row>
    <row r="1117" spans="1:2" ht="11.25">
      <c r="A1117" s="94"/>
      <c r="B1117" s="107"/>
    </row>
    <row r="1118" spans="1:2" ht="11.25">
      <c r="A1118" s="94"/>
      <c r="B1118" s="107"/>
    </row>
    <row r="1119" spans="1:2" ht="11.25">
      <c r="A1119" s="94"/>
      <c r="B1119" s="107"/>
    </row>
    <row r="1120" spans="1:2" ht="11.25">
      <c r="A1120" s="94"/>
      <c r="B1120" s="107"/>
    </row>
    <row r="1121" spans="1:2" ht="11.25">
      <c r="A1121" s="94"/>
      <c r="B1121" s="107"/>
    </row>
    <row r="1122" spans="1:2" ht="11.25">
      <c r="A1122" s="94"/>
      <c r="B1122" s="107"/>
    </row>
    <row r="1123" spans="1:2" ht="11.25">
      <c r="A1123" s="94"/>
      <c r="B1123" s="107"/>
    </row>
    <row r="1124" spans="1:2" ht="11.25">
      <c r="A1124" s="94"/>
      <c r="B1124" s="107"/>
    </row>
    <row r="1125" spans="1:2" ht="11.25">
      <c r="A1125" s="94"/>
      <c r="B1125" s="107"/>
    </row>
    <row r="1126" spans="1:2" ht="11.25">
      <c r="A1126" s="94"/>
      <c r="B1126" s="107"/>
    </row>
    <row r="1127" spans="1:2" ht="11.25">
      <c r="A1127" s="94"/>
      <c r="B1127" s="107"/>
    </row>
    <row r="1128" spans="1:2" ht="11.25">
      <c r="A1128" s="94"/>
      <c r="B1128" s="107"/>
    </row>
    <row r="1129" spans="1:2" ht="11.25">
      <c r="A1129" s="94"/>
      <c r="B1129" s="107"/>
    </row>
    <row r="1130" spans="1:2" ht="11.25">
      <c r="A1130" s="94"/>
      <c r="B1130" s="107"/>
    </row>
    <row r="1131" spans="1:2" ht="11.25">
      <c r="A1131" s="94"/>
      <c r="B1131" s="107"/>
    </row>
    <row r="1132" spans="1:2" ht="11.25">
      <c r="A1132" s="94"/>
      <c r="B1132" s="107"/>
    </row>
    <row r="1133" spans="1:2" ht="11.25">
      <c r="A1133" s="94"/>
      <c r="B1133" s="107"/>
    </row>
    <row r="1134" spans="1:2" ht="11.25">
      <c r="A1134" s="94"/>
      <c r="B1134" s="107"/>
    </row>
    <row r="1135" spans="1:2" ht="11.25">
      <c r="A1135" s="94"/>
      <c r="B1135" s="107"/>
    </row>
    <row r="1136" spans="1:2" ht="11.25">
      <c r="A1136" s="94"/>
      <c r="B1136" s="107"/>
    </row>
    <row r="1137" spans="1:2" ht="11.25">
      <c r="A1137" s="94"/>
      <c r="B1137" s="107"/>
    </row>
    <row r="1138" spans="1:2" ht="11.25">
      <c r="A1138" s="94"/>
      <c r="B1138" s="107"/>
    </row>
    <row r="1139" spans="1:2" ht="11.25">
      <c r="A1139" s="94"/>
      <c r="B1139" s="107"/>
    </row>
    <row r="1140" spans="1:2" ht="11.25">
      <c r="A1140" s="94"/>
      <c r="B1140" s="107"/>
    </row>
    <row r="1141" spans="1:2" ht="11.25">
      <c r="A1141" s="94"/>
      <c r="B1141" s="107"/>
    </row>
    <row r="1142" spans="1:2" ht="11.25">
      <c r="A1142" s="94"/>
      <c r="B1142" s="107"/>
    </row>
    <row r="1143" spans="1:2" ht="11.25">
      <c r="A1143" s="94"/>
      <c r="B1143" s="107"/>
    </row>
    <row r="1144" spans="1:2" ht="11.25">
      <c r="A1144" s="94"/>
      <c r="B1144" s="107"/>
    </row>
    <row r="1145" spans="1:2" ht="11.25">
      <c r="A1145" s="94"/>
      <c r="B1145" s="107"/>
    </row>
    <row r="1146" spans="1:2" ht="11.25">
      <c r="A1146" s="94"/>
      <c r="B1146" s="107"/>
    </row>
    <row r="1147" spans="1:2" ht="11.25">
      <c r="A1147" s="94"/>
      <c r="B1147" s="107"/>
    </row>
    <row r="1148" spans="1:2" ht="11.25">
      <c r="A1148" s="94"/>
      <c r="B1148" s="107"/>
    </row>
    <row r="1149" spans="1:2" ht="11.25">
      <c r="A1149" s="94"/>
      <c r="B1149" s="107"/>
    </row>
    <row r="1150" spans="1:2" ht="11.25">
      <c r="A1150" s="94"/>
      <c r="B1150" s="107"/>
    </row>
    <row r="1151" spans="1:2" ht="11.25">
      <c r="A1151" s="94"/>
      <c r="B1151" s="107"/>
    </row>
    <row r="1152" spans="1:2" ht="11.25">
      <c r="A1152" s="94"/>
      <c r="B1152" s="107"/>
    </row>
    <row r="1153" spans="1:2" ht="11.25">
      <c r="A1153" s="94"/>
      <c r="B1153" s="107"/>
    </row>
    <row r="1154" spans="1:2" ht="11.25">
      <c r="A1154" s="94"/>
      <c r="B1154" s="107"/>
    </row>
    <row r="1155" spans="1:2" ht="11.25">
      <c r="A1155" s="94"/>
      <c r="B1155" s="107"/>
    </row>
    <row r="1156" spans="1:2" ht="11.25">
      <c r="A1156" s="94"/>
      <c r="B1156" s="107"/>
    </row>
    <row r="1157" spans="1:2" ht="11.25">
      <c r="A1157" s="94"/>
      <c r="B1157" s="107"/>
    </row>
    <row r="1158" spans="1:2" ht="11.25">
      <c r="A1158" s="94"/>
      <c r="B1158" s="107"/>
    </row>
    <row r="1159" spans="1:2" ht="11.25">
      <c r="A1159" s="94"/>
      <c r="B1159" s="107"/>
    </row>
    <row r="1160" spans="1:2" ht="11.25">
      <c r="A1160" s="94"/>
      <c r="B1160" s="107"/>
    </row>
    <row r="1161" spans="1:2" ht="11.25">
      <c r="A1161" s="94"/>
      <c r="B1161" s="107"/>
    </row>
    <row r="1162" spans="1:2" ht="11.25">
      <c r="A1162" s="94"/>
      <c r="B1162" s="107"/>
    </row>
    <row r="1163" spans="1:2" ht="11.25">
      <c r="A1163" s="94"/>
      <c r="B1163" s="107"/>
    </row>
    <row r="1164" spans="1:2" ht="11.25">
      <c r="A1164" s="94"/>
      <c r="B1164" s="107"/>
    </row>
    <row r="1165" spans="1:2" ht="11.25">
      <c r="A1165" s="94"/>
      <c r="B1165" s="107"/>
    </row>
    <row r="1166" spans="1:2" ht="11.25">
      <c r="A1166" s="94"/>
      <c r="B1166" s="107"/>
    </row>
    <row r="1167" spans="1:2" ht="11.25">
      <c r="A1167" s="94"/>
      <c r="B1167" s="107"/>
    </row>
    <row r="1168" spans="1:2" ht="11.25">
      <c r="A1168" s="94"/>
      <c r="B1168" s="107"/>
    </row>
    <row r="1169" spans="1:2" ht="11.25">
      <c r="A1169" s="94"/>
      <c r="B1169" s="107"/>
    </row>
    <row r="1170" spans="1:2" ht="11.25">
      <c r="A1170" s="94"/>
      <c r="B1170" s="107"/>
    </row>
    <row r="1171" spans="1:2" ht="11.25">
      <c r="A1171" s="94"/>
      <c r="B1171" s="107"/>
    </row>
    <row r="1172" spans="1:2" ht="11.25">
      <c r="A1172" s="94"/>
      <c r="B1172" s="107"/>
    </row>
    <row r="1173" spans="1:2" ht="11.25">
      <c r="A1173" s="94"/>
      <c r="B1173" s="107"/>
    </row>
    <row r="1174" spans="1:2" ht="11.25">
      <c r="A1174" s="94"/>
      <c r="B1174" s="107"/>
    </row>
    <row r="1175" spans="1:2" ht="11.25">
      <c r="A1175" s="94"/>
      <c r="B1175" s="107"/>
    </row>
    <row r="1176" spans="1:2" ht="11.25">
      <c r="A1176" s="94"/>
      <c r="B1176" s="107"/>
    </row>
    <row r="1177" spans="1:2" ht="11.25">
      <c r="A1177" s="94"/>
      <c r="B1177" s="107"/>
    </row>
    <row r="1178" spans="1:2" ht="11.25">
      <c r="A1178" s="94"/>
      <c r="B1178" s="107"/>
    </row>
    <row r="1179" spans="1:2" ht="11.25">
      <c r="A1179" s="94"/>
      <c r="B1179" s="107"/>
    </row>
    <row r="1180" spans="1:2" ht="11.25">
      <c r="A1180" s="94"/>
      <c r="B1180" s="107"/>
    </row>
    <row r="1181" spans="1:2" ht="11.25">
      <c r="A1181" s="94"/>
      <c r="B1181" s="107"/>
    </row>
    <row r="1182" spans="1:2" ht="11.25">
      <c r="A1182" s="94"/>
      <c r="B1182" s="107"/>
    </row>
    <row r="1183" spans="1:2" ht="11.25">
      <c r="A1183" s="94"/>
      <c r="B1183" s="107"/>
    </row>
    <row r="1184" spans="1:2" ht="11.25">
      <c r="A1184" s="94"/>
      <c r="B1184" s="107"/>
    </row>
    <row r="1185" spans="1:2" ht="11.25">
      <c r="A1185" s="94"/>
      <c r="B1185" s="107"/>
    </row>
    <row r="1186" spans="1:2" ht="11.25">
      <c r="A1186" s="94"/>
      <c r="B1186" s="107"/>
    </row>
    <row r="1187" spans="1:2" ht="11.25">
      <c r="A1187" s="94"/>
      <c r="B1187" s="107"/>
    </row>
    <row r="1188" spans="1:2" ht="11.25">
      <c r="A1188" s="94"/>
      <c r="B1188" s="107"/>
    </row>
    <row r="1189" spans="1:2" ht="11.25">
      <c r="A1189" s="94"/>
      <c r="B1189" s="107"/>
    </row>
    <row r="1190" spans="1:2" ht="11.25">
      <c r="A1190" s="94"/>
      <c r="B1190" s="107"/>
    </row>
    <row r="1191" spans="1:2" ht="11.25">
      <c r="A1191" s="94"/>
      <c r="B1191" s="107"/>
    </row>
    <row r="1192" spans="1:2" ht="11.25">
      <c r="A1192" s="94"/>
      <c r="B1192" s="107"/>
    </row>
    <row r="1193" spans="1:2" ht="11.25">
      <c r="A1193" s="94"/>
      <c r="B1193" s="107"/>
    </row>
    <row r="1194" spans="1:2" ht="11.25">
      <c r="A1194" s="94"/>
      <c r="B1194" s="107"/>
    </row>
    <row r="1195" spans="1:2" ht="11.25">
      <c r="A1195" s="94"/>
      <c r="B1195" s="107"/>
    </row>
    <row r="1196" spans="1:2" ht="11.25">
      <c r="A1196" s="94"/>
      <c r="B1196" s="107"/>
    </row>
    <row r="1197" spans="1:2" ht="11.25">
      <c r="A1197" s="94"/>
      <c r="B1197" s="107"/>
    </row>
    <row r="1198" spans="1:2" ht="11.25">
      <c r="A1198" s="94"/>
      <c r="B1198" s="107"/>
    </row>
    <row r="1199" spans="1:2" ht="11.25">
      <c r="A1199" s="94"/>
      <c r="B1199" s="107"/>
    </row>
    <row r="1200" spans="1:2" ht="11.25">
      <c r="A1200" s="94"/>
      <c r="B1200" s="107"/>
    </row>
    <row r="1201" spans="1:2" ht="11.25">
      <c r="A1201" s="94"/>
      <c r="B1201" s="107"/>
    </row>
    <row r="1202" spans="1:2" ht="11.25">
      <c r="A1202" s="94"/>
      <c r="B1202" s="107"/>
    </row>
    <row r="1203" spans="1:2" ht="11.25">
      <c r="A1203" s="94"/>
      <c r="B1203" s="107"/>
    </row>
    <row r="1204" spans="1:2" ht="11.25">
      <c r="A1204" s="94"/>
      <c r="B1204" s="107"/>
    </row>
    <row r="1205" spans="1:2" ht="11.25">
      <c r="A1205" s="94"/>
      <c r="B1205" s="107"/>
    </row>
    <row r="1206" spans="1:2" ht="11.25">
      <c r="A1206" s="94"/>
      <c r="B1206" s="107"/>
    </row>
    <row r="1207" spans="1:2" ht="11.25">
      <c r="A1207" s="94"/>
      <c r="B1207" s="107"/>
    </row>
    <row r="1208" spans="1:2" ht="11.25">
      <c r="A1208" s="94"/>
      <c r="B1208" s="107"/>
    </row>
    <row r="1209" spans="1:2" ht="11.25">
      <c r="A1209" s="94"/>
      <c r="B1209" s="107"/>
    </row>
    <row r="1210" spans="1:2" ht="11.25">
      <c r="A1210" s="94"/>
      <c r="B1210" s="107"/>
    </row>
    <row r="1211" spans="1:2" ht="11.25">
      <c r="A1211" s="94"/>
      <c r="B1211" s="107"/>
    </row>
    <row r="1212" spans="1:2" ht="11.25">
      <c r="A1212" s="94"/>
      <c r="B1212" s="107"/>
    </row>
    <row r="1213" spans="1:2" ht="11.25">
      <c r="A1213" s="94"/>
      <c r="B1213" s="107"/>
    </row>
    <row r="1214" spans="1:2" ht="11.25">
      <c r="A1214" s="94"/>
      <c r="B1214" s="107"/>
    </row>
    <row r="1215" spans="1:2" ht="11.25">
      <c r="A1215" s="94"/>
      <c r="B1215" s="107"/>
    </row>
    <row r="1216" spans="1:2" ht="11.25">
      <c r="A1216" s="94"/>
      <c r="B1216" s="107"/>
    </row>
    <row r="1217" spans="1:2" ht="11.25">
      <c r="A1217" s="94"/>
      <c r="B1217" s="107"/>
    </row>
    <row r="1218" spans="1:2" ht="11.25">
      <c r="A1218" s="94"/>
      <c r="B1218" s="107"/>
    </row>
    <row r="1219" spans="1:2" ht="11.25">
      <c r="A1219" s="94"/>
      <c r="B1219" s="107"/>
    </row>
    <row r="1220" spans="1:2" ht="11.25">
      <c r="A1220" s="94"/>
      <c r="B1220" s="107"/>
    </row>
    <row r="1221" spans="1:2" ht="11.25">
      <c r="A1221" s="94"/>
      <c r="B1221" s="107"/>
    </row>
    <row r="1222" spans="1:2" ht="11.25">
      <c r="A1222" s="94"/>
      <c r="B1222" s="107"/>
    </row>
    <row r="1223" spans="1:2" ht="11.25">
      <c r="A1223" s="94"/>
      <c r="B1223" s="107"/>
    </row>
    <row r="1224" spans="1:2" ht="11.25">
      <c r="A1224" s="94"/>
      <c r="B1224" s="107"/>
    </row>
    <row r="1225" spans="1:2" ht="11.25">
      <c r="A1225" s="94"/>
      <c r="B1225" s="107"/>
    </row>
    <row r="1226" spans="1:2" ht="11.25">
      <c r="A1226" s="94"/>
      <c r="B1226" s="107"/>
    </row>
    <row r="1227" spans="1:2" ht="11.25">
      <c r="A1227" s="94"/>
      <c r="B1227" s="107"/>
    </row>
    <row r="1228" spans="1:2" ht="11.25">
      <c r="A1228" s="94"/>
      <c r="B1228" s="109"/>
    </row>
    <row r="1229" ht="11.25">
      <c r="A1229" s="94"/>
    </row>
    <row r="1230" ht="11.25">
      <c r="A1230" s="94"/>
    </row>
    <row r="1231" ht="11.25">
      <c r="A1231" s="94"/>
    </row>
    <row r="1232" ht="11.25">
      <c r="A1232" s="94"/>
    </row>
    <row r="1233" ht="11.25">
      <c r="A1233" s="94"/>
    </row>
    <row r="1234" ht="11.25">
      <c r="A1234" s="94"/>
    </row>
    <row r="1235" ht="11.25">
      <c r="A1235" s="94"/>
    </row>
    <row r="1236" ht="11.25">
      <c r="A1236" s="94"/>
    </row>
    <row r="1237" ht="11.25">
      <c r="A1237" s="94"/>
    </row>
    <row r="1238" ht="11.25">
      <c r="A1238" s="94"/>
    </row>
    <row r="1239" ht="11.25">
      <c r="A1239" s="94"/>
    </row>
    <row r="1240" ht="11.25">
      <c r="A1240" s="94"/>
    </row>
    <row r="1241" ht="11.25">
      <c r="A1241" s="94"/>
    </row>
    <row r="1242" ht="11.25">
      <c r="A1242" s="94"/>
    </row>
    <row r="1243" ht="11.25">
      <c r="A1243" s="94"/>
    </row>
    <row r="1244" ht="11.25">
      <c r="A1244" s="94"/>
    </row>
    <row r="1245" ht="11.25">
      <c r="A1245" s="94"/>
    </row>
    <row r="1246" ht="11.25">
      <c r="A1246" s="94"/>
    </row>
    <row r="1247" ht="11.25">
      <c r="A1247" s="94"/>
    </row>
    <row r="1248" ht="11.25">
      <c r="A1248" s="94"/>
    </row>
    <row r="1249" ht="11.25">
      <c r="A1249" s="94"/>
    </row>
    <row r="1250" ht="11.25">
      <c r="A1250" s="94"/>
    </row>
    <row r="1251" ht="11.25">
      <c r="A1251" s="94"/>
    </row>
    <row r="1252" ht="11.25">
      <c r="A1252" s="94"/>
    </row>
    <row r="1253" ht="11.25">
      <c r="A1253" s="94"/>
    </row>
    <row r="1254" ht="11.25">
      <c r="A1254" s="94"/>
    </row>
    <row r="1255" ht="11.25">
      <c r="A1255" s="94"/>
    </row>
    <row r="1256" ht="11.25">
      <c r="A1256" s="94"/>
    </row>
    <row r="1257" ht="11.25">
      <c r="A1257" s="94"/>
    </row>
    <row r="1258" ht="11.25">
      <c r="A1258" s="94"/>
    </row>
    <row r="1259" ht="11.25">
      <c r="A1259" s="94"/>
    </row>
    <row r="1260" ht="11.25">
      <c r="A1260" s="94"/>
    </row>
    <row r="1261" ht="11.25">
      <c r="A1261" s="94"/>
    </row>
    <row r="1262" ht="11.25">
      <c r="A1262" s="94"/>
    </row>
    <row r="1263" ht="11.25">
      <c r="A1263" s="94"/>
    </row>
    <row r="1264" ht="11.25">
      <c r="A1264" s="94"/>
    </row>
    <row r="1265" ht="11.25">
      <c r="A1265" s="94"/>
    </row>
    <row r="1266" ht="11.25">
      <c r="A1266" s="94"/>
    </row>
    <row r="1267" ht="11.25">
      <c r="A1267" s="94"/>
    </row>
    <row r="1268" ht="11.25">
      <c r="A1268" s="94"/>
    </row>
    <row r="1269" ht="11.25">
      <c r="A1269" s="94"/>
    </row>
    <row r="1270" ht="11.25">
      <c r="A1270" s="94"/>
    </row>
    <row r="1271" ht="11.25">
      <c r="A1271" s="94"/>
    </row>
    <row r="1272" ht="11.25">
      <c r="A1272" s="94"/>
    </row>
    <row r="1273" ht="11.25">
      <c r="A1273" s="94"/>
    </row>
    <row r="1274" ht="11.25">
      <c r="A1274" s="94"/>
    </row>
    <row r="1275" ht="11.25">
      <c r="A1275" s="94"/>
    </row>
    <row r="1276" ht="11.25">
      <c r="A1276" s="94"/>
    </row>
    <row r="1277" ht="11.25">
      <c r="A1277" s="94"/>
    </row>
    <row r="1278" ht="11.25">
      <c r="A1278" s="94"/>
    </row>
    <row r="1279" ht="11.25">
      <c r="A1279" s="94"/>
    </row>
    <row r="1280" ht="11.25">
      <c r="A1280" s="94"/>
    </row>
    <row r="1281" ht="11.25">
      <c r="A1281" s="94"/>
    </row>
    <row r="1282" ht="11.25">
      <c r="A1282" s="94"/>
    </row>
    <row r="1283" ht="11.25">
      <c r="A1283" s="94"/>
    </row>
    <row r="1284" ht="11.25">
      <c r="A1284" s="94"/>
    </row>
    <row r="1285" ht="11.25">
      <c r="A1285" s="94"/>
    </row>
    <row r="1286" ht="11.25">
      <c r="A1286" s="94"/>
    </row>
    <row r="1287" ht="11.25">
      <c r="A1287" s="94"/>
    </row>
    <row r="1288" ht="11.25">
      <c r="A1288" s="94"/>
    </row>
    <row r="1289" ht="11.25">
      <c r="A1289" s="94"/>
    </row>
    <row r="1290" ht="11.25">
      <c r="A1290" s="94"/>
    </row>
    <row r="1291" ht="11.25">
      <c r="A1291" s="94"/>
    </row>
    <row r="1292" ht="11.25">
      <c r="A1292" s="94"/>
    </row>
    <row r="1293" ht="11.25">
      <c r="A1293" s="94"/>
    </row>
    <row r="1294" ht="11.25">
      <c r="A1294" s="94"/>
    </row>
    <row r="1295" ht="11.25">
      <c r="A1295" s="94"/>
    </row>
    <row r="1296" ht="11.25">
      <c r="A1296" s="94"/>
    </row>
    <row r="1297" ht="11.25">
      <c r="A1297" s="94"/>
    </row>
    <row r="1298" ht="11.25">
      <c r="A1298" s="94"/>
    </row>
    <row r="1299" ht="11.25">
      <c r="A1299" s="94"/>
    </row>
    <row r="1300" ht="11.25">
      <c r="A1300" s="94"/>
    </row>
    <row r="1301" ht="11.25">
      <c r="A1301" s="94"/>
    </row>
    <row r="1302" ht="11.25">
      <c r="A1302" s="94"/>
    </row>
    <row r="1303" ht="11.25">
      <c r="A1303" s="94"/>
    </row>
    <row r="1304" ht="11.25">
      <c r="A1304" s="94"/>
    </row>
    <row r="1305" ht="11.25">
      <c r="A1305" s="94"/>
    </row>
    <row r="1306" ht="11.25">
      <c r="A1306" s="94"/>
    </row>
    <row r="1307" ht="11.25">
      <c r="A1307" s="94"/>
    </row>
    <row r="1308" ht="11.25">
      <c r="A1308" s="94"/>
    </row>
    <row r="1309" ht="11.25">
      <c r="A1309" s="94"/>
    </row>
    <row r="1310" ht="11.25">
      <c r="A1310" s="94"/>
    </row>
    <row r="1311" ht="11.25">
      <c r="A1311" s="94"/>
    </row>
    <row r="1312" ht="11.25">
      <c r="A1312" s="94"/>
    </row>
    <row r="1313" ht="11.25">
      <c r="A1313" s="94"/>
    </row>
    <row r="1314" ht="11.25">
      <c r="A1314" s="94"/>
    </row>
    <row r="1315" ht="11.25">
      <c r="A1315" s="94"/>
    </row>
    <row r="1316" ht="11.25">
      <c r="A1316" s="94"/>
    </row>
    <row r="1317" ht="11.25">
      <c r="A1317" s="94"/>
    </row>
    <row r="1318" ht="11.25">
      <c r="A1318" s="94"/>
    </row>
    <row r="1319" ht="11.25">
      <c r="A1319" s="94"/>
    </row>
    <row r="1320" ht="11.25">
      <c r="A1320" s="94"/>
    </row>
    <row r="1321" ht="11.25">
      <c r="A1321" s="94"/>
    </row>
    <row r="1322" ht="11.25">
      <c r="A1322" s="94"/>
    </row>
    <row r="1323" ht="11.25">
      <c r="A1323" s="94"/>
    </row>
    <row r="1324" ht="11.25">
      <c r="A1324" s="94"/>
    </row>
    <row r="1325" ht="11.25">
      <c r="A1325" s="94"/>
    </row>
    <row r="1326" ht="11.25">
      <c r="A1326" s="94"/>
    </row>
    <row r="1327" ht="11.25">
      <c r="A1327" s="94"/>
    </row>
    <row r="1328" ht="11.25">
      <c r="A1328" s="94"/>
    </row>
    <row r="1329" ht="11.25">
      <c r="A1329" s="94"/>
    </row>
    <row r="1330" ht="11.25">
      <c r="A1330" s="94"/>
    </row>
    <row r="1331" ht="11.25">
      <c r="A1331" s="94"/>
    </row>
    <row r="1332" ht="11.25">
      <c r="A1332" s="94"/>
    </row>
    <row r="1333" ht="11.25">
      <c r="A1333" s="94"/>
    </row>
    <row r="1334" ht="11.25">
      <c r="A1334" s="94"/>
    </row>
    <row r="1335" ht="11.25">
      <c r="A1335" s="94"/>
    </row>
    <row r="1336" ht="11.25">
      <c r="A1336" s="94"/>
    </row>
    <row r="1337" ht="11.25">
      <c r="A1337" s="94"/>
    </row>
    <row r="1338" ht="11.25">
      <c r="A1338" s="94"/>
    </row>
    <row r="1339" ht="11.25">
      <c r="A1339" s="94"/>
    </row>
    <row r="1340" ht="11.25">
      <c r="A1340" s="94"/>
    </row>
    <row r="1341" ht="11.25">
      <c r="A1341" s="94"/>
    </row>
    <row r="1342" ht="11.25">
      <c r="A1342" s="94"/>
    </row>
    <row r="1343" ht="11.25">
      <c r="A1343" s="94"/>
    </row>
    <row r="1344" ht="11.25">
      <c r="A1344" s="94"/>
    </row>
    <row r="1345" ht="11.25">
      <c r="A1345" s="94"/>
    </row>
    <row r="1346" ht="11.25">
      <c r="A1346" s="94"/>
    </row>
    <row r="1347" ht="11.25">
      <c r="A1347" s="94"/>
    </row>
    <row r="1348" ht="11.25">
      <c r="A1348" s="94"/>
    </row>
    <row r="1349" ht="11.25">
      <c r="A1349" s="94"/>
    </row>
    <row r="1350" ht="11.25">
      <c r="A1350" s="94"/>
    </row>
    <row r="1351" ht="11.25">
      <c r="A1351" s="94"/>
    </row>
    <row r="1352" ht="11.25">
      <c r="A1352" s="94"/>
    </row>
    <row r="1353" ht="11.25">
      <c r="A1353" s="94"/>
    </row>
    <row r="1354" ht="11.25">
      <c r="A1354" s="94"/>
    </row>
    <row r="1355" ht="11.25">
      <c r="A1355" s="94"/>
    </row>
    <row r="1356" ht="11.25">
      <c r="A1356" s="94"/>
    </row>
    <row r="1357" ht="11.25">
      <c r="A1357" s="94"/>
    </row>
    <row r="1358" ht="11.25">
      <c r="A1358" s="94"/>
    </row>
    <row r="1359" ht="11.25">
      <c r="A1359" s="94"/>
    </row>
    <row r="1360" ht="11.25">
      <c r="A1360" s="94"/>
    </row>
    <row r="1361" ht="11.25">
      <c r="A1361" s="94"/>
    </row>
    <row r="1362" ht="11.25">
      <c r="A1362" s="94"/>
    </row>
    <row r="1363" ht="11.25">
      <c r="A1363" s="94"/>
    </row>
    <row r="1364" ht="11.25">
      <c r="A1364" s="94"/>
    </row>
    <row r="1365" ht="11.25">
      <c r="A1365" s="94"/>
    </row>
    <row r="1366" ht="11.25">
      <c r="A1366" s="94"/>
    </row>
    <row r="1367" ht="11.25">
      <c r="A1367" s="94"/>
    </row>
    <row r="1368" ht="11.25">
      <c r="A1368" s="94"/>
    </row>
    <row r="1369" ht="11.25">
      <c r="A1369" s="94"/>
    </row>
    <row r="1370" ht="11.25">
      <c r="A1370" s="94"/>
    </row>
    <row r="1371" ht="11.25">
      <c r="A1371" s="94"/>
    </row>
    <row r="1372" ht="11.25">
      <c r="A1372" s="94"/>
    </row>
    <row r="1373" ht="11.25">
      <c r="A1373" s="94"/>
    </row>
    <row r="1374" ht="11.25">
      <c r="A1374" s="94"/>
    </row>
    <row r="1375" ht="11.25">
      <c r="A1375" s="94"/>
    </row>
    <row r="1376" ht="11.25">
      <c r="A1376" s="94"/>
    </row>
    <row r="1377" ht="11.25">
      <c r="A1377" s="94"/>
    </row>
    <row r="1378" ht="11.25">
      <c r="A1378" s="94"/>
    </row>
    <row r="1379" ht="11.25">
      <c r="A1379" s="94"/>
    </row>
    <row r="1380" ht="11.25">
      <c r="A1380" s="94"/>
    </row>
    <row r="1381" ht="11.25">
      <c r="A1381" s="94"/>
    </row>
    <row r="1382" ht="11.25">
      <c r="A1382" s="94"/>
    </row>
    <row r="1383" ht="11.25">
      <c r="A1383" s="94"/>
    </row>
    <row r="1384" ht="11.25">
      <c r="A1384" s="94"/>
    </row>
    <row r="1385" ht="11.25">
      <c r="A1385" s="94"/>
    </row>
    <row r="1386" ht="11.25">
      <c r="A1386" s="94"/>
    </row>
    <row r="1387" ht="11.25">
      <c r="A1387" s="94"/>
    </row>
    <row r="1388" ht="11.25">
      <c r="A1388" s="94"/>
    </row>
    <row r="1389" ht="11.25">
      <c r="A1389" s="94"/>
    </row>
    <row r="1390" ht="11.25">
      <c r="A1390" s="94"/>
    </row>
    <row r="1391" ht="11.25">
      <c r="A1391" s="94"/>
    </row>
    <row r="1392" ht="11.25">
      <c r="A1392" s="94"/>
    </row>
    <row r="1393" ht="11.25">
      <c r="A1393" s="94"/>
    </row>
    <row r="1394" ht="11.25">
      <c r="A1394" s="94"/>
    </row>
    <row r="1395" ht="11.25">
      <c r="A1395" s="94"/>
    </row>
    <row r="1396" ht="11.25">
      <c r="A1396" s="94"/>
    </row>
    <row r="1397" ht="11.25">
      <c r="A1397" s="94"/>
    </row>
    <row r="1398" ht="11.25">
      <c r="A1398" s="94"/>
    </row>
    <row r="1399" ht="11.25">
      <c r="A1399" s="94"/>
    </row>
    <row r="1400" ht="11.25">
      <c r="A1400" s="94"/>
    </row>
    <row r="1401" ht="11.25">
      <c r="A1401" s="94"/>
    </row>
    <row r="1402" ht="11.25">
      <c r="A1402" s="94"/>
    </row>
    <row r="1403" ht="11.25">
      <c r="A1403" s="94"/>
    </row>
    <row r="1404" ht="11.25">
      <c r="A1404" s="94"/>
    </row>
    <row r="1405" ht="11.25">
      <c r="A1405" s="94"/>
    </row>
    <row r="1406" ht="11.25">
      <c r="A1406" s="94"/>
    </row>
    <row r="1407" ht="11.25">
      <c r="A1407" s="94"/>
    </row>
    <row r="1408" ht="11.25">
      <c r="A1408" s="94"/>
    </row>
    <row r="1409" ht="11.25">
      <c r="A1409" s="94"/>
    </row>
    <row r="1410" ht="11.25">
      <c r="A1410" s="94"/>
    </row>
    <row r="1411" ht="11.25">
      <c r="A1411" s="94"/>
    </row>
    <row r="1412" ht="11.25">
      <c r="A1412" s="94"/>
    </row>
    <row r="1413" ht="11.25">
      <c r="A1413" s="94"/>
    </row>
    <row r="1414" ht="11.25">
      <c r="A1414" s="94"/>
    </row>
    <row r="1415" ht="11.25">
      <c r="A1415" s="94"/>
    </row>
    <row r="1416" ht="11.25">
      <c r="A1416" s="94"/>
    </row>
    <row r="1417" ht="11.25">
      <c r="A1417" s="94"/>
    </row>
    <row r="1418" ht="11.25">
      <c r="A1418" s="94"/>
    </row>
    <row r="1419" ht="11.25">
      <c r="A1419" s="94"/>
    </row>
    <row r="1420" ht="11.25">
      <c r="A1420" s="94"/>
    </row>
    <row r="1421" ht="11.25">
      <c r="A1421" s="94"/>
    </row>
    <row r="1422" ht="11.25">
      <c r="A1422" s="94"/>
    </row>
    <row r="1423" ht="11.25">
      <c r="A1423" s="94"/>
    </row>
    <row r="1424" ht="11.25">
      <c r="A1424" s="94"/>
    </row>
    <row r="1425" ht="11.25">
      <c r="A1425" s="94"/>
    </row>
    <row r="1426" ht="11.25">
      <c r="A1426" s="94"/>
    </row>
    <row r="1427" ht="11.25">
      <c r="A1427" s="94"/>
    </row>
    <row r="1428" ht="11.25">
      <c r="A1428" s="94"/>
    </row>
    <row r="1429" ht="11.25">
      <c r="A1429" s="94"/>
    </row>
    <row r="1430" ht="11.25">
      <c r="A1430" s="94"/>
    </row>
    <row r="1431" ht="11.25">
      <c r="A1431" s="94"/>
    </row>
    <row r="1432" ht="11.25">
      <c r="A1432" s="94"/>
    </row>
    <row r="1433" ht="11.25">
      <c r="A1433" s="94"/>
    </row>
    <row r="1434" ht="11.25">
      <c r="A1434" s="94"/>
    </row>
    <row r="1435" ht="11.25">
      <c r="A1435" s="94"/>
    </row>
    <row r="1436" ht="11.25">
      <c r="A1436" s="94"/>
    </row>
    <row r="1437" ht="11.25">
      <c r="A1437" s="94"/>
    </row>
    <row r="1438" ht="11.25">
      <c r="A1438" s="94"/>
    </row>
    <row r="1439" ht="11.25">
      <c r="A1439" s="94"/>
    </row>
    <row r="1440" ht="11.25">
      <c r="A1440" s="94"/>
    </row>
    <row r="1441" ht="11.25">
      <c r="A1441" s="94"/>
    </row>
    <row r="1442" ht="11.25">
      <c r="A1442" s="94"/>
    </row>
    <row r="1443" ht="11.25">
      <c r="A1443" s="94"/>
    </row>
    <row r="1444" ht="11.25">
      <c r="A1444" s="94"/>
    </row>
    <row r="1445" ht="11.25">
      <c r="A1445" s="94"/>
    </row>
    <row r="1446" ht="11.25">
      <c r="A1446" s="94"/>
    </row>
    <row r="1447" ht="11.25">
      <c r="A1447" s="94"/>
    </row>
    <row r="1448" ht="11.25">
      <c r="A1448" s="94"/>
    </row>
    <row r="1449" ht="11.25">
      <c r="A1449" s="94"/>
    </row>
    <row r="1450" ht="11.25">
      <c r="A1450" s="94"/>
    </row>
    <row r="1451" ht="11.25">
      <c r="A1451" s="94"/>
    </row>
    <row r="1452" ht="11.25">
      <c r="A1452" s="94"/>
    </row>
    <row r="1453" ht="11.25">
      <c r="A1453" s="94"/>
    </row>
    <row r="1454" ht="11.25">
      <c r="A1454" s="94"/>
    </row>
    <row r="1455" ht="11.25">
      <c r="A1455" s="94"/>
    </row>
    <row r="1456" ht="11.25">
      <c r="A1456" s="94"/>
    </row>
    <row r="1457" ht="11.25">
      <c r="A1457" s="94"/>
    </row>
    <row r="1458" ht="11.25">
      <c r="A1458" s="94"/>
    </row>
    <row r="1459" ht="11.25">
      <c r="A1459" s="94"/>
    </row>
    <row r="1460" ht="11.25">
      <c r="A1460" s="94"/>
    </row>
    <row r="1461" ht="11.25">
      <c r="A1461" s="94"/>
    </row>
    <row r="1462" ht="11.25">
      <c r="A1462" s="94"/>
    </row>
    <row r="1463" ht="11.25">
      <c r="A1463" s="94"/>
    </row>
    <row r="1464" ht="11.25">
      <c r="A1464" s="94"/>
    </row>
    <row r="1465" ht="11.25">
      <c r="A1465" s="94"/>
    </row>
    <row r="1466" ht="11.25">
      <c r="A1466" s="94"/>
    </row>
    <row r="1467" ht="11.25">
      <c r="A1467" s="94"/>
    </row>
    <row r="1468" ht="11.25">
      <c r="A1468" s="94"/>
    </row>
    <row r="1469" ht="11.25">
      <c r="A1469" s="94"/>
    </row>
    <row r="1470" ht="11.25">
      <c r="A1470" s="94"/>
    </row>
    <row r="1471" ht="11.25">
      <c r="A1471" s="94"/>
    </row>
    <row r="1472" ht="11.25">
      <c r="A1472" s="94"/>
    </row>
    <row r="1473" ht="11.25">
      <c r="A1473" s="94"/>
    </row>
    <row r="1474" ht="11.25">
      <c r="A1474" s="94"/>
    </row>
    <row r="1475" ht="11.25">
      <c r="A1475" s="94"/>
    </row>
    <row r="1476" ht="11.25">
      <c r="A1476" s="94"/>
    </row>
    <row r="1477" ht="11.25">
      <c r="A1477" s="94"/>
    </row>
    <row r="1478" ht="11.25">
      <c r="A1478" s="94"/>
    </row>
    <row r="1479" ht="11.25">
      <c r="A1479" s="94"/>
    </row>
    <row r="1480" ht="11.25">
      <c r="A1480" s="94"/>
    </row>
    <row r="1481" ht="11.25">
      <c r="A1481" s="94"/>
    </row>
    <row r="1482" ht="11.25">
      <c r="A1482" s="94"/>
    </row>
    <row r="1483" ht="11.25">
      <c r="A1483" s="94"/>
    </row>
    <row r="1484" ht="11.25">
      <c r="A1484" s="94"/>
    </row>
    <row r="1485" ht="11.25">
      <c r="A1485" s="94"/>
    </row>
    <row r="1486" ht="11.25">
      <c r="A1486" s="94"/>
    </row>
    <row r="1487" ht="11.25">
      <c r="A1487" s="94"/>
    </row>
    <row r="1488" ht="11.25">
      <c r="A1488" s="94"/>
    </row>
    <row r="1489" ht="11.25">
      <c r="A1489" s="94"/>
    </row>
    <row r="1490" ht="11.25">
      <c r="A1490" s="94"/>
    </row>
    <row r="1491" ht="11.25">
      <c r="A1491" s="94"/>
    </row>
    <row r="1492" ht="11.25">
      <c r="A1492" s="94"/>
    </row>
    <row r="1493" ht="11.25">
      <c r="A1493" s="94"/>
    </row>
    <row r="1494" ht="11.25">
      <c r="A1494" s="94"/>
    </row>
    <row r="1495" ht="11.25">
      <c r="A1495" s="94"/>
    </row>
    <row r="1496" ht="11.25">
      <c r="A1496" s="94"/>
    </row>
    <row r="1497" ht="11.25">
      <c r="A1497" s="94"/>
    </row>
    <row r="1498" ht="11.25">
      <c r="A1498" s="94"/>
    </row>
    <row r="1499" ht="11.25">
      <c r="A1499" s="94"/>
    </row>
    <row r="1500" ht="11.25">
      <c r="A1500" s="94"/>
    </row>
    <row r="1501" ht="11.25">
      <c r="A1501" s="94"/>
    </row>
    <row r="1502" ht="11.25">
      <c r="A1502" s="94"/>
    </row>
    <row r="1503" ht="11.25">
      <c r="A1503" s="94"/>
    </row>
    <row r="1504" ht="11.25">
      <c r="A1504" s="94"/>
    </row>
    <row r="1505" ht="11.25">
      <c r="A1505" s="94"/>
    </row>
    <row r="1506" ht="11.25">
      <c r="A1506" s="94"/>
    </row>
    <row r="1507" ht="11.25">
      <c r="A1507" s="94"/>
    </row>
    <row r="1508" ht="11.25">
      <c r="A1508" s="94"/>
    </row>
    <row r="1509" ht="11.25">
      <c r="A1509" s="94"/>
    </row>
    <row r="1510" ht="11.25">
      <c r="A1510" s="94"/>
    </row>
    <row r="1511" ht="11.25">
      <c r="A1511" s="94"/>
    </row>
    <row r="1512" ht="11.25">
      <c r="A1512" s="94"/>
    </row>
    <row r="1513" ht="11.25">
      <c r="A1513" s="94"/>
    </row>
    <row r="1514" ht="11.25">
      <c r="A1514" s="94"/>
    </row>
    <row r="1515" ht="11.25">
      <c r="A1515" s="94"/>
    </row>
    <row r="1516" ht="11.25">
      <c r="A1516" s="94"/>
    </row>
    <row r="1517" ht="11.25">
      <c r="A1517" s="94"/>
    </row>
    <row r="1518" ht="11.25">
      <c r="A1518" s="94"/>
    </row>
    <row r="1519" ht="11.25">
      <c r="A1519" s="94"/>
    </row>
    <row r="1520" ht="11.25">
      <c r="A1520" s="94"/>
    </row>
    <row r="1521" ht="11.25">
      <c r="A1521" s="94"/>
    </row>
    <row r="1522" ht="11.25">
      <c r="A1522" s="94"/>
    </row>
    <row r="1523" ht="11.25">
      <c r="A1523" s="94"/>
    </row>
    <row r="1524" ht="11.25">
      <c r="A1524" s="94"/>
    </row>
    <row r="1525" ht="11.25">
      <c r="A1525" s="94"/>
    </row>
    <row r="1526" ht="11.25">
      <c r="A1526" s="94"/>
    </row>
    <row r="1527" ht="11.25">
      <c r="A1527" s="94"/>
    </row>
    <row r="1528" ht="11.25">
      <c r="A1528" s="94"/>
    </row>
  </sheetData>
  <sheetProtection password="C525" sheet="1" formatRows="0"/>
  <mergeCells count="48">
    <mergeCell ref="A3:C3"/>
    <mergeCell ref="B27:E27"/>
    <mergeCell ref="C21:D21"/>
    <mergeCell ref="B28:E28"/>
    <mergeCell ref="A25:E26"/>
    <mergeCell ref="A22:D22"/>
    <mergeCell ref="C18:D18"/>
    <mergeCell ref="C15:D15"/>
    <mergeCell ref="A19:B19"/>
    <mergeCell ref="F43:K43"/>
    <mergeCell ref="A20:B20"/>
    <mergeCell ref="B40:E40"/>
    <mergeCell ref="B30:E30"/>
    <mergeCell ref="B31:E31"/>
    <mergeCell ref="B32:E32"/>
    <mergeCell ref="B36:E36"/>
    <mergeCell ref="F25:G25"/>
    <mergeCell ref="A42:E42"/>
    <mergeCell ref="B39:E39"/>
    <mergeCell ref="B41:E41"/>
    <mergeCell ref="A4:C4"/>
    <mergeCell ref="A5:C5"/>
    <mergeCell ref="A6:C6"/>
    <mergeCell ref="A17:B17"/>
    <mergeCell ref="A18:B18"/>
    <mergeCell ref="C16:D16"/>
    <mergeCell ref="C17:D17"/>
    <mergeCell ref="B35:E35"/>
    <mergeCell ref="A2:C2"/>
    <mergeCell ref="B29:E29"/>
    <mergeCell ref="N25:N26"/>
    <mergeCell ref="A9:C9"/>
    <mergeCell ref="A13:B14"/>
    <mergeCell ref="A15:B15"/>
    <mergeCell ref="C19:D19"/>
    <mergeCell ref="C13:D14"/>
    <mergeCell ref="A16:B16"/>
    <mergeCell ref="C20:D20"/>
    <mergeCell ref="I13:L13"/>
    <mergeCell ref="E13:H13"/>
    <mergeCell ref="A1:C1"/>
    <mergeCell ref="B37:E37"/>
    <mergeCell ref="B38:E38"/>
    <mergeCell ref="A7:C7"/>
    <mergeCell ref="B33:E33"/>
    <mergeCell ref="B34:E34"/>
    <mergeCell ref="A8:C8"/>
    <mergeCell ref="A21:B21"/>
  </mergeCells>
  <printOptions horizontalCentered="1"/>
  <pageMargins left="0" right="0" top="0.5905511811023623" bottom="0" header="0" footer="0"/>
  <pageSetup fitToHeight="1" fitToWidth="1" horizontalDpi="600" verticalDpi="600" orientation="landscape" scale="88" r:id="rId4"/>
  <headerFooter alignWithMargins="0">
    <oddHeader xml:space="preserve">&amp;L&amp;K000000              &amp;G&amp;C&amp;K000000&amp;A&amp;R&amp;K000000&amp;F    </oddHeader>
  </headerFooter>
  <legacyDrawing r:id="rId2"/>
  <legacyDrawingHF r:id="rId3"/>
</worksheet>
</file>

<file path=xl/worksheets/sheet8.xml><?xml version="1.0" encoding="utf-8"?>
<worksheet xmlns="http://schemas.openxmlformats.org/spreadsheetml/2006/main" xmlns:r="http://schemas.openxmlformats.org/officeDocument/2006/relationships">
  <sheetPr codeName="Hoja8">
    <pageSetUpPr fitToPage="1"/>
  </sheetPr>
  <dimension ref="A1:G29"/>
  <sheetViews>
    <sheetView zoomScale="110" zoomScaleNormal="110" zoomScalePageLayoutView="0" workbookViewId="0" topLeftCell="A1">
      <selection activeCell="B6" sqref="B6"/>
    </sheetView>
  </sheetViews>
  <sheetFormatPr defaultColWidth="11.421875" defaultRowHeight="27" customHeight="1"/>
  <cols>
    <col min="1" max="2" width="20.140625" style="0" customWidth="1"/>
    <col min="3" max="3" width="27.00390625" style="0" customWidth="1"/>
    <col min="4" max="4" width="77.00390625" style="0" customWidth="1"/>
    <col min="5" max="5" width="33.00390625" style="320" customWidth="1"/>
  </cols>
  <sheetData>
    <row r="1" spans="1:4" ht="15.75" customHeight="1">
      <c r="A1" s="690"/>
      <c r="B1" s="690"/>
      <c r="C1" s="690"/>
      <c r="D1" s="690"/>
    </row>
    <row r="2" spans="1:5" ht="18.75" customHeight="1">
      <c r="A2" s="693" t="s">
        <v>259</v>
      </c>
      <c r="B2" s="694"/>
      <c r="C2" s="694"/>
      <c r="D2" s="694"/>
      <c r="E2" s="695"/>
    </row>
    <row r="3" spans="1:5" s="342" customFormat="1" ht="15" customHeight="1">
      <c r="A3" s="321" t="s">
        <v>257</v>
      </c>
      <c r="B3" s="688" t="s">
        <v>289</v>
      </c>
      <c r="C3" s="689"/>
      <c r="D3" s="685" t="s">
        <v>256</v>
      </c>
      <c r="E3" s="685" t="s">
        <v>290</v>
      </c>
    </row>
    <row r="4" spans="1:5" s="342" customFormat="1" ht="15" customHeight="1">
      <c r="A4" s="321" t="s">
        <v>254</v>
      </c>
      <c r="B4" s="344" t="s">
        <v>263</v>
      </c>
      <c r="C4" s="344" t="s">
        <v>291</v>
      </c>
      <c r="D4" s="686"/>
      <c r="E4" s="686"/>
    </row>
    <row r="5" spans="1:5" ht="15" customHeight="1">
      <c r="A5" s="683">
        <v>1001</v>
      </c>
      <c r="B5" s="339"/>
      <c r="C5" s="339"/>
      <c r="D5" s="345"/>
      <c r="E5" s="345"/>
    </row>
    <row r="6" spans="1:5" ht="15" customHeight="1">
      <c r="A6" s="683"/>
      <c r="B6" s="339"/>
      <c r="C6" s="339"/>
      <c r="D6" s="348"/>
      <c r="E6" s="348"/>
    </row>
    <row r="7" spans="1:5" ht="15" customHeight="1">
      <c r="A7" s="684"/>
      <c r="B7" s="343"/>
      <c r="C7" s="343"/>
      <c r="D7" s="343"/>
      <c r="E7" s="343"/>
    </row>
    <row r="8" spans="1:7" ht="15" customHeight="1">
      <c r="A8" s="692">
        <v>1002</v>
      </c>
      <c r="B8" s="687" t="s">
        <v>297</v>
      </c>
      <c r="C8" s="687"/>
      <c r="D8" s="691" t="s">
        <v>256</v>
      </c>
      <c r="E8" s="691" t="s">
        <v>264</v>
      </c>
      <c r="F8" s="333"/>
      <c r="G8" s="320"/>
    </row>
    <row r="9" spans="1:6" ht="15" customHeight="1">
      <c r="A9" s="683"/>
      <c r="B9" s="344" t="s">
        <v>263</v>
      </c>
      <c r="C9" s="344" t="s">
        <v>255</v>
      </c>
      <c r="D9" s="691"/>
      <c r="E9" s="691"/>
      <c r="F9" s="334"/>
    </row>
    <row r="10" spans="1:6" ht="15" customHeight="1">
      <c r="A10" s="683"/>
      <c r="B10" s="345"/>
      <c r="C10" s="345"/>
      <c r="D10" s="345"/>
      <c r="E10" s="345"/>
      <c r="F10" s="334"/>
    </row>
    <row r="11" spans="1:6" ht="15" customHeight="1">
      <c r="A11" s="683"/>
      <c r="B11" s="345"/>
      <c r="C11" s="345"/>
      <c r="D11" s="345"/>
      <c r="E11" s="345"/>
      <c r="F11" s="334"/>
    </row>
    <row r="12" spans="1:6" ht="15" customHeight="1">
      <c r="A12" s="684"/>
      <c r="B12" s="337"/>
      <c r="C12" s="339"/>
      <c r="D12" s="338"/>
      <c r="E12" s="335"/>
      <c r="F12" s="334"/>
    </row>
    <row r="13" spans="1:6" ht="15" customHeight="1">
      <c r="A13" s="692">
        <v>1003</v>
      </c>
      <c r="B13" s="687" t="s">
        <v>298</v>
      </c>
      <c r="C13" s="687"/>
      <c r="D13" s="685" t="s">
        <v>293</v>
      </c>
      <c r="E13" s="685" t="s">
        <v>264</v>
      </c>
      <c r="F13" s="334"/>
    </row>
    <row r="14" spans="1:6" ht="15" customHeight="1">
      <c r="A14" s="683"/>
      <c r="B14" s="344" t="s">
        <v>263</v>
      </c>
      <c r="C14" s="344" t="s">
        <v>292</v>
      </c>
      <c r="D14" s="686"/>
      <c r="E14" s="686"/>
      <c r="F14" s="334"/>
    </row>
    <row r="15" spans="1:6" ht="15" customHeight="1">
      <c r="A15" s="683"/>
      <c r="B15" s="345"/>
      <c r="C15" s="345"/>
      <c r="D15" s="345"/>
      <c r="E15" s="335"/>
      <c r="F15" s="334"/>
    </row>
    <row r="16" spans="1:6" ht="15" customHeight="1">
      <c r="A16" s="683"/>
      <c r="B16" s="345"/>
      <c r="C16" s="345"/>
      <c r="D16" s="345"/>
      <c r="E16" s="335"/>
      <c r="F16" s="334"/>
    </row>
    <row r="17" spans="1:6" ht="15" customHeight="1">
      <c r="A17" s="684"/>
      <c r="B17" s="345"/>
      <c r="C17" s="345"/>
      <c r="D17" s="338"/>
      <c r="E17" s="335"/>
      <c r="F17" s="334"/>
    </row>
    <row r="18" spans="1:6" ht="15" customHeight="1">
      <c r="A18" s="321" t="s">
        <v>258</v>
      </c>
      <c r="B18" s="688" t="s">
        <v>287</v>
      </c>
      <c r="C18" s="689"/>
      <c r="D18" s="685" t="s">
        <v>256</v>
      </c>
      <c r="E18" s="685" t="s">
        <v>264</v>
      </c>
      <c r="F18" s="334"/>
    </row>
    <row r="19" spans="1:6" ht="15" customHeight="1">
      <c r="A19" s="321" t="s">
        <v>254</v>
      </c>
      <c r="B19" s="347" t="s">
        <v>263</v>
      </c>
      <c r="C19" s="347" t="s">
        <v>255</v>
      </c>
      <c r="D19" s="686"/>
      <c r="E19" s="686"/>
      <c r="F19" s="334"/>
    </row>
    <row r="20" spans="1:6" ht="15" customHeight="1">
      <c r="A20" s="321">
        <v>2001</v>
      </c>
      <c r="B20" s="339"/>
      <c r="C20" s="336"/>
      <c r="D20" s="335"/>
      <c r="E20" s="335"/>
      <c r="F20" s="334"/>
    </row>
    <row r="21" spans="1:6" ht="15" customHeight="1">
      <c r="A21" s="321"/>
      <c r="B21" s="339"/>
      <c r="C21" s="336"/>
      <c r="D21" s="335"/>
      <c r="E21" s="335"/>
      <c r="F21" s="334"/>
    </row>
    <row r="22" spans="1:6" ht="15" customHeight="1">
      <c r="A22" s="321">
        <v>2002</v>
      </c>
      <c r="B22" s="339"/>
      <c r="C22" s="336"/>
      <c r="D22" s="335"/>
      <c r="E22" s="335"/>
      <c r="F22" s="334"/>
    </row>
    <row r="23" spans="1:6" ht="15" customHeight="1">
      <c r="A23" s="321"/>
      <c r="B23" s="339"/>
      <c r="C23" s="336"/>
      <c r="D23" s="335"/>
      <c r="E23" s="335"/>
      <c r="F23" s="334"/>
    </row>
    <row r="24" spans="1:6" ht="15" customHeight="1">
      <c r="A24" s="321">
        <v>2003</v>
      </c>
      <c r="B24" s="339"/>
      <c r="C24" s="339"/>
      <c r="D24" s="339"/>
      <c r="E24" s="335"/>
      <c r="F24" s="334"/>
    </row>
    <row r="25" spans="1:6" ht="15" customHeight="1">
      <c r="A25" s="332"/>
      <c r="B25" s="339"/>
      <c r="C25" s="339"/>
      <c r="D25" s="339"/>
      <c r="E25" s="339"/>
      <c r="F25" s="334"/>
    </row>
    <row r="26" spans="1:6" ht="15" customHeight="1">
      <c r="A26" s="332"/>
      <c r="B26" s="336"/>
      <c r="C26" s="336"/>
      <c r="D26" s="335"/>
      <c r="E26" s="335"/>
      <c r="F26" s="334"/>
    </row>
    <row r="27" ht="15" customHeight="1">
      <c r="D27" s="320"/>
    </row>
    <row r="28" ht="27" customHeight="1">
      <c r="D28" s="320"/>
    </row>
    <row r="29" ht="27" customHeight="1">
      <c r="D29" s="320"/>
    </row>
  </sheetData>
  <sheetProtection/>
  <mergeCells count="17">
    <mergeCell ref="A1:D1"/>
    <mergeCell ref="D8:D9"/>
    <mergeCell ref="E8:E9"/>
    <mergeCell ref="D18:D19"/>
    <mergeCell ref="E18:E19"/>
    <mergeCell ref="A8:A12"/>
    <mergeCell ref="A2:E2"/>
    <mergeCell ref="B3:C3"/>
    <mergeCell ref="D3:D4"/>
    <mergeCell ref="A13:A17"/>
    <mergeCell ref="A5:A7"/>
    <mergeCell ref="E3:E4"/>
    <mergeCell ref="B8:C8"/>
    <mergeCell ref="B18:C18"/>
    <mergeCell ref="B13:C13"/>
    <mergeCell ref="D13:D14"/>
    <mergeCell ref="E13:E14"/>
  </mergeCells>
  <printOptions/>
  <pageMargins left="0.7480314960629921" right="0.7480314960629921" top="1.1811023622047245" bottom="0.984251968503937" header="0.5118110236220472" footer="0.5118110236220472"/>
  <pageSetup fitToHeight="0" fitToWidth="1" horizontalDpi="1200" verticalDpi="1200" orientation="landscape" scale="69" r:id="rId2"/>
  <headerFooter alignWithMargins="0">
    <oddHeader>&amp;L&amp;G&amp;C&amp;A&amp;R&amp;F</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AREAS PROTEGIDAS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ppto. convocatoria proyectos con impuestos</dc:title>
  <dc:subject>Formato ppto. proyectos convocatorias</dc:subject>
  <dc:creator>Montserrat Díaz / Citlalli Sánchez</dc:creator>
  <cp:keywords/>
  <dc:description>Este  formato fue diseñado en oct 07 para todos los poryectos que se tengan en un futuro bajo la categoria de convocatorias que sí pagan impuestos</dc:description>
  <cp:lastModifiedBy>Fondo Ambiental</cp:lastModifiedBy>
  <cp:lastPrinted>2018-08-17T17:44:23Z</cp:lastPrinted>
  <dcterms:created xsi:type="dcterms:W3CDTF">1999-07-06T16:10:16Z</dcterms:created>
  <dcterms:modified xsi:type="dcterms:W3CDTF">2018-08-17T20:15:38Z</dcterms:modified>
  <cp:category/>
  <cp:version/>
  <cp:contentType/>
  <cp:contentStatus/>
</cp:coreProperties>
</file>