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Recursos Financieros\2026\Transparencia\4to. trimestre 2025\"/>
    </mc:Choice>
  </mc:AlternateContent>
  <xr:revisionPtr revIDLastSave="4" documentId="13_ncr:1_{FE60C381-C03C-46D9-B92C-9A210ABD4318}" xr6:coauthVersionLast="36" xr6:coauthVersionMax="36" xr10:uidLastSave="{A53ED732-79C9-4585-937B-61586B1AE73D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_FilterDatabase" localSheetId="0" hidden="1">'Reporte de Formatos'!$A$7:$AJ$392</definedName>
    <definedName name="_xlnm._FilterDatabase" localSheetId="5" hidden="1">Tabla_439012!$A$3:$D$533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D520" i="6" l="1"/>
  <c r="D518" i="6"/>
  <c r="D517" i="6"/>
  <c r="D516" i="6"/>
  <c r="D515" i="6"/>
  <c r="D513" i="6"/>
  <c r="D510" i="6"/>
  <c r="D507" i="6"/>
  <c r="D493" i="6"/>
  <c r="D491" i="6"/>
  <c r="D490" i="6"/>
  <c r="D489" i="6"/>
  <c r="D484" i="6"/>
  <c r="D479" i="6"/>
  <c r="D478" i="6"/>
  <c r="D476" i="6"/>
  <c r="D472" i="6"/>
  <c r="D468" i="6"/>
  <c r="D466" i="6"/>
  <c r="D465" i="6"/>
  <c r="D463" i="6"/>
  <c r="D462" i="6"/>
  <c r="D460" i="6"/>
  <c r="D457" i="6"/>
  <c r="D456" i="6"/>
  <c r="D455" i="6"/>
  <c r="D453" i="6"/>
  <c r="D452" i="6"/>
  <c r="D447" i="6"/>
  <c r="D445" i="6"/>
  <c r="D444" i="6"/>
  <c r="D443" i="6"/>
  <c r="D441" i="6"/>
  <c r="D439" i="6"/>
  <c r="D438" i="6"/>
  <c r="D436" i="6"/>
  <c r="D371" i="6"/>
  <c r="D370" i="6"/>
  <c r="D368" i="6"/>
  <c r="D366" i="6"/>
  <c r="D315" i="6"/>
  <c r="D304" i="6"/>
  <c r="D301" i="6"/>
  <c r="D295" i="6"/>
  <c r="D294" i="6"/>
  <c r="D292" i="6"/>
  <c r="D280" i="6" l="1"/>
  <c r="D278" i="6"/>
  <c r="D248" i="6"/>
  <c r="D247" i="6"/>
  <c r="D240" i="6"/>
  <c r="D238" i="6"/>
  <c r="D237" i="6"/>
  <c r="D234" i="6"/>
  <c r="D232" i="6"/>
  <c r="D228" i="6"/>
  <c r="D225" i="6" l="1"/>
  <c r="D224" i="6"/>
  <c r="D222" i="6"/>
  <c r="D220" i="6"/>
  <c r="D219" i="6"/>
  <c r="D217" i="6"/>
  <c r="D210" i="6"/>
  <c r="D208" i="6"/>
  <c r="D195" i="6"/>
  <c r="D193" i="6"/>
  <c r="D190" i="6"/>
  <c r="D187" i="6"/>
  <c r="D182" i="6"/>
  <c r="D178" i="6" l="1"/>
  <c r="D177" i="6"/>
  <c r="D175" i="6"/>
  <c r="D173" i="6"/>
  <c r="D172" i="6"/>
  <c r="D170" i="6"/>
  <c r="D168" i="6"/>
  <c r="D167" i="6"/>
  <c r="D166" i="6"/>
  <c r="D165" i="6"/>
  <c r="D164" i="6"/>
  <c r="D163" i="6"/>
  <c r="D161" i="6"/>
  <c r="D160" i="6"/>
  <c r="D159" i="6"/>
  <c r="D158" i="6"/>
  <c r="D157" i="6"/>
  <c r="D156" i="6"/>
  <c r="D155" i="6"/>
  <c r="D154" i="6"/>
  <c r="D152" i="6"/>
  <c r="D151" i="6"/>
  <c r="D145" i="6"/>
  <c r="D139" i="6" l="1"/>
  <c r="D137" i="6"/>
  <c r="D130" i="6"/>
  <c r="D128" i="6"/>
  <c r="D126" i="6"/>
  <c r="D124" i="6"/>
  <c r="D122" i="6"/>
  <c r="D120" i="6"/>
  <c r="D118" i="6"/>
  <c r="D116" i="6"/>
  <c r="D114" i="6"/>
  <c r="D113" i="6"/>
  <c r="D112" i="6"/>
  <c r="D106" i="6" l="1"/>
  <c r="D104" i="6"/>
  <c r="D103" i="6"/>
  <c r="D98" i="6"/>
  <c r="D96" i="6"/>
  <c r="D95" i="6"/>
  <c r="D93" i="6"/>
  <c r="D91" i="6"/>
  <c r="D90" i="6"/>
  <c r="D88" i="6"/>
  <c r="D87" i="6"/>
  <c r="D85" i="6"/>
  <c r="D84" i="6"/>
  <c r="D82" i="6"/>
  <c r="D80" i="6"/>
  <c r="D78" i="6"/>
  <c r="D77" i="6"/>
  <c r="D76" i="6"/>
  <c r="D75" i="6"/>
  <c r="D74" i="6"/>
  <c r="D72" i="6"/>
  <c r="D70" i="6"/>
  <c r="D58" i="6"/>
  <c r="D56" i="6"/>
  <c r="D54" i="6"/>
  <c r="D52" i="6"/>
  <c r="D51" i="6"/>
  <c r="D49" i="6"/>
  <c r="D43" i="6"/>
  <c r="D42" i="6"/>
  <c r="D40" i="6"/>
  <c r="D39" i="6"/>
  <c r="D38" i="6"/>
  <c r="D37" i="6"/>
  <c r="D35" i="6"/>
  <c r="D10" i="6" l="1"/>
</calcChain>
</file>

<file path=xl/sharedStrings.xml><?xml version="1.0" encoding="utf-8"?>
<sst xmlns="http://schemas.openxmlformats.org/spreadsheetml/2006/main" count="10062" uniqueCount="1146">
  <si>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</si>
  <si>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</si>
  <si>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</si>
  <si>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</si>
  <si>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</si>
  <si>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</si>
  <si>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</si>
  <si>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</si>
  <si>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</si>
  <si>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</si>
  <si>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</si>
  <si>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</si>
  <si>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</si>
  <si>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</si>
  <si>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</si>
  <si>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</si>
  <si>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</si>
  <si>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</si>
  <si>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</si>
  <si>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</si>
  <si>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</si>
  <si>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</si>
  <si>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</si>
  <si>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</si>
  <si>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</si>
  <si>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</si>
  <si>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</si>
  <si>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</si>
  <si>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</si>
  <si>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</si>
  <si>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</si>
  <si>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</si>
  <si>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</si>
  <si>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</si>
  <si>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</si>
  <si>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</si>
  <si>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</si>
  <si>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</si>
  <si>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</si>
  <si>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</si>
  <si>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</si>
  <si>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</si>
  <si>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</si>
  <si>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</si>
  <si>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</si>
  <si>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</si>
  <si>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</si>
  <si>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</si>
  <si>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</si>
  <si>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</si>
  <si>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</si>
  <si>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</si>
  <si>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</si>
  <si>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</si>
  <si>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</si>
  <si>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</si>
  <si>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</si>
  <si>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</si>
  <si>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</si>
  <si>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</si>
  <si>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</si>
  <si>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</si>
  <si>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</si>
  <si>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</si>
  <si>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</si>
  <si>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</si>
  <si>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</si>
  <si>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</si>
  <si>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</si>
  <si>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</si>
  <si>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</si>
  <si>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</si>
  <si>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</si>
  <si>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</si>
  <si>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</si>
  <si>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</si>
  <si>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</si>
  <si>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</si>
  <si>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</si>
  <si>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</si>
  <si>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</si>
  <si>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</si>
  <si>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</si>
  <si>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</si>
  <si>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</si>
  <si>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</si>
  <si>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</si>
  <si>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</si>
  <si>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</si>
  <si>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</si>
  <si>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</si>
  <si>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</si>
  <si>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</si>
  <si>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</si>
  <si>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</si>
  <si>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</si>
  <si>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</si>
  <si>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</si>
  <si>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</si>
  <si>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</si>
  <si>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</si>
  <si>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</si>
  <si>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</si>
  <si>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</si>
  <si>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</si>
  <si>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</si>
  <si>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</si>
  <si>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</si>
  <si>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</si>
  <si>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</si>
  <si>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</si>
  <si>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</si>
  <si>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</si>
  <si>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</si>
  <si>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</si>
  <si>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</si>
  <si>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Sergio Ivan</t>
  </si>
  <si>
    <t>Coleaza</t>
  </si>
  <si>
    <t>Cortes</t>
  </si>
  <si>
    <t>Keila Yanira</t>
  </si>
  <si>
    <t>Cruz</t>
  </si>
  <si>
    <t>Martinez</t>
  </si>
  <si>
    <t>Adriana</t>
  </si>
  <si>
    <t>Silva</t>
  </si>
  <si>
    <t>Figueroa</t>
  </si>
  <si>
    <t>Eusebia</t>
  </si>
  <si>
    <t>Perez</t>
  </si>
  <si>
    <t>Luis Fernando</t>
  </si>
  <si>
    <t>Becerril</t>
  </si>
  <si>
    <t>Blanco</t>
  </si>
  <si>
    <t>Maria Elena</t>
  </si>
  <si>
    <t>Orozco</t>
  </si>
  <si>
    <t xml:space="preserve">Norma Guadalupe </t>
  </si>
  <si>
    <t>De la Paz</t>
  </si>
  <si>
    <t>Urquijo</t>
  </si>
  <si>
    <t xml:space="preserve">Christhian </t>
  </si>
  <si>
    <t>Maya</t>
  </si>
  <si>
    <t>Torres</t>
  </si>
  <si>
    <t>Luis Manuel</t>
  </si>
  <si>
    <t>Hernandez</t>
  </si>
  <si>
    <t>Estevez</t>
  </si>
  <si>
    <t>Sergio Pastor</t>
  </si>
  <si>
    <t>Rojas</t>
  </si>
  <si>
    <t>Morteo</t>
  </si>
  <si>
    <t xml:space="preserve">Nelson Rockefeller </t>
  </si>
  <si>
    <t>Lopez</t>
  </si>
  <si>
    <t>Edwin</t>
  </si>
  <si>
    <t>Roman</t>
  </si>
  <si>
    <t>Gilberto</t>
  </si>
  <si>
    <t>Espinosa</t>
  </si>
  <si>
    <t>Roldan</t>
  </si>
  <si>
    <t xml:space="preserve">Eladio </t>
  </si>
  <si>
    <t xml:space="preserve">Cruz </t>
  </si>
  <si>
    <t>Navarro</t>
  </si>
  <si>
    <t>Paula Natalia</t>
  </si>
  <si>
    <t>Gallardo</t>
  </si>
  <si>
    <t>Mendieta</t>
  </si>
  <si>
    <t>Carlos Enrique</t>
  </si>
  <si>
    <t>Martin</t>
  </si>
  <si>
    <t>Guevara</t>
  </si>
  <si>
    <t>Ramos</t>
  </si>
  <si>
    <t xml:space="preserve">Armando </t>
  </si>
  <si>
    <t>Xicotencatl</t>
  </si>
  <si>
    <t>Flores</t>
  </si>
  <si>
    <t xml:space="preserve">Axel Antonio </t>
  </si>
  <si>
    <t>Chavez</t>
  </si>
  <si>
    <t>Garcia</t>
  </si>
  <si>
    <t>Kevin</t>
  </si>
  <si>
    <t>Angel De Jesus</t>
  </si>
  <si>
    <t>Zavaleta</t>
  </si>
  <si>
    <t>Rodriguez</t>
  </si>
  <si>
    <t>Jose Alberto</t>
  </si>
  <si>
    <t>Alarcon</t>
  </si>
  <si>
    <t>Mota</t>
  </si>
  <si>
    <t xml:space="preserve">Daniela </t>
  </si>
  <si>
    <t>Serrano</t>
  </si>
  <si>
    <t>Lugo</t>
  </si>
  <si>
    <t>Coloeza</t>
  </si>
  <si>
    <t>Juan Pablo</t>
  </si>
  <si>
    <t>Segundo</t>
  </si>
  <si>
    <t>Morales</t>
  </si>
  <si>
    <t xml:space="preserve">Rodrigo de Jesus </t>
  </si>
  <si>
    <t>Margarita</t>
  </si>
  <si>
    <t>Santopietro</t>
  </si>
  <si>
    <t>Peralta</t>
  </si>
  <si>
    <t>Elideth</t>
  </si>
  <si>
    <t>Guerrero</t>
  </si>
  <si>
    <t>Alejandro</t>
  </si>
  <si>
    <t>Riveroll</t>
  </si>
  <si>
    <t>Adrian</t>
  </si>
  <si>
    <t>Balderas</t>
  </si>
  <si>
    <t>Castillo</t>
  </si>
  <si>
    <t>Celestino</t>
  </si>
  <si>
    <t>Bustamante</t>
  </si>
  <si>
    <t xml:space="preserve">Eusebia </t>
  </si>
  <si>
    <t>Laura Concepcion</t>
  </si>
  <si>
    <t>Pinzon</t>
  </si>
  <si>
    <t>Tejeda</t>
  </si>
  <si>
    <t>Marino Salvador</t>
  </si>
  <si>
    <t>Gamez</t>
  </si>
  <si>
    <t>Eladio</t>
  </si>
  <si>
    <t>Andrade</t>
  </si>
  <si>
    <t>Borzzani</t>
  </si>
  <si>
    <t>Victor Alejandro</t>
  </si>
  <si>
    <t>Guzman</t>
  </si>
  <si>
    <t>Mendiola</t>
  </si>
  <si>
    <t>Maria Fernanda</t>
  </si>
  <si>
    <t>Espejo</t>
  </si>
  <si>
    <t>Jose Martin</t>
  </si>
  <si>
    <t>Arle Abril</t>
  </si>
  <si>
    <t xml:space="preserve">Santos </t>
  </si>
  <si>
    <t>Apoyar a la subsecretaria en entrega de programas municipales de desarrollo urbano</t>
  </si>
  <si>
    <t>Entrega recepcion de coordinacion territorial</t>
  </si>
  <si>
    <t>Supervisar y coordinar los trabajos de los territoriales de la zona sur</t>
  </si>
  <si>
    <t>Entrega de recepcion de coordinacion territorial</t>
  </si>
  <si>
    <t>Apoyar en la septima entrega del programa Apoyo a la palabra</t>
  </si>
  <si>
    <t>Asistir al taller de monitoreo en las  incubadoras de monitoreo y evaluacion para intervenciones locales 2025</t>
  </si>
  <si>
    <t>Apoyar en la entrega del programa apoyo a la palabra</t>
  </si>
  <si>
    <t xml:space="preserve">Llevar acabo notificacion de resolucion </t>
  </si>
  <si>
    <t>Logistica y entrega del programa "Apoyo a la palabra-Plan mexico" -Apoyo a la familia</t>
  </si>
  <si>
    <t>Evento entrega del Programa Apoyo a la Palabra-Plan Mexico</t>
  </si>
  <si>
    <t>Asistir a la entrega del programa Apoyo a la Palabra -Plan Mexico</t>
  </si>
  <si>
    <t>Apoyo a logistica y entrega del programa "Apoyo a la palabra-Plan Mexico-Apoyo a la familia"</t>
  </si>
  <si>
    <t>Apoyo a la logistica y entrega del programa "Apoyo a la Palabra-Plan Mexico-Apoyo a la Familia"</t>
  </si>
  <si>
    <t>Asistir a la entrega del programa social Apoyo a la familia  y a la palabra - plan mexico</t>
  </si>
  <si>
    <t>Asistir a la entrega de los programas "Apoyo a la palabra"</t>
  </si>
  <si>
    <t>Apoyar en el evento del programa "Apoyo a la Familia" y a la Palabra Plan Mexico</t>
  </si>
  <si>
    <t>Ratificacion de denuncia interpuesta</t>
  </si>
  <si>
    <t>Asistir a la Asamblea de Mujeres Voces por la Igualdad y contra las Violencias</t>
  </si>
  <si>
    <t>Presentacion de oficios en la unidad de atencion temprana en la fiscalia general</t>
  </si>
  <si>
    <t>Acompañar a la subsecretaria de desarrollo regional</t>
  </si>
  <si>
    <t>Hacer entrega de uniformes institucionales</t>
  </si>
  <si>
    <t xml:space="preserve">Asistir a la ceremonia de los 204 del nacimiento de la armada de mexico </t>
  </si>
  <si>
    <t>Asistir a consulta publica para el programa  municipal de desarrollo urbano</t>
  </si>
  <si>
    <t>Mexico</t>
  </si>
  <si>
    <t>Veracruz</t>
  </si>
  <si>
    <t>Xalapa</t>
  </si>
  <si>
    <t>Huayapan de ocampo-Juan Rodriguez Clara</t>
  </si>
  <si>
    <t>Jaltipan</t>
  </si>
  <si>
    <t>Minatitlan</t>
  </si>
  <si>
    <t>Moloacan-Ixhuatlan-Agua Dulce-Hueyapan</t>
  </si>
  <si>
    <t>Isla</t>
  </si>
  <si>
    <t>San Andres Tuxtla</t>
  </si>
  <si>
    <t>Coatzacoalcos</t>
  </si>
  <si>
    <t>Papantla</t>
  </si>
  <si>
    <t>Cosamaloapan</t>
  </si>
  <si>
    <t>Tatahuicapan-Minatitlan-Coatzacoalcos</t>
  </si>
  <si>
    <t>Coatzacoalcos-Cosoleacaque-Hidalgotitlan-Uxpanapa</t>
  </si>
  <si>
    <t>Nanchital-Moloacan-Coatzacoalcos</t>
  </si>
  <si>
    <t>Papantla-TantoyucaTuxpan-Martinez de la Torre</t>
  </si>
  <si>
    <t>Papantla-TantoyucaTuxpan-Martinez de la Torre-Poza Rica-Cosamaloapan-Huatusco-Veracruz</t>
  </si>
  <si>
    <t>Papantla-Tantoyuca-Vega de Alatorre</t>
  </si>
  <si>
    <t>Poza Rica-Papantla-Vega de Alatorre</t>
  </si>
  <si>
    <t>Medellin-Alvarado-Veracruz</t>
  </si>
  <si>
    <t>Huatusco-Minatitlan-Cosamaloapan</t>
  </si>
  <si>
    <t>Huatusco-Cosamaloapan-Isla-Veracruz</t>
  </si>
  <si>
    <t>Huatusco-Cosamaloapan</t>
  </si>
  <si>
    <t>Huatusco</t>
  </si>
  <si>
    <t>Coatzacoalcos-Minatitlan-Cosamaloapan</t>
  </si>
  <si>
    <t>Veracruz-Coatzacoalcos</t>
  </si>
  <si>
    <t>Jaltipan-Coatzacoalcos</t>
  </si>
  <si>
    <t>Oluta</t>
  </si>
  <si>
    <t>Subsecretaría de Desarrollo Regional</t>
  </si>
  <si>
    <t>Conductor Operativo</t>
  </si>
  <si>
    <t>OPTRX905</t>
  </si>
  <si>
    <t>Modesto Carlos</t>
  </si>
  <si>
    <t>Eloy de Jesus</t>
  </si>
  <si>
    <t>Trujillo</t>
  </si>
  <si>
    <t>Jose Guadalupe</t>
  </si>
  <si>
    <t>Ortiz</t>
  </si>
  <si>
    <t>Avila</t>
  </si>
  <si>
    <t>Justo Gustavo</t>
  </si>
  <si>
    <t>Sabino</t>
  </si>
  <si>
    <t>Soto</t>
  </si>
  <si>
    <t>Abarca</t>
  </si>
  <si>
    <t xml:space="preserve">Victor   </t>
  </si>
  <si>
    <t>Cuevas</t>
  </si>
  <si>
    <t>Rivera</t>
  </si>
  <si>
    <t>Olivia Irianitzi</t>
  </si>
  <si>
    <t>Sanchez</t>
  </si>
  <si>
    <t xml:space="preserve">Juan Carlos </t>
  </si>
  <si>
    <t>Minero</t>
  </si>
  <si>
    <t>Segura</t>
  </si>
  <si>
    <t xml:space="preserve">Adrian </t>
  </si>
  <si>
    <t>Francisco Javier</t>
  </si>
  <si>
    <t>Esparza</t>
  </si>
  <si>
    <t>Valencia</t>
  </si>
  <si>
    <t>Vera</t>
  </si>
  <si>
    <t xml:space="preserve">Navarrete </t>
  </si>
  <si>
    <t>Gonzalez</t>
  </si>
  <si>
    <t>Hugo Alejandro</t>
  </si>
  <si>
    <t>Meza</t>
  </si>
  <si>
    <t>Aguilar</t>
  </si>
  <si>
    <t>Uma Freya</t>
  </si>
  <si>
    <t>Georgina Ildefonsa</t>
  </si>
  <si>
    <t>Mendoza</t>
  </si>
  <si>
    <t>Alejandra</t>
  </si>
  <si>
    <t>Zamudio</t>
  </si>
  <si>
    <t>Rafael</t>
  </si>
  <si>
    <t>Duran</t>
  </si>
  <si>
    <t xml:space="preserve">Castillo </t>
  </si>
  <si>
    <t>Paty</t>
  </si>
  <si>
    <t>Ramirez</t>
  </si>
  <si>
    <t>Pelayo</t>
  </si>
  <si>
    <t>Arits Beatriz</t>
  </si>
  <si>
    <t>Trillo</t>
  </si>
  <si>
    <t>Dinorah Maria</t>
  </si>
  <si>
    <t>Trejo</t>
  </si>
  <si>
    <t>Ruiz</t>
  </si>
  <si>
    <t>Luis Eduardo</t>
  </si>
  <si>
    <t xml:space="preserve">Lorena </t>
  </si>
  <si>
    <t>Zapata</t>
  </si>
  <si>
    <t>Jocsan</t>
  </si>
  <si>
    <t>Suarez</t>
  </si>
  <si>
    <t>Campos</t>
  </si>
  <si>
    <t xml:space="preserve">Carlos Agustin </t>
  </si>
  <si>
    <t>Herrera</t>
  </si>
  <si>
    <t xml:space="preserve">Arturo </t>
  </si>
  <si>
    <t>Moreno</t>
  </si>
  <si>
    <t>Norma Guadalupe</t>
  </si>
  <si>
    <t xml:space="preserve">Marco Antonio </t>
  </si>
  <si>
    <t>Olmos</t>
  </si>
  <si>
    <t>Tovar</t>
  </si>
  <si>
    <t xml:space="preserve">Luis Manuel </t>
  </si>
  <si>
    <t>Esteves</t>
  </si>
  <si>
    <t xml:space="preserve">Luis Fernando </t>
  </si>
  <si>
    <t>Joseht</t>
  </si>
  <si>
    <t xml:space="preserve">Alejandro </t>
  </si>
  <si>
    <t xml:space="preserve">Edwin </t>
  </si>
  <si>
    <t xml:space="preserve">Jesus </t>
  </si>
  <si>
    <t>Teoba</t>
  </si>
  <si>
    <t xml:space="preserve">Antonio de Jesus  </t>
  </si>
  <si>
    <t>Fernandez</t>
  </si>
  <si>
    <t xml:space="preserve">Santopietro </t>
  </si>
  <si>
    <t>Reunion con los territoriales de la zona sur</t>
  </si>
  <si>
    <t>Supervision a oficinas territoriales</t>
  </si>
  <si>
    <t>Apoyo por las inundaciones en la zona norte del estado</t>
  </si>
  <si>
    <t>Apoyo en contingencia por inundaciones</t>
  </si>
  <si>
    <t>Apoyo a la brigada de unidad de proteccion civil</t>
  </si>
  <si>
    <t>Apoyo a brigada de proteccion civil</t>
  </si>
  <si>
    <t>Realizar recorrido y apoyo a los damnificados por las inundaciones en la zona norte</t>
  </si>
  <si>
    <t>Apoyar a los damnificados de la zona norte de veracruz</t>
  </si>
  <si>
    <t>Recorrido y apoyo a damnificados por las inundaciones de la tormenta tropical raymond</t>
  </si>
  <si>
    <t>Asistir a foro "Panorama de la justicia fiscal administrativa</t>
  </si>
  <si>
    <t>Asistir a brigada en la zona norte del estado</t>
  </si>
  <si>
    <t>Brindar apoyo en la contingencia por inundaciones en la zona norte del estado</t>
  </si>
  <si>
    <t>Atender contingencia en el norte del estado</t>
  </si>
  <si>
    <t>Apoyo a emergencia de contingencia en la zona norte</t>
  </si>
  <si>
    <t>Apoyar en contingencia presentada en la zona norte</t>
  </si>
  <si>
    <t xml:space="preserve">Apoyo en la contingencia por inundaciones </t>
  </si>
  <si>
    <t>Asistir a cita en fiscalia general</t>
  </si>
  <si>
    <t>Traslado al festival cervantino y apoyo en diversas actividades a funcionarios</t>
  </si>
  <si>
    <t>Apoyar a la subsecretaria de Desarrollo Regional en las actividades de contigencia</t>
  </si>
  <si>
    <t>Asistir a reunion de trabajo</t>
  </si>
  <si>
    <t xml:space="preserve">Notificacion de oficio </t>
  </si>
  <si>
    <t>Asistir a la instalacion del comité promotor de inversiones de veracruz</t>
  </si>
  <si>
    <t>Apoyo a la C. Secretaria</t>
  </si>
  <si>
    <t>Reunion en Veracruz</t>
  </si>
  <si>
    <t>Asistir a reunion de trabajo con la C Gobernadora</t>
  </si>
  <si>
    <t>Reunion con la Gobernadora para tratar el tema del primer informe de gobierno</t>
  </si>
  <si>
    <t>Apoyar a la subsecretaria de Desarrollo Regional en reuniones</t>
  </si>
  <si>
    <t>Seguimiento de auditoria 1.230/1/2025 a la obra publica</t>
  </si>
  <si>
    <t>Apoyar a la subsecretaria de desarrollo regional en las reuniones con los territoriales</t>
  </si>
  <si>
    <t>Reunion con los territoriales para coordinar los programas de Sedesol</t>
  </si>
  <si>
    <t>Ayudantia</t>
  </si>
  <si>
    <t xml:space="preserve">Asistir a evento de ceremonia </t>
  </si>
  <si>
    <t>Realizar recorrido y supervision de oficinas territoriales</t>
  </si>
  <si>
    <t>Agua Dulce-Coatzacoalcos</t>
  </si>
  <si>
    <t>Poza Rica-Papantla-Alamo-Tuxpan-Panuco</t>
  </si>
  <si>
    <t>Papantla-Poza Rica-Tuxpan</t>
  </si>
  <si>
    <t>Poza Rica</t>
  </si>
  <si>
    <t>Alamo-Tantotuca-Poza Rica</t>
  </si>
  <si>
    <t>Poza Rica-Gutierrez Zamora</t>
  </si>
  <si>
    <t>Poza Rica-Alamo-Tantoyuca</t>
  </si>
  <si>
    <t>Alamo-Poza Rica-Tuxpan</t>
  </si>
  <si>
    <t>Alamo</t>
  </si>
  <si>
    <t>Panpantla-Poza Rica-Tuxpan-Cazones de Herrera</t>
  </si>
  <si>
    <t xml:space="preserve">Poza Rica  </t>
  </si>
  <si>
    <t>Poza Rica-Alamo-Tuxpan-Tantoyuca-Panuco</t>
  </si>
  <si>
    <t>Poza Rica-Alamo</t>
  </si>
  <si>
    <t>Poza Rica-Tuxpan</t>
  </si>
  <si>
    <t>Alamo-Poza Rica</t>
  </si>
  <si>
    <t xml:space="preserve">Poza Rica-Alamo-Tuxpan  </t>
  </si>
  <si>
    <t>Alamo-Tuxpan-Papantla-Poza Rica-Tihuatlan</t>
  </si>
  <si>
    <t>Poza Rica-Papantla</t>
  </si>
  <si>
    <t>Alamo Temapache</t>
  </si>
  <si>
    <t>Alamo-Tantoyuca-Tuxpan-Poza Rica</t>
  </si>
  <si>
    <t>Guanajuato</t>
  </si>
  <si>
    <t>Poza Rica-Coatzacoalcos-Veracruz</t>
  </si>
  <si>
    <t>Boca del rio</t>
  </si>
  <si>
    <t>Veracruz-Boca del rio</t>
  </si>
  <si>
    <t>Veracruz-Agua Dulce-Coatzacoalcos</t>
  </si>
  <si>
    <t>Tlaltetela-Totutla-Huatuasco-Emiliano Zapata</t>
  </si>
  <si>
    <t>Coatzacoalcos-Acayucan-Cosamaloapan</t>
  </si>
  <si>
    <t>Acayucan-Coatzacoalcos</t>
  </si>
  <si>
    <t>Recorrido y apoyo a dafnificados por las inundaciones de la tormenta tropical raymond</t>
  </si>
  <si>
    <t>Área de la C. Secretaria</t>
  </si>
  <si>
    <t>CODIH5038</t>
  </si>
  <si>
    <t>OPADA903</t>
  </si>
  <si>
    <t>Jefa de la Unidad Administrativa</t>
  </si>
  <si>
    <t>Jefe de la Unidad Administrativa</t>
  </si>
  <si>
    <t>Unidad Administrativa</t>
  </si>
  <si>
    <t>Analista Administrativa</t>
  </si>
  <si>
    <t>Analista Administrativo</t>
  </si>
  <si>
    <t>Estrategia "Sembremos Bienestar Común"</t>
  </si>
  <si>
    <t>COSP8017</t>
  </si>
  <si>
    <t>Jefa de Oficina de Adquisiciones</t>
  </si>
  <si>
    <t>Jefe de Oficina de Adquisiciones</t>
  </si>
  <si>
    <t>Analista administrativo</t>
  </si>
  <si>
    <t>Dirección General de Mejoramiento de las Condiciones de la Vivienda</t>
  </si>
  <si>
    <t>COEJ4025</t>
  </si>
  <si>
    <t>Directora General de Desarrollo Urbano y Ordenamiento Territorial</t>
  </si>
  <si>
    <t>Director General de Desarrollo Urbano y Ordenamieno Territorial</t>
  </si>
  <si>
    <t>Dirección General de Desarrollo Urbano y Ordenamiento Territorial</t>
  </si>
  <si>
    <t>CODI6148</t>
  </si>
  <si>
    <t>Subdirectora Normativa</t>
  </si>
  <si>
    <t>Subdirector Normativo</t>
  </si>
  <si>
    <t>COEJ4097</t>
  </si>
  <si>
    <t>Director General de Operación de Programas Sociales</t>
  </si>
  <si>
    <t>Dirección General de Operación de Programas Sociales</t>
  </si>
  <si>
    <t>COSP8129</t>
  </si>
  <si>
    <t>Jefe de Oficina de Control Vehicular</t>
  </si>
  <si>
    <t>CODI6163</t>
  </si>
  <si>
    <t>Subdirector de Ejecución y Operación de Programas Sociales</t>
  </si>
  <si>
    <t>OPADX902</t>
  </si>
  <si>
    <t>Auxiliar Administrativo</t>
  </si>
  <si>
    <t>Secretaría Técnica</t>
  </si>
  <si>
    <t>COJF7298</t>
  </si>
  <si>
    <t>Jefa del Departamento de Recursos Humanos</t>
  </si>
  <si>
    <t>Jefe del Departamento de Recursos Humanos</t>
  </si>
  <si>
    <t>OPJUA904</t>
  </si>
  <si>
    <t>Analista Jurídico</t>
  </si>
  <si>
    <t>Dirección Jurídica</t>
  </si>
  <si>
    <t>COEJH4007</t>
  </si>
  <si>
    <t>Secretaria Particular de la Titular de Despacho</t>
  </si>
  <si>
    <t>Secretario Particular del Titular de Despacho</t>
  </si>
  <si>
    <t>COEJ315</t>
  </si>
  <si>
    <t>Subsecretaria de Desarrollo Regional</t>
  </si>
  <si>
    <t>Subsecretario de Desarrollo Regional</t>
  </si>
  <si>
    <t>Director General de Planeación y Evaluación</t>
  </si>
  <si>
    <t>Dirección General de Planeación y Evaluación</t>
  </si>
  <si>
    <t>COEJ4054</t>
  </si>
  <si>
    <t>CODI5004</t>
  </si>
  <si>
    <t>Directora de Enlace y Atención a Beneficiarios</t>
  </si>
  <si>
    <t>Director de Enlace y Atención a Beneficiarios</t>
  </si>
  <si>
    <t>CODI6173</t>
  </si>
  <si>
    <t>Subdirector de Integración y Actualización de la Información</t>
  </si>
  <si>
    <t>COSP8252</t>
  </si>
  <si>
    <t>Jefe de Oficina de Procedimientos Operativos de Programas Sociales</t>
  </si>
  <si>
    <t>Landa</t>
  </si>
  <si>
    <t xml:space="preserve"> Salazar Fuentes</t>
  </si>
  <si>
    <t>CODI6155</t>
  </si>
  <si>
    <t>Subdirector Técnico</t>
  </si>
  <si>
    <t>CODIH5002</t>
  </si>
  <si>
    <t>Secretario Particular</t>
  </si>
  <si>
    <t>COSPH8005</t>
  </si>
  <si>
    <t>Supervisor de Logística</t>
  </si>
  <si>
    <t>CODI5026</t>
  </si>
  <si>
    <t>Directora Jurídica</t>
  </si>
  <si>
    <t>Director Jurídico</t>
  </si>
  <si>
    <t>COEJ4096</t>
  </si>
  <si>
    <t>Directora General de Políticas de Desarrollo Regional</t>
  </si>
  <si>
    <t>Director General de Políticas de Desarrollo Regional</t>
  </si>
  <si>
    <t>Dirección General de Políticas de Desarrollo Regional</t>
  </si>
  <si>
    <t>CODI6019</t>
  </si>
  <si>
    <t>Subdirector de Proyectos y Programación de Obra</t>
  </si>
  <si>
    <t>COEJ208</t>
  </si>
  <si>
    <t>Secretaria de Desarrollo Social</t>
  </si>
  <si>
    <t>Secretario de Desarrollo Social</t>
  </si>
  <si>
    <t>CODI6098</t>
  </si>
  <si>
    <t>Subdirector de Programación e Implementación de Programas Sociales</t>
  </si>
  <si>
    <t>CODI6048</t>
  </si>
  <si>
    <t>Subdirector de Evaluación Interinstitucional</t>
  </si>
  <si>
    <t>CODIH5027</t>
  </si>
  <si>
    <t>Jefa de la Unidad de Transparencia</t>
  </si>
  <si>
    <t>Jefe de la Unidad de Transparencia</t>
  </si>
  <si>
    <t>Unidad de Transparencia</t>
  </si>
  <si>
    <t>COJF7125</t>
  </si>
  <si>
    <t>Jefa de Departamento de Monitoreo y Control Operativo</t>
  </si>
  <si>
    <t>Jefe de Departamento de Monitoreo y Control Operativo</t>
  </si>
  <si>
    <t>COJF7356</t>
  </si>
  <si>
    <t>Jefe de Departamento de Tecnológias de la Información</t>
  </si>
  <si>
    <t>Unidad Administrativa - Tec. Inf.</t>
  </si>
  <si>
    <t>CODI6029</t>
  </si>
  <si>
    <t>Subdirector de Análisis de Programas Sociales</t>
  </si>
  <si>
    <t>Dirección General de Política Social</t>
  </si>
  <si>
    <t>Unidad Administrativa - RM</t>
  </si>
  <si>
    <t>CODI6094</t>
  </si>
  <si>
    <t>Sudirector de Estadística y Programación Sectorial</t>
  </si>
  <si>
    <t>COJF7299</t>
  </si>
  <si>
    <t>Jefa de Departamento de Recursos Materiales y Servicios Generales</t>
  </si>
  <si>
    <t>Jefe de Departamento de Recursos Materiales y Servicios Generales</t>
  </si>
  <si>
    <t>COJFH7158</t>
  </si>
  <si>
    <t>Secretaria Técnica</t>
  </si>
  <si>
    <t>Secretrio Técnico</t>
  </si>
  <si>
    <t>COJF7090</t>
  </si>
  <si>
    <t>Jefe de Departamento de Contratos y Convenios</t>
  </si>
  <si>
    <t>COJF7216</t>
  </si>
  <si>
    <t>Jefe de Departamento de lo Contencioso</t>
  </si>
  <si>
    <t>5137 375 001</t>
  </si>
  <si>
    <t>Viáticos nacionales</t>
  </si>
  <si>
    <t>5137 372 001</t>
  </si>
  <si>
    <t>Pasajes terrestres</t>
  </si>
  <si>
    <t>5126 261 001</t>
  </si>
  <si>
    <t>Combustible</t>
  </si>
  <si>
    <t>5137 379 001</t>
  </si>
  <si>
    <t>Traslados locales</t>
  </si>
  <si>
    <t>https://repositorio.veracruz.gob.mx/desarrollosocial/wp-content/uploads/sites/8/2026/01/IX_RF_SERGIO_IVAN_COLEAZA_CORTES_0481.pdf</t>
  </si>
  <si>
    <t>https://repositorio.veracruz.gob.mx/desarrollosocial/wp-content/uploads/sites/8/2026/01/IX_RF_KEILA_YANIRA_CRUZ_MARTINEZ_0489.pdf</t>
  </si>
  <si>
    <t>https://repositorio.veracruz.gob.mx/desarrollosocial/wp-content/uploads/sites/8/2026/01/IX_RF_ADRIANA_SILVA_FIGUEROA_0488.pdf</t>
  </si>
  <si>
    <t>https://repositorio.veracruz.gob.mx/desarrollosocial/wp-content/uploads/sites/8/2026/01/IX_RF_EUSEBIA_CORTES_PEREZ_0480.pdf</t>
  </si>
  <si>
    <t>https://repositorio.veracruz.gob.mx/desarrollosocial/wp-content/uploads/sites/8/2026/01/IX_RF_LUIS_FERNANDO_BECERRIL_BLANCO_0549.pdf</t>
  </si>
  <si>
    <t>https://repositorio.veracruz.gob.mx/desarrollosocial/wp-content/uploads/sites/8/2026/01/IX_RF_MARIA_ELENA_OROZCO_FIGUEROA_0541.pdf</t>
  </si>
  <si>
    <t>https://repositorio.veracruz.gob.mx/desarrollosocial/wp-content/uploads/sites/8/2026/01/IX_RF_NORMA_GUADALUPE_DE_LA_PAZ_URQUIJO_0486.pdf</t>
  </si>
  <si>
    <t>https://repositorio.veracruz.gob.mx/desarrollosocial/wp-content/uploads/sites/8/2026/01/IX_RF_CRISTHIAN_MAYA_TORRES_0487.pdf</t>
  </si>
  <si>
    <t>https://repositorio.veracruz.gob.mx/desarrollosocial/wp-content/uploads/sites/8/2026/01/IX_RF_LUIS_MANUEL_HERNANDEZ_ESTEVES_0514.pdf</t>
  </si>
  <si>
    <t>https://repositorio.veracruz.gob.mx/desarrollosocial/wp-content/uploads/sites/8/2026/01/IX_RF_EUSEBIA_CORTES_PEREZ_0516.pdf</t>
  </si>
  <si>
    <t>https://repositorio.veracruz.gob.mx/desarrollosocial/wp-content/uploads/sites/8/2026/01/IX_RF_SERGIO_PASTOR_ROJAS_MORTEO_0512.pdf</t>
  </si>
  <si>
    <t>https://repositorio.veracruz.gob.mx/desarrollosocial/wp-content/uploads/sites/8/2026/01/IX_RF_NELSON_ROCKEFELLER_LOPEZ_CORTES_0547.pdf</t>
  </si>
  <si>
    <t>https://repositorio.veracruz.gob.mx/desarrollosocial/wp-content/uploads/sites/8/2026/01/IX_RF_EUSEBIA_CORTES_PEREZ_0548.pdf</t>
  </si>
  <si>
    <t>https://repositorio.veracruz.gob.mx/desarrollosocial/wp-content/uploads/sites/8/2026/01/IX_RF_EDWIN_HERNANDEZ_ROMAN_0540.pdf</t>
  </si>
  <si>
    <t>https://repositorio.veracruz.gob.mx/desarrollosocial/wp-content/uploads/sites/8/2026/01/IX_RF_EUSEBIA_CORTES_PEREZ_0554.pdf</t>
  </si>
  <si>
    <t>https://repositorio.veracruz.gob.mx/desarrollosocial/wp-content/uploads/sites/8/2026/01/IX_RF_GILBERTO_ESPINOSA_ROLDAN_0542.pdf</t>
  </si>
  <si>
    <t>https://repositorio.veracruz.gob.mx/desarrollosocial/wp-content/uploads/sites/8/2026/01/IX_RF_ELADIO_CRUZ_NAVARRO_0555.pdf</t>
  </si>
  <si>
    <t>https://repositorio.veracruz.gob.mx/desarrollosocial/wp-content/uploads/sites/8/2026/01/IX_RF_PAULA_NATALIA_GALLARDO_MENDIETA_0556.pdf</t>
  </si>
  <si>
    <t>https://repositorio.veracruz.gob.mx/desarrollosocial/wp-content/uploads/sites/8/2026/01/IX_RF_CARLOS_ENRIQUE_MARTINEZ_TORRES_0557.pdf</t>
  </si>
  <si>
    <t>https://repositorio.veracruz.gob.mx/desarrollosocial/wp-content/uploads/sites/8/2026/01/IX_RF_MARTIN_GUEVARA_RAMOS_0558.pdf</t>
  </si>
  <si>
    <t>https://repositorio.veracruz.gob.mx/desarrollosocial/wp-content/uploads/sites/8/2026/01/IX_RF_ARMANDO_XICOTENCATL_FLORES_0559.pdf</t>
  </si>
  <si>
    <t>https://repositorio.veracruz.gob.mx/desarrollosocial/wp-content/uploads/sites/8/2026/01/IX_RF_AXEL_ANTONIO_CHAVEZ_GARCIA_0566.pdf</t>
  </si>
  <si>
    <t>https://repositorio.veracruz.gob.mx/desarrollosocial/wp-content/uploads/sites/8/2026/01/IX_RF_KEVIN_GARCIA_HERNANDEZ_0567.pdf</t>
  </si>
  <si>
    <t>https://repositorio.veracruz.gob.mx/desarrollosocial/wp-content/uploads/sites/8/2026/01/IX_RF_ANGEL_DE_JESUS_ZAVALETA_RODRIGUEZ_0569.pdf</t>
  </si>
  <si>
    <t>https://repositorio.veracruz.gob.mx/desarrollosocial/wp-content/uploads/sites/8/2026/01/IX_RF_JOSE_ALBERTO_ALARCON_MOTA_0543.pdf</t>
  </si>
  <si>
    <t>https://repositorio.veracruz.gob.mx/desarrollosocial/wp-content/uploads/sites/8/2026/01/IX_RF_DANIELA_SERRANO_LUGO_0544.pdf</t>
  </si>
  <si>
    <t>https://repositorio.veracruz.gob.mx/desarrollosocial/wp-content/uploads/sites/8/2026/01/IX_RF_SERGIO_IVAN_COLEAZA_CORTES_0551.pdf</t>
  </si>
  <si>
    <t>https://repositorio.veracruz.gob.mx/desarrollosocial/wp-content/uploads/sites/8/2026/01/IX_RF_JUAN_PABLO_SEGUNDO_MORALES_0552.pdf</t>
  </si>
  <si>
    <t>https://repositorio.veracruz.gob.mx/desarrollosocial/wp-content/uploads/sites/8/2026/01/IX_RF_RODRIGO_DE_JESUS_GARCIA_RODRIGUEZ_0560.pdf</t>
  </si>
  <si>
    <t>https://repositorio.veracruz.gob.mx/desarrollosocial/wp-content/uploads/sites/8/2026/01/IX_RF_MARGARITA_SANTOPIETRO_PERALTA_0561.pdf</t>
  </si>
  <si>
    <t>https://repositorio.veracruz.gob.mx/desarrollosocial/wp-content/uploads/sites/8/2026/01/IX_RF_ELIDETH_GUERRERO_HERNANDEZ_0562.pdf</t>
  </si>
  <si>
    <t>https://repositorio.veracruz.gob.mx/desarrollosocial/wp-content/uploads/sites/8/2026/01/IX_RF_ALEJANDRO_GARCIA_RIVEROLL_0568.pdf</t>
  </si>
  <si>
    <t>https://repositorio.veracruz.gob.mx/desarrollosocial/wp-content/uploads/sites/8/2026/01/IX_RF_ADRIAN_BALDERAS_CASTILLO_0570.pdf</t>
  </si>
  <si>
    <t>https://repositorio.veracruz.gob.mx/desarrollosocial/wp-content/uploads/sites/8/2026/01/IX_RF_CELESTINO_RODRIGUEZ_BUSTAMANTE_0571.pdf</t>
  </si>
  <si>
    <t>https://repositorio.veracruz.gob.mx/desarrollosocial/wp-content/uploads/sites/8/2026/01/IX_RF_EUSEBIA_CORTES_PEREZ_0550.pdf</t>
  </si>
  <si>
    <t>https://repositorio.veracruz.gob.mx/desarrollosocial/wp-content/uploads/sites/8/2026/01/IX_RF_NELSON_ROCKEFELLER_LOPEZ_CORTES_0553.pdf</t>
  </si>
  <si>
    <t>https://repositorio.veracruz.gob.mx/desarrollosocial/wp-content/uploads/sites/8/2026/01/IX_RF_LAURA_CONCEPCION_PINZON_TEJEDA_0545.pdf</t>
  </si>
  <si>
    <t>https://repositorio.veracruz.gob.mx/desarrollosocial/wp-content/uploads/sites/8/2026/01/IX_RF_MARINO_SALVADOR_PEREZ_GAMEZ_0546.pdf</t>
  </si>
  <si>
    <t>https://repositorio.veracruz.gob.mx/desarrollosocial/wp-content/uploads/sites/8/2026/01/IX_RF_MARGARITA_SANTOPIETRO_PERALTA_0563.pdf</t>
  </si>
  <si>
    <t>https://repositorio.veracruz.gob.mx/desarrollosocial/wp-content/uploads/sites/8/2026/01/IX_RF_ALEJANDRO_GARCIA_RIVEROLL_0564.pdf</t>
  </si>
  <si>
    <t>https://repositorio.veracruz.gob.mx/desarrollosocial/wp-content/uploads/sites/8/2026/01/IX_RF_ELIDETH_GUERRERO_HERNANDEZ_0565.pdf</t>
  </si>
  <si>
    <t>https://repositorio.veracruz.gob.mx/desarrollosocial/wp-content/uploads/sites/8/2026/01/IX-_RF_RODRIGO_DE_JESUS_GARCIA_RODRIGUEZ_0572.pdf</t>
  </si>
  <si>
    <t>https://repositorio.veracruz.gob.mx/desarrollosocial/wp-content/uploads/sites/8/2026/01/IX_RF_ELADIO_CRUZ_NAVARRO_0574.pdf</t>
  </si>
  <si>
    <t>https://repositorio.veracruz.gob.mx/desarrollosocial/wp-content/uploads/sites/8/2026/01/IX_RF_CARLOS_ENRIQUE_MARTINEZ_TORRES_0575.pdf</t>
  </si>
  <si>
    <t>https://repositorio.veracruz.gob.mx/desarrollosocial/wp-content/uploads/sites/8/2026/01/IX_RF_ARMANDO_XICOTENCATL_FLORES_0576.pdf</t>
  </si>
  <si>
    <t>https://repositorio.veracruz.gob.mx/desarrollosocial/wp-content/uploads/sites/8/2026/01/IX_RF_PAULA_NATALIA_GALLARDO_MENDIETA_0579.pdf</t>
  </si>
  <si>
    <t>https://repositorio.veracruz.gob.mx/desarrollosocial/wp-content/uploads/sites/8/2026/01/IX_RF_MARTIN_GUEVARA_RAMOS_0580.pdf</t>
  </si>
  <si>
    <t>https://repositorio.veracruz.gob.mx/desarrollosocial/wp-content/uploads/sites/8/2026/01/IX_RF_GILBERTO_ESPINOSA_ROLDAN_0583.pdf</t>
  </si>
  <si>
    <t>https://repositorio.veracruz.gob.mx/desarrollosocial/wp-content/uploads/sites/8/2026/01/IX_RF_MARGARITA_SANTOPIETRO_PERALTA_0586.pdf</t>
  </si>
  <si>
    <t>https://repositorio.veracruz.gob.mx/desarrollosocial/wp-content/uploads/sites/8/2026/01/IX_RF_ADRIANA_ANDRADE_BORZZANI_0589.pdf</t>
  </si>
  <si>
    <t>https://repositorio.veracruz.gob.mx/desarrollosocial/wp-content/uploads/sites/8/2026/01/IX_RF_ELIDETH_GUERRERO_HERNANDEZ_0590.pdf</t>
  </si>
  <si>
    <t>https://repositorio.veracruz.gob.mx/desarrollosocial/wp-content/uploads/sites/8/2026/01/IX-_RF_ALEJANDRO_GARCIA_RIVEROLL_0591.pdf</t>
  </si>
  <si>
    <t>https://repositorio.veracruz.gob.mx/desarrollosocial/wp-content/uploads/sites/8/2026/01/IX_RF_AXEL_ANTONIO_CHAVEZ_GARCIA_0592.pdf</t>
  </si>
  <si>
    <t>https://repositorio.veracruz.gob.mx/desarrollosocial/wp-content/uploads/sites/8/2026/01/IX_RF_KEVIN_GARCIA_HERNANDEZ_0593.pdf</t>
  </si>
  <si>
    <t>https://repositorio.veracruz.gob.mx/desarrollosocial/wp-content/uploads/sites/8/2026/01/IX_RF_ANGEL_DE_JESUS_ZAVALETA_RODRIGUEZ_0594.pdf</t>
  </si>
  <si>
    <t>https://repositorio.veracruz.gob.mx/desarrollosocial/wp-content/uploads/sites/8/2026/01/IX_RF_JOSE_ALBERTO_ALARCON_MOTA_0573.pdf</t>
  </si>
  <si>
    <t>https://repositorio.veracruz.gob.mx/desarrollosocial/wp-content/uploads/sites/8/2026/01/IX_RF_SERGIO_IVAN_COLEAZA_CORTES_0577.pdf</t>
  </si>
  <si>
    <t>https://repositorio.veracruz.gob.mx/desarrollosocial/wp-content/uploads/sites/8/2026/01/IX_RF_NELSON_ROCKEFELLER_LOPEZ_CORTES_0578.pdf</t>
  </si>
  <si>
    <t>https://repositorio.veracruz.gob.mx/desarrollosocial/wp-content/uploads/sites/8/2026/01/IX_RF_EUSEBIA_CORTES_PEREZ_0587.pdf</t>
  </si>
  <si>
    <t>https://repositorio.veracruz.gob.mx/desarrollosocial/wp-content/uploads/sites/8/2026/01/IX_RF_MARINO_SALVADOR_PEREZ_GAMEZ_0581.pdf</t>
  </si>
  <si>
    <t>https://repositorio.veracruz.gob.mx/desarrollosocial/wp-content/uploads/sites/8/2026/01/IX_RF_VICTOR_ALEJANDRO_GUZMAN_MENDIOLA_0582.pdf</t>
  </si>
  <si>
    <t>https://repositorio.veracruz.gob.mx/desarrollosocial/wp-content/uploads/sites/8/2026/01/IX_RF_NELSON_ROCKEFELLER_LOPEZ_CORTES_0584.pdf</t>
  </si>
  <si>
    <t>https://repositorio.veracruz.gob.mx/desarrollosocial/wp-content/uploads/sites/8/2026/01/IX_RF_EUSEBIA_CORTES_PEREZ_0588.pdf</t>
  </si>
  <si>
    <t>https://repositorio.veracruz.gob.mx/desarrollosocial/wp-content/uploads/sites/8/2026/01/IX_RF_MARGARITA_SANTOPIETRO_PERALTA_0585.pdf</t>
  </si>
  <si>
    <t>https://repositorio.veracruz.gob.mx/desarrollosocial/wp-content/uploads/sites/8/2026/01/IX_RF_MARIA_FERNANDA_HERNANDEZ_ESPEJO_0595.pdf</t>
  </si>
  <si>
    <t>https://repositorio.veracruz.gob.mx/desarrollosocial/wp-content/uploads/sites/8/2026/01/IX_RF_JOSE_MARTIN_LANDA_SALAZAR_FUENTES_0596.pdf</t>
  </si>
  <si>
    <t>https://repositorio.veracruz.gob.mx/desarrollosocial/wp-content/uploads/sites/8/2026/01/IX_RF_ARLE_ABRIL_SANTOS_MARTINEZ_0597.pdf</t>
  </si>
  <si>
    <t>https://repositorio.veracruz.gob.mx/desarrollosocial/wp-content/uploads/sites/8/2026/01/IX_RF_MODESTO_CARLOS_CASTILLO_GUERERRO_0517.pdf</t>
  </si>
  <si>
    <t>https://repositorio.veracruz.gob.mx/desarrollosocial/wp-content/uploads/sites/8/2026/01/IX_RF_EUSEBIA_CORTES_PEREZ_0620.pdf</t>
  </si>
  <si>
    <t>https://repositorio.veracruz.gob.mx/desarrollosocial/wp-content/uploads/sites/8/2026/01/IX_RF_MARGARITA_SANTOPIETRO_PERALTA_0638.pdf</t>
  </si>
  <si>
    <t>https://repositorio.veracruz.gob.mx/desarrollosocial/wp-content/uploads/sites/8/2026/01/IX_RF_JOSE_ALBERTO_ALARCON_MOTA_0631.pdf</t>
  </si>
  <si>
    <t>https://repositorio.veracruz.gob.mx/desarrollosocial/wp-content/uploads/sites/8/2026/01/IX_RF_CARLOS_ENRIQUE_MARTINEZ_TORRES_0645.pdf</t>
  </si>
  <si>
    <t>https://repositorio.veracruz.gob.mx/desarrollosocial/wp-content/uploads/sites/8/2026/01/IX_RF_MARTIN_GUEVARA_RAMOS_0646.pdf</t>
  </si>
  <si>
    <t>https://repositorio.veracruz.gob.mx/desarrollosocial/wp-content/uploads/sites/8/2026/01/IX_RF_ARMANDO_XICOTENCATL_FLORES_0649.pdf</t>
  </si>
  <si>
    <t>https://repositorio.veracruz.gob.mx/desarrollosocial/wp-content/uploads/sites/8/2026/01/IX_RF_ELOY_DE_JESUS_TRUJILLO_RODRIGUEZ_0615.pdf</t>
  </si>
  <si>
    <t>https://repositorio.veracruz.gob.mx/desarrollosocial/wp-content/uploads/sites/8/2026/01/IX_RF_JOSE_GUADALUPE_ORTIZ_AVILA_0641.pdf</t>
  </si>
  <si>
    <t>https://repositorio.veracruz.gob.mx/desarrollosocial/wp-content/uploads/sites/8/2026/01/IX_RF_JUSTO_GUSTAVO_LOPEZ_ALARCON_0614.pdf</t>
  </si>
  <si>
    <t>https://repositorio.veracruz.gob.mx/desarrollosocial/wp-content/uploads/sites/8/2026/01/IX_RF_SABINO_SOTO_ABARCA_0637.pdf</t>
  </si>
  <si>
    <t>https://repositorio.veracruz.gob.mx/desarrollosocial/wp-content/uploads/sites/8/2026/01/IX_RF_MARGARITA_SANTOPIETRO_PERALTA_0635.pdf</t>
  </si>
  <si>
    <t>https://repositorio.veracruz.gob.mx/desarrollosocial/wp-content/uploads/sites/8/2026/01/IX_RF_ELIDETH_GUERRERO_HERNANDEZ_0643.pdf</t>
  </si>
  <si>
    <t>https://repositorio.veracruz.gob.mx/desarrollosocial/wp-content/uploads/sites/8/2026/01/IX_RF_ALEJANDRO_GARCIA_RIVEROLL_0648.pdf</t>
  </si>
  <si>
    <t>https://repositorio.veracruz.gob.mx/desarrollosocial/wp-content/uploads/sites/8/2026/01/IX_RF_SERGIO_IVAN_COLEAZA_CORTES_0618.pdf</t>
  </si>
  <si>
    <t>https://repositorio.veracruz.gob.mx/desarrollosocial/wp-content/uploads/sites/8/2026/01/IX_RF_EUSEBIA_CORTES_PEREZ_0619.pdf</t>
  </si>
  <si>
    <t>https://repositorio.veracruz.gob.mx/desarrollosocial/wp-content/uploads/sites/8/2026/01/IX_RF_NELSON_ROCKEFELLER_LOPEZ_CORTES_0647.pdf</t>
  </si>
  <si>
    <t>https://repositorio.veracruz.gob.mx/desarrollosocial/wp-content/uploads/sites/8/2026/01/IX_RF_ANGEL_DE_JESUS_ZAVALETA_RODRIGUEZ_0682.pdf</t>
  </si>
  <si>
    <t>https://repositorio.veracruz.gob.mx/desarrollosocial/wp-content/uploads/sites/8/2026/01/IX_RF_KEVIN_GARCIA_HERNANDEZ_0683.pdf</t>
  </si>
  <si>
    <t>https://repositorio.veracruz.gob.mx/desarrollosocial/wp-content/uploads/sites/8/2026/01/IX_RF_MARINO_SALVADOR_PEREZ_GAMEZ_0598.pdf</t>
  </si>
  <si>
    <t>https://repositorio.veracruz.gob.mx/desarrollosocial/wp-content/uploads/sites/8/2026/01/IX_RF_VICTOR_CUEVAS_RIVERA_0599.pdf</t>
  </si>
  <si>
    <t>https://repositorio.veracruz.gob.mx/desarrollosocial/wp-content/uploads/sites/8/2026/01/IX_RF_OLIVIA_IRIANITZI_RODRIGUEZ_SANCHEZ_0601.pdf</t>
  </si>
  <si>
    <t>https://repositorio.veracruz.gob.mx/desarrollosocial/wp-content/uploads/sites/8/2026/01/IX_RF_JUAN_CARLOS_MINERO_SEGURA_0680.pdf</t>
  </si>
  <si>
    <t>https://repositorio.veracruz.gob.mx/desarrollosocial/wp-content/uploads/sites/8/2026/01/IX_RF_ADRIAN_BALDERAS_CASTILLO_0603.pdf</t>
  </si>
  <si>
    <t>https://repositorio.veracruz.gob.mx/desarrollosocial/wp-content/uploads/sites/8/2026/01/IX_RF_ELOY_DE_JESUS_TRUJILLO_RODRIGUEZ_0636.pdf</t>
  </si>
  <si>
    <t>https://repositorio.veracruz.gob.mx/desarrollosocial/wp-content/uploads/sites/8/2026/01/IX_RF_LAURA_CONCEPCION_PINZON_TEJEDA_0602.pdf</t>
  </si>
  <si>
    <t>https://repositorio.veracruz.gob.mx/desarrollosocial/wp-content/uploads/sites/8/2026/01/IX_RF_FRACINSCO_JAVIER_ESPARZA_VALENCIA_0600.pdf</t>
  </si>
  <si>
    <t>https://repositorio.veracruz.gob.mx/desarrollosocial/wp-content/uploads/sites/8/2026/01/IX_RF_SERGIO_PASTOR_ROJAS_MORTERO_0604.pdf</t>
  </si>
  <si>
    <t>https://repositorio.veracruz.gob.mx/desarrollosocial/wp-content/uploads/sites/8/2026/01/IX_RF_VERA_NAVARRETE_GONZALEZ_0605.pdf</t>
  </si>
  <si>
    <t>https://repositorio.veracruz.gob.mx/desarrollosocial/wp-content/uploads/sites/8/2026/01/IX_RF_ADRIANA_ANDRADE_BORZANNI_0606.pdf</t>
  </si>
  <si>
    <t>https://repositorio.veracruz.gob.mx/desarrollosocial/wp-content/uploads/sites/8/2026/01/IX_RF_HUGO_ALEJANDRO_MEZA_AGUILAR_0607.pdf</t>
  </si>
  <si>
    <t>https://repositorio.veracruz.gob.mx/desarrollosocial/wp-content/uploads/sites/8/2026/01/IX_RF_UMA_FREYA_CORTES_ROMAN_0608.pdf</t>
  </si>
  <si>
    <t>https://repositorio.veracruz.gob.mx/desarrollosocial/wp-content/uploads/sites/8/2026/01/IX_RF_GEORGINA_ILDEFONSA_MARTINEZ_MENDOZA_0609.pdf</t>
  </si>
  <si>
    <t>https://repositorio.veracruz.gob.mx/desarrollosocial/wp-content/uploads/sites/8/2026/01/IX_RF_ALEJANDRA_HERNANDEZ_ZAMUDIO_0610.pdf</t>
  </si>
  <si>
    <t>https://repositorio.veracruz.gob.mx/desarrollosocial/wp-content/uploads/sites/8/2026/01/IX_RF_RAFAEL_DURAN_VALENCIA_0611.pdf</t>
  </si>
  <si>
    <t>https://repositorio.veracruz.gob.mx/desarrollosocial/wp-content/uploads/sites/8/2026/01/IX_RF_JUAN_PABLO_SEGUNDO_MORALES_0612.pdf</t>
  </si>
  <si>
    <t>https://repositorio.veracruz.gob.mx/desarrollosocial/wp-content/uploads/sites/8/2026/01/IX_RF_MODESTO_CARLOS_CASTILLO_GUERRERO_0613.pdf</t>
  </si>
  <si>
    <t>https://repositorio.veracruz.gob.mx/desarrollosocial/wp-content/uploads/sites/8/2026/01/IX_RF_ELOY_DE_JESUS_TRUJILLO_RODRIGUEZ_0621.pdf</t>
  </si>
  <si>
    <t>https://repositorio.veracruz.gob.mx/desarrollosocial/wp-content/uploads/sites/8/2026/01/IX_RF_PATY_RAMIREZ_PELAYO_0622.pdf</t>
  </si>
  <si>
    <t>https://repositorio.veracruz.gob.mx/desarrollosocial/wp-content/uploads/sites/8/2026/01/IX_RF_SABINO_SOTO_ABARCA_0623.pdf</t>
  </si>
  <si>
    <t>https://repositorio.veracruz.gob.mx/desarrollosocial/wp-content/uploads/sites/8/2026/01/IX_RF_ARITS_BEATRIZ_RODRIGUEZ_TRILLO_0624.pdf</t>
  </si>
  <si>
    <t>https://repositorio.veracruz.gob.mx/desarrollosocial/wp-content/uploads/sites/8/2026/01/IX_RF_JUSTO_GUSTAVO_LOPEZ_ALARCON_0627.pdf</t>
  </si>
  <si>
    <t>https://repositorio.veracruz.gob.mx/desarrollosocial/wp-content/uploads/sites/8/2026/01/IX_RF_DINORAH_MARIA_TREJO_RUIZ_0630.pdf</t>
  </si>
  <si>
    <t>https://repositorio.veracruz.gob.mx/desarrollosocial/wp-content/uploads/sites/8/2026/01/IX_RF_LUIS_EDUARDO_LOPEZ_MOTA_0632.pdf</t>
  </si>
  <si>
    <t>https://repositorio.veracruz.gob.mx/desarrollosocial/wp-content/uploads/sites/8/2026/01/IX_RF_RODRIGO_DE_JESUS_GARCIA_RODRIGUEZ_0633.pdf</t>
  </si>
  <si>
    <t>https://repositorio.veracruz.gob.mx/desarrollosocial/wp-content/uploads/sites/8/2026/01/IX_RF_LORENA_ZAPATA_RODRIGUEZ_0634.pdf</t>
  </si>
  <si>
    <t>https://repositorio.veracruz.gob.mx/desarrollosocial/wp-content/uploads/sites/8/2026/01/IX_RF_JOSE_GUADALUPE_ORTIZ_AVILA_0642.pdf</t>
  </si>
  <si>
    <t>https://repositorio.veracruz.gob.mx/desarrollosocial/wp-content/uploads/sites/8/2026/01/IX_RF_JUAN_CARLOS_MINERO_SEGURA_0658.pdf</t>
  </si>
  <si>
    <t>https://repositorio.veracruz.gob.mx/desarrollosocial/wp-content/uploads/sites/8/2026/01/IX_RF_ARLE_ABRIL_SANTOS_MARTINEZ_0659.pdf</t>
  </si>
  <si>
    <t>https://repositorio.veracruz.gob.mx/desarrollosocial/wp-content/uploads/sites/8/2026/01/IX_RF_JOCSAN_SUAREZ_CAMPOS_0669.pdf</t>
  </si>
  <si>
    <t>https://repositorio.veracruz.gob.mx/desarrollosocial/wp-content/uploads/sites/8/2026/01/IX_RF_ARMANDO_XICOTENCATL_FLORES_0662.pdf</t>
  </si>
  <si>
    <t>https://repositorio.veracruz.gob.mx/desarrollosocial/wp-content/uploads/sites/8/2026/01/IX_RF_MARTIN_GUEVARA_RAMOS_0663.pdf</t>
  </si>
  <si>
    <t>https://repositorio.veracruz.gob.mx/desarrollosocial/wp-content/uploads/sites/8/2026/01/IX_RF_CARLOS_ENRIQUE_MARTINEZ_TORRES_0671.pdf</t>
  </si>
  <si>
    <t>https://repositorio.veracruz.gob.mx/desarrollosocial/wp-content/uploads/sites/8/2026/01/IX_RF_CARLOS_AGUSTIN_HERNANDEZ_HERRERA_0628.pdf</t>
  </si>
  <si>
    <t>https://repositorio.veracruz.gob.mx/desarrollosocial/wp-content/uploads/sites/8/2026/01/IX_RF_NELSON_ROCKEFELLER_LOPEZ_CORTES_0617.pdf</t>
  </si>
  <si>
    <t>https://repositorio.veracruz.gob.mx/desarrollosocial/wp-content/uploads/sites/8/2026/01/IX_RF_EUSEBIA_CORTES_PEREZ_0625.pdf</t>
  </si>
  <si>
    <t>https://repositorio.veracruz.gob.mx/desarrollosocial/wp-content/uploads/sites/8/2026/01/IX_RF_SERGIO_IVAN_COLEAZA_CORTES_0626.pdf</t>
  </si>
  <si>
    <t>https://repositorio.veracruz.gob.mx/desarrollosocial/wp-content/uploads/sites/8/2026/01/IX_RF_JOCSAN_SUAREZ_CAMPOS_0664.pdf</t>
  </si>
  <si>
    <t>https://repositorio.veracruz.gob.mx/desarrollosocial/wp-content/uploads/sites/8/2026/01/IX_RF_JUAN_CARLOS_MINERO_SEGURA_0693.pdf</t>
  </si>
  <si>
    <t>https://repositorio.veracruz.gob.mx/desarrollosocial/wp-content/uploads/sites/8/2026/01/IX_RF_ELOY_DE_JESUS_TRUJILLO_RODRIGUEZ_0616.pdf</t>
  </si>
  <si>
    <t>https://repositorio.veracruz.gob.mx/desarrollosocial/wp-content/uploads/sites/8/2026/01/IX_RF_ARTURO_ALARCON_MORENO_0629.pdf</t>
  </si>
  <si>
    <t>https://repositorio.veracruz.gob.mx/desarrollosocial/wp-content/uploads/sites/8/2026/01/IX_RF_ADRIANA_ANDRADE_BORZANNI_0644.pdf</t>
  </si>
  <si>
    <t>https://repositorio.veracruz.gob.mx/desarrollosocial/wp-content/uploads/sites/8/2026/01/IX_RF_JUAN_PABLO_SEGUNDO_MORALES_0688.pdf</t>
  </si>
  <si>
    <t>https://repositorio.veracruz.gob.mx/desarrollosocial/wp-content/uploads/sites/8/2026/01/IX_RF_NORMA_GUADALUPE_DE_LA_PAZ_URQUIJO_0700.pdf</t>
  </si>
  <si>
    <t>https://repositorio.veracruz.gob.mx/desarrollosocial/wp-content/uploads/sites/8/2026/01/IX_RF_MARCO_ANTONIO_OLMOS_TOVAR_0701.pdf</t>
  </si>
  <si>
    <t>https://repositorio.veracruz.gob.mx/desarrollosocial/wp-content/uploads/sites/8/2026/01/IX_RF_LUIS_MANUEL_HERNANDEZ_ESTEVES_0702.pdf</t>
  </si>
  <si>
    <t>https://repositorio.veracruz.gob.mx/desarrollosocial/wp-content/uploads/sites/8/2026/01/IX_RF_LUIS_FERNANDO_BECERRIL_BLANCO_0703.pdf</t>
  </si>
  <si>
    <t>https://repositorio.veracruz.gob.mx/desarrollosocial/wp-content/uploads/sites/8/2026/01/IX_RF_KEILA_YANIRA_CRUZ_MARTINEZ_0704.pdf</t>
  </si>
  <si>
    <t>https://repositorio.veracruz.gob.mx/desarrollosocial/wp-content/uploads/sites/8/2026/01/IX_RF_ARMANDO_XICOTENCATL_FLORES_0667.pdf</t>
  </si>
  <si>
    <t>https://repositorio.veracruz.gob.mx/desarrollosocial/wp-content/uploads/sites/8/2026/01/IX_RF_ELADIO_CRUZ_NAVARRO_0666.pdf</t>
  </si>
  <si>
    <t>https://repositorio.veracruz.gob.mx/desarrollosocial/wp-content/uploads/sites/8/2026/01/IX_RF_LAURA_CONCEPCION_PINZON_TEJEDA_0639.pdf</t>
  </si>
  <si>
    <t>https://repositorio.veracruz.gob.mx/desarrollosocial/wp-content/uploads/sites/8/2026/01/IX_RF_MARINO_SALVADOR_PEREZ_GAMEZ_0640.pdf</t>
  </si>
  <si>
    <t>https://repositorio.veracruz.gob.mx/desarrollosocial/wp-content/uploads/sites/8/2026/01/IX_RF_ADRIANA_ANDRADE_BORZANNI_0665.pdf</t>
  </si>
  <si>
    <t>https://repositorio.veracruz.gob.mx/desarrollosocial/wp-content/uploads/sites/8/2026/01/IX_RF_AXEL_ANTONIO_CHAVEZ_GARCIA_0684.pdf</t>
  </si>
  <si>
    <t>https://repositorio.veracruz.gob.mx/desarrollosocial/wp-content/uploads/sites/8/2026/01/IX_RF_JOCSAN_SUAREZ_CAMPOS_0674.pdf</t>
  </si>
  <si>
    <t>https://repositorio.veracruz.gob.mx/desarrollosocial/wp-content/uploads/sites/8/2026/01/IX_RF_JOSEHT_SANCHEZ_RAMIREZ_0675.pdf</t>
  </si>
  <si>
    <t>https://repositorio.veracruz.gob.mx/desarrollosocial/wp-content/uploads/sites/8/2026/01/IX_RF_ELADIO_CRUZ_NAVARRO_0654.pdf</t>
  </si>
  <si>
    <t>https://repositorio.veracruz.gob.mx/desarrollosocial/wp-content/uploads/sites/8/2026/01/IX_RF_EUSEBIA_CORTES_PEREZ_0650.pdf</t>
  </si>
  <si>
    <t>https://repositorio.veracruz.gob.mx/desarrollosocial/wp-content/uploads/sites/8/2026/01/IX_RF_NELSON_ROCKEFELLER_LOPEZ_CORTES_0651.pdf</t>
  </si>
  <si>
    <t>https://repositorio.veracruz.gob.mx/desarrollosocial/wp-content/uploads/sites/8/2026/01/IX_RF_SERGIO_IVAN_COLEAZA_CORTES_0652.pdf</t>
  </si>
  <si>
    <t>https://repositorio.veracruz.gob.mx/desarrollosocial/wp-content/uploads/sites/8/2026/01/IX_RF_JOCSAN_SUAREZ_CAMPOS_0670.pdf</t>
  </si>
  <si>
    <t>https://repositorio.veracruz.gob.mx/desarrollosocial/wp-content/uploads/sites/8/2026/01/IX_RF_CARLOS_ENRIQUE_MARTINEZ_TORRES_0672.pdf</t>
  </si>
  <si>
    <t>https://repositorio.veracruz.gob.mx/desarrollosocial/wp-content/uploads/sites/8/2026/01/IX_RF_MARTIN_GUEVARA_RAMOS_0673.pdf</t>
  </si>
  <si>
    <t>https://repositorio.veracruz.gob.mx/desarrollosocial/wp-content/uploads/sites/8/2026/01/IX_RF_JOSEHT_SANCHEZ_RAMIREZ_0676.pdf</t>
  </si>
  <si>
    <t>https://repositorio.veracruz.gob.mx/desarrollosocial/wp-content/uploads/sites/8/2026/01/IX_RF_ADRIAN_BALDERAS_CASTILLO_0653.pdf</t>
  </si>
  <si>
    <t>https://repositorio.veracruz.gob.mx/desarrollosocial/wp-content/uploads/sites/8/2026/01/IX_RF_ADRIANA_SILVA_FIGUEROA_0706.pdf</t>
  </si>
  <si>
    <t>https://repositorio.veracruz.gob.mx/desarrollosocial/wp-content/uploads/sites/8/2026/01/IX_RF_ALEJANDRO_GARCIA_RIVEROLL_0655.pdf</t>
  </si>
  <si>
    <t>https://repositorio.veracruz.gob.mx/desarrollosocial/wp-content/uploads/sites/8/2026/01/IX_RF_ELIDETH_GUERRERO_HERNANDEZ_0656.pdf</t>
  </si>
  <si>
    <t>https://repositorio.veracruz.gob.mx/desarrollosocial/wp-content/uploads/sites/8/2026/01/IX_RF_MARGARITA_SANTOPIETRO_PERALTA_0657.pdf</t>
  </si>
  <si>
    <t>https://repositorio.veracruz.gob.mx/desarrollosocial/wp-content/uploads/sites/8/2026/01/IX_RF_EUSEBIA_CORTES_PEREZ_0668.pdf</t>
  </si>
  <si>
    <t>https://repositorio.veracruz.gob.mx/desarrollosocial/wp-content/uploads/sites/8/2026/01/IX_RF_NELSON_ROCKEFELLER_LOPEZ_CORTES_0677.pdf</t>
  </si>
  <si>
    <t>https://repositorio.veracruz.gob.mx/desarrollosocial/wp-content/uploads/sites/8/2026/01/IX_RF_MARGARITA_SANTOPIETRO_PERALTA_0660.pdf</t>
  </si>
  <si>
    <t>https://repositorio.veracruz.gob.mx/desarrollosocial/wp-content/uploads/sites/8/2026/01/IX_RF_MARINO_SALVADOR_PEREZ_GAMEZ_0678.pdf</t>
  </si>
  <si>
    <t>https://repositorio.veracruz.gob.mx/desarrollosocial/wp-content/uploads/sites/8/2026/01/IX_RF_EDWIN_HERNANDEZ_ROMAN_0679.pdf</t>
  </si>
  <si>
    <t>https://repositorio.veracruz.gob.mx/desarrollosocial/wp-content/uploads/sites/8/2026/01/IX_RF_MARGARITA_SANTOPIETRO_PERALTA_0661.pdf</t>
  </si>
  <si>
    <t>https://repositorio.veracruz.gob.mx/desarrollosocial/wp-content/uploads/sites/8/2026/01/IX_RF_RODRIGO_DE_JESUS_GARCIA_RODRIGUEZ_0681.pdf</t>
  </si>
  <si>
    <t>https://repositorio.veracruz.gob.mx/desarrollosocial/wp-content/uploads/sites/8/2026/01/IX_RF_ADRIANA_ANDRADE_BORZZANI_0685.pdf</t>
  </si>
  <si>
    <t>https://repositorio.veracruz.gob.mx/desarrollosocial/wp-content/uploads/sites/8/2026/01/IX_RF_MARGARITA_SANTOPIETRO_PERALTA_0689.pdf</t>
  </si>
  <si>
    <t>https://repositorio.veracruz.gob.mx/desarrollosocial/wp-content/uploads/sites/8/2026/01/IX_RF_ALEJANDRO_GARCIA_RIVEROLL_0690.pdf</t>
  </si>
  <si>
    <t>https://repositorio.veracruz.gob.mx/desarrollosocial/wp-content/uploads/sites/8/2026/01/IX_RF_ELIDETH_GUERRERO_HERNANDEZ_0691.pdf</t>
  </si>
  <si>
    <t>https://repositorio.veracruz.gob.mx/desarrollosocial/wp-content/uploads/sites/8/2026/01/IX_RF_EUSEBIA_CORTES_PEREZ_0692.pdf</t>
  </si>
  <si>
    <t>https://repositorio.veracruz.gob.mx/desarrollosocial/wp-content/uploads/sites/8/2026/01/IX_RF_NELSON_ROCKEFELLER_LOPEZ_CORTES_0691A.pdf</t>
  </si>
  <si>
    <t>https://repositorio.veracruz.gob.mx/desarrollosocial/wp-content/uploads/sites/8/2026/01/IX_RF_MARTIN_GUEVARA_RAMOS_0705.pdf</t>
  </si>
  <si>
    <t>https://repositorio.veracruz.gob.mx/desarrollosocial/wp-content/uploads/sites/8/2026/01/IX_RF_JESUS_TEOBA_GONZALEZ_0686.pdf</t>
  </si>
  <si>
    <t>https://repositorio.veracruz.gob.mx/desarrollosocial/wp-content/uploads/sites/8/2026/01/IX_RF_ANTONIO_DE_JESUS_SANCHEZ_FERNANDEZ_0687.pdf</t>
  </si>
  <si>
    <t>https://repositorio.veracruz.gob.mx/desarrollosocial/wp-content/uploads/sites/8/2026/01/IX_RF_NELSON_ROCKEFELLER_LOPEZ_CORTES_0698.pdf</t>
  </si>
  <si>
    <t>https://repositorio.veracruz.gob.mx/desarrollosocial/wp-content/uploads/sites/8/2026/01/IX_RF_EUSEBIA_CORTES_PEREZ_0699.pdf</t>
  </si>
  <si>
    <t>https://repositorio.veracruz.gob.mx/desarrollosocial/wp-content/uploads/sites/8/2026/01/IX_RF_ARMANDO_XICOTENCATL_FLORES_0695.pdf</t>
  </si>
  <si>
    <t>https://repositorio.veracruz.gob.mx/desarrollosocial/wp-content/uploads/sites/8/2026/01/IX_RF_RODRIGO_DE_JESUS_GARCIA_RODRIGUEZ_0694.pdf</t>
  </si>
  <si>
    <t>https://repositorio.veracruz.gob.mx/desarrollosocial/wp-content/uploads/sites/8/2026/01/IX_RF_MARGARITA_SANTOPIETRO_PERALTA_0696.pdf</t>
  </si>
  <si>
    <t>https://repositorio.veracruz.gob.mx/desarrollosocial/wp-content/uploads/sites/8/2026/01/IX_RF_ELIDETH_GUERRERO_HERNANDEZ_0697.pdf</t>
  </si>
  <si>
    <t>https://repositorio.veracruz.gob.mx/desarrollosocial/wp-content/uploads/sites/8/2026/01/IX_RF_MARGARITA_SANTOPIETRO_PERALTA_0707.pdf</t>
  </si>
  <si>
    <t>https://repositorio.veracruz.gob.mx/desarrollosocial/wp-content/uploads/sites/8/2026/01/IX_RF_ELIDETH_GUERRERO_HERNANDEZ_0710.pdf</t>
  </si>
  <si>
    <t>https://repositorio.veracruz.gob.mx/desarrollosocial/wp-content/uploads/sites/8/2026/01/IX_RF_ALEJANDRO_GARCIA_RIVEROLL_0708.pdf</t>
  </si>
  <si>
    <t>https://repositorio.veracruz.gob.mx/desarrollosocial/wp-content/uploads/sites/8/2026/01/IX_RF_ELIDETH_GUERRERO_HERNANDEZ_0709.pdf</t>
  </si>
  <si>
    <t>https://repositorio.veracruz.gob.mx/desarrollosocial/wp-content/uploads/sites/8/2026/01/IX_RF_MARGARITA_SANTOPIETRO_PERALTA_0711.pdf</t>
  </si>
  <si>
    <t xml:space="preserve">Gilberto </t>
  </si>
  <si>
    <t>Ventura</t>
  </si>
  <si>
    <t>Mediola</t>
  </si>
  <si>
    <t xml:space="preserve">Virginia </t>
  </si>
  <si>
    <t>Rivas</t>
  </si>
  <si>
    <t>Castan</t>
  </si>
  <si>
    <t>Roxana Maria</t>
  </si>
  <si>
    <t>Marquez</t>
  </si>
  <si>
    <t>Cartagena</t>
  </si>
  <si>
    <t>Marcela</t>
  </si>
  <si>
    <t>Selvas</t>
  </si>
  <si>
    <t>Arellano</t>
  </si>
  <si>
    <t>Martha</t>
  </si>
  <si>
    <t xml:space="preserve">Jauregui </t>
  </si>
  <si>
    <t>Reyes</t>
  </si>
  <si>
    <t>Perla Sofia</t>
  </si>
  <si>
    <t>Ascencio</t>
  </si>
  <si>
    <t xml:space="preserve">Sinthia Citlali </t>
  </si>
  <si>
    <t>Marini</t>
  </si>
  <si>
    <t>Fabiola</t>
  </si>
  <si>
    <t>Santiago</t>
  </si>
  <si>
    <t>Erika</t>
  </si>
  <si>
    <t>Bertha Denisse</t>
  </si>
  <si>
    <t>Barrietos</t>
  </si>
  <si>
    <t>Guillen</t>
  </si>
  <si>
    <t>Miguel Angel</t>
  </si>
  <si>
    <t>Rabelo</t>
  </si>
  <si>
    <t>Adalia Victoria</t>
  </si>
  <si>
    <t>Tejero</t>
  </si>
  <si>
    <t>Urbina</t>
  </si>
  <si>
    <t>Yuridia Maria</t>
  </si>
  <si>
    <t>Cano</t>
  </si>
  <si>
    <t>Joyse</t>
  </si>
  <si>
    <t>Urdina</t>
  </si>
  <si>
    <t>Andrea</t>
  </si>
  <si>
    <t>Itzel Guadalupe</t>
  </si>
  <si>
    <t>Enriquez</t>
  </si>
  <si>
    <t>Zarate</t>
  </si>
  <si>
    <t>Ali Hazel</t>
  </si>
  <si>
    <t>Gerardo</t>
  </si>
  <si>
    <t>Basurto</t>
  </si>
  <si>
    <t>Enedina</t>
  </si>
  <si>
    <t>Vazquez</t>
  </si>
  <si>
    <t>Salma Karime</t>
  </si>
  <si>
    <t>Bravo</t>
  </si>
  <si>
    <t>Almendra</t>
  </si>
  <si>
    <t>Ivan</t>
  </si>
  <si>
    <t>Salomon</t>
  </si>
  <si>
    <t>Rosa Areli</t>
  </si>
  <si>
    <t>Ashley Yamillet</t>
  </si>
  <si>
    <t>Jimenez</t>
  </si>
  <si>
    <t>Brigido</t>
  </si>
  <si>
    <t>Victor Hugo</t>
  </si>
  <si>
    <t>Juarez</t>
  </si>
  <si>
    <t>Maria Elizabeth</t>
  </si>
  <si>
    <t>Amando</t>
  </si>
  <si>
    <t>Benitez</t>
  </si>
  <si>
    <t>Viaani Laxhidua</t>
  </si>
  <si>
    <t>Romero</t>
  </si>
  <si>
    <t>Adan</t>
  </si>
  <si>
    <t>Brandon Apolinar</t>
  </si>
  <si>
    <t>Barron</t>
  </si>
  <si>
    <t>Rios</t>
  </si>
  <si>
    <t>Belinda</t>
  </si>
  <si>
    <t xml:space="preserve">Denise </t>
  </si>
  <si>
    <t>Rendon</t>
  </si>
  <si>
    <t>Cobos</t>
  </si>
  <si>
    <t>Maria Jose</t>
  </si>
  <si>
    <t>Leyva</t>
  </si>
  <si>
    <t>Luis Enrique</t>
  </si>
  <si>
    <t>Santana</t>
  </si>
  <si>
    <t>Hugo</t>
  </si>
  <si>
    <t>Ruben Amado</t>
  </si>
  <si>
    <t>Sosa</t>
  </si>
  <si>
    <t>Marroquin</t>
  </si>
  <si>
    <t>Angela Natividad</t>
  </si>
  <si>
    <t>Ariguznaga</t>
  </si>
  <si>
    <t>Cuervo</t>
  </si>
  <si>
    <t xml:space="preserve">Juan Jose </t>
  </si>
  <si>
    <t>Cisneros</t>
  </si>
  <si>
    <t xml:space="preserve">Victor Manuel </t>
  </si>
  <si>
    <t xml:space="preserve">Mora </t>
  </si>
  <si>
    <t>Rodrigo Joaquin</t>
  </si>
  <si>
    <t>Ameca</t>
  </si>
  <si>
    <t>Veneroso</t>
  </si>
  <si>
    <t>Enrique</t>
  </si>
  <si>
    <t>Bouchez</t>
  </si>
  <si>
    <t xml:space="preserve">Rogelio </t>
  </si>
  <si>
    <t>Castro</t>
  </si>
  <si>
    <t>Elias</t>
  </si>
  <si>
    <t>Pulido</t>
  </si>
  <si>
    <t>Vasquez</t>
  </si>
  <si>
    <t>Jose Rafael</t>
  </si>
  <si>
    <t>Leopoldo Rafael</t>
  </si>
  <si>
    <t>Ramon</t>
  </si>
  <si>
    <t>Olga</t>
  </si>
  <si>
    <t>Leal</t>
  </si>
  <si>
    <t>Lorena</t>
  </si>
  <si>
    <t>Urieta</t>
  </si>
  <si>
    <t>Catalina</t>
  </si>
  <si>
    <t>Arias</t>
  </si>
  <si>
    <t>Mayo</t>
  </si>
  <si>
    <t>Marcial</t>
  </si>
  <si>
    <t xml:space="preserve">Diego </t>
  </si>
  <si>
    <t>Prieto</t>
  </si>
  <si>
    <t>Gomez</t>
  </si>
  <si>
    <t>Gabriela Isadora</t>
  </si>
  <si>
    <t>de Gyves</t>
  </si>
  <si>
    <t>Diana Karina</t>
  </si>
  <si>
    <t>Huesca</t>
  </si>
  <si>
    <t xml:space="preserve">Mariana </t>
  </si>
  <si>
    <t>Giron</t>
  </si>
  <si>
    <t>Aleman</t>
  </si>
  <si>
    <t xml:space="preserve">Leticia </t>
  </si>
  <si>
    <t>Fararoni</t>
  </si>
  <si>
    <t>Coto</t>
  </si>
  <si>
    <t>Urdiana</t>
  </si>
  <si>
    <t>Jonnathan Miguel</t>
  </si>
  <si>
    <t>Garces</t>
  </si>
  <si>
    <t xml:space="preserve">Angel Giancarlo </t>
  </si>
  <si>
    <t xml:space="preserve">Beatriz </t>
  </si>
  <si>
    <t>De los Santos</t>
  </si>
  <si>
    <t>de Jesus</t>
  </si>
  <si>
    <t xml:space="preserve">Blanca Isis </t>
  </si>
  <si>
    <t>Ficachi</t>
  </si>
  <si>
    <t xml:space="preserve">Carlos   </t>
  </si>
  <si>
    <t xml:space="preserve">Jose   </t>
  </si>
  <si>
    <t xml:space="preserve">Juan  </t>
  </si>
  <si>
    <t xml:space="preserve">Valdivieso </t>
  </si>
  <si>
    <t>Cuellar</t>
  </si>
  <si>
    <t>Lino</t>
  </si>
  <si>
    <t>Montalvo</t>
  </si>
  <si>
    <t>Arenas</t>
  </si>
  <si>
    <t>Liliana</t>
  </si>
  <si>
    <t xml:space="preserve">Sergio </t>
  </si>
  <si>
    <t>Trinidad</t>
  </si>
  <si>
    <t>Alcudia</t>
  </si>
  <si>
    <t>Carlos Manuel</t>
  </si>
  <si>
    <t>Amayrani</t>
  </si>
  <si>
    <t>Candelario</t>
  </si>
  <si>
    <t>Claudia Eunice</t>
  </si>
  <si>
    <t>Porfirio</t>
  </si>
  <si>
    <t xml:space="preserve">Antonio </t>
  </si>
  <si>
    <t>Carballo</t>
  </si>
  <si>
    <t>Brigitte Sirleh</t>
  </si>
  <si>
    <t>Fabian</t>
  </si>
  <si>
    <t>Yesenia</t>
  </si>
  <si>
    <t>Xochitl del rosario</t>
  </si>
  <si>
    <t>Saviñon</t>
  </si>
  <si>
    <t>Nestor Manuel</t>
  </si>
  <si>
    <t>Lorenzo</t>
  </si>
  <si>
    <t>Dayna Edith</t>
  </si>
  <si>
    <t>Villegas</t>
  </si>
  <si>
    <t>Denise</t>
  </si>
  <si>
    <t xml:space="preserve">Roberto </t>
  </si>
  <si>
    <t>Juan Carlos</t>
  </si>
  <si>
    <t xml:space="preserve">Maria del Rosario </t>
  </si>
  <si>
    <t>Saldaña</t>
  </si>
  <si>
    <t>Gabriel</t>
  </si>
  <si>
    <t>Rodrigo</t>
  </si>
  <si>
    <t>Razzo</t>
  </si>
  <si>
    <t>Franco</t>
  </si>
  <si>
    <t>Rodrigo de Jesus</t>
  </si>
  <si>
    <t>Luz del Alba</t>
  </si>
  <si>
    <t>Axel Antonio</t>
  </si>
  <si>
    <t>Edgar Jesus</t>
  </si>
  <si>
    <t>Prior</t>
  </si>
  <si>
    <t>Octavio</t>
  </si>
  <si>
    <t>Calzadilla</t>
  </si>
  <si>
    <t>Pantoja</t>
  </si>
  <si>
    <t>Monroy</t>
  </si>
  <si>
    <t>Rodolfo Efrain</t>
  </si>
  <si>
    <t>Diaz</t>
  </si>
  <si>
    <t>Gutierrez</t>
  </si>
  <si>
    <t>Dar a conocer la segunda etapa de trabajo del programa jovenes construyendo el futuro</t>
  </si>
  <si>
    <t>Apoyar a la subsecretaria de desarrollo regional en reuniones</t>
  </si>
  <si>
    <t xml:space="preserve">Reunion con los coordinadores de la zona sur </t>
  </si>
  <si>
    <t>Reunion de trabajo con los facilitadores del territorio de papantla</t>
  </si>
  <si>
    <t>Realizar actividades varias de apoyo para los damnificados</t>
  </si>
  <si>
    <t>Levantamiento de cuestionario CITE</t>
  </si>
  <si>
    <t>Llevar a cabo levantamiento de padron de casas afectadas por desbordamiento de rios</t>
  </si>
  <si>
    <t>Llevar a cabo un levantamiento de padron de casas afectadas por desbordamiento de rios</t>
  </si>
  <si>
    <t>Desahogo de audencia intermedia de proceso penal</t>
  </si>
  <si>
    <t>Asistir a reuniones de trabajo</t>
  </si>
  <si>
    <t>Informe de gobierno del presidente municipal de coatzacoalcos</t>
  </si>
  <si>
    <t>Apoyar a la subsecretaria de desarrollo regional en el cuarto informe del presidente municipal de coatzacoalcos</t>
  </si>
  <si>
    <t>Labores de supervision relacionadas con el proceso de reintegro del programa apoyo a la palabra</t>
  </si>
  <si>
    <t>Realizar levantamiento de inventario fisico</t>
  </si>
  <si>
    <t>Asistencia a la convencion y encuentro para la difusion de los derechos de las niñas, niños y adolescentes</t>
  </si>
  <si>
    <t xml:space="preserve">Actividades inherentes a la subsecretaria reunion de trabajo con gobernadora </t>
  </si>
  <si>
    <t>Acompañar a la secretaria de Sedesol a reunion de titulares</t>
  </si>
  <si>
    <t>Asistir a reunion de titulares</t>
  </si>
  <si>
    <t>Trasladar a personal de la Secretaría a reunion con la Gobernadora del Estado de Veracruz</t>
  </si>
  <si>
    <t>Entrega de documentos oficiales de los Programas Sociales a los Facilitadores</t>
  </si>
  <si>
    <t>Levantamiento de CITE del Programa Apoyo a la Palabra-Plan Mexico</t>
  </si>
  <si>
    <t>Entrega apoyo a la palabra</t>
  </si>
  <si>
    <t>Entrega de ordenes de pago del programa apoyo a la palabra</t>
  </si>
  <si>
    <t>Levantamiento de cuestionario CITE del Programa Apoyo a la Palabra Plan Mexico</t>
  </si>
  <si>
    <t>Seguimiento a la ultima entrega del Programa Apoyo a la Palabra Plan Mexico</t>
  </si>
  <si>
    <t>Convivencia anual con facilitadores</t>
  </si>
  <si>
    <t>Supervision y pagos del Programa Apoyo a la Palabra Plan Mexico</t>
  </si>
  <si>
    <t>Realizar visita y recorrido a oficinas territoriales</t>
  </si>
  <si>
    <t>Asistir a reunion con los territoriales de la zona norte de Veracruz</t>
  </si>
  <si>
    <t>Apoyar en reunion con terrritorales en la zona norte de Veracruz</t>
  </si>
  <si>
    <t>Trasladar a personal de la SEDESOL a reunion con territoriales de la zona norte del estado</t>
  </si>
  <si>
    <t>Apoyar en evento de inauguracion</t>
  </si>
  <si>
    <t>Trasladar a personal de la SEDESOL a evento de inauguracion</t>
  </si>
  <si>
    <t>Asistir a la entrega de cobijas y despensas de la caravana abrigando corazones</t>
  </si>
  <si>
    <t>Asistir en representacion de la C Gobernadora a la inauguracion del restaurante los conejos</t>
  </si>
  <si>
    <t>Avanzada para la entrega de cobijas y despensas de la caravana abrigando corazones</t>
  </si>
  <si>
    <t>Apoyo en la entrega de cobijas correspondiente a la brigada abrigando corazones</t>
  </si>
  <si>
    <t>Segumiento a la integracion de expedientes del programa apoyo a la palabra</t>
  </si>
  <si>
    <t>Apoyo a la entrega del Programa Abrigando Corazones</t>
  </si>
  <si>
    <t>Levantamiento de inventario fisico</t>
  </si>
  <si>
    <t>Ayudantia de entrega del Programa Caravana Abrigando Corazones</t>
  </si>
  <si>
    <t>Entrega de canastas alimentarias en la zona norte del Estado de Veracruz</t>
  </si>
  <si>
    <t>Huayacocotla</t>
  </si>
  <si>
    <t>Tuxpan</t>
  </si>
  <si>
    <t>Tantoyuca</t>
  </si>
  <si>
    <t>Zongolica</t>
  </si>
  <si>
    <t>Panuco</t>
  </si>
  <si>
    <t>Coatzacoalcos-Papantla</t>
  </si>
  <si>
    <t xml:space="preserve">Papantla </t>
  </si>
  <si>
    <t>Poza Rica-Papantla-Panuco</t>
  </si>
  <si>
    <t>Panuco-Tantoyuca-Tuxpan-Alamo</t>
  </si>
  <si>
    <t>Catemaco-Coatzacoalcos</t>
  </si>
  <si>
    <t>Zongolica-Orizaba-Cordoba</t>
  </si>
  <si>
    <t>Huayacocotla-Perote-Boca del Rio</t>
  </si>
  <si>
    <t>Panuco-Tantoyuca-Tuxpan-Papantla</t>
  </si>
  <si>
    <t>Cosamaloapan-Isla-Coatzacoalcos-Minatitlan</t>
  </si>
  <si>
    <t>Zacualpan</t>
  </si>
  <si>
    <t>Agua Dulce-Nanchital</t>
  </si>
  <si>
    <t>Alamo-Panuco-Poza rica</t>
  </si>
  <si>
    <t>Panuco-Tampico</t>
  </si>
  <si>
    <t>Tampico-Panuco</t>
  </si>
  <si>
    <t>Alamo-Panuco-Poza Rica-Tantoyuca-Tuxpan</t>
  </si>
  <si>
    <t>Poza Rica-Alamo-Las Choapas-Coatzacoalcos</t>
  </si>
  <si>
    <t>Alamo-Panuco-Poza Rica</t>
  </si>
  <si>
    <t>Coatzacoalcos-Veracruz-Boca del Rio</t>
  </si>
  <si>
    <t>Tuxpan-Poza Rica-Alamo</t>
  </si>
  <si>
    <t>Boca del Rio</t>
  </si>
  <si>
    <t>Tantoyuca-Alamo-Poza Rica</t>
  </si>
  <si>
    <t>Unidad Administrativa / Departamento de Recursos Financieros</t>
  </si>
  <si>
    <t>COEJ307</t>
  </si>
  <si>
    <t>Subsecretario de Desarrollo Social y Humano</t>
  </si>
  <si>
    <t>Subsecretaría de Desarrollo Social y Humano</t>
  </si>
  <si>
    <t>Analista Jurídica</t>
  </si>
  <si>
    <t>Unidad Administrativa - RH</t>
  </si>
  <si>
    <t>Subsecretaria de Desarrollo Social y Humano</t>
  </si>
  <si>
    <t>COJF7190</t>
  </si>
  <si>
    <t>Jefa de Departamento de Diseño de Contenidos para Atención a Beneficiarios</t>
  </si>
  <si>
    <t>Jefe de Departamento de Diseño de Contenidos para Atención a Beneficiarios</t>
  </si>
  <si>
    <t>Dirección de Enlace y Atención a Beneficiarios</t>
  </si>
  <si>
    <t>Jefe de Oficina de Almacén e Inventarios</t>
  </si>
  <si>
    <t>https://repositorio.veracruz.gob.mx/desarrollosocial/wp-content/uploads/sites/8/2025/02/Gac2025-044-Jueves-30-TOMO-V-Ext.pdf.pdf</t>
  </si>
  <si>
    <t>https://repositorio.veracruz.gob.mx/desarrollosocial/wp-content/uploads/sites/8/2026/01/IX_RF_JUAN_CARLOS_TORRES_RAMIREZ_0714.pdf</t>
  </si>
  <si>
    <t>https://repositorio.veracruz.gob.mx/desarrollosocial/wp-content/uploads/sites/8/2026/01/IX_RF_NELSON_ROCKEFELLER_LOPEZ_CORTES_0713.pdf</t>
  </si>
  <si>
    <t>https://repositorio.veracruz.gob.mx/desarrollosocial/wp-content/uploads/sites/8/2026/01/IX_RF_EUSEBIA_CORTES_PEREZ_0712.pdf</t>
  </si>
  <si>
    <t>https://repositorio.veracruz.gob.mx/desarrollosocial/wp-content/uploads/sites/8/2026/01/IX_RF_JUAN_CARLOS_TORRES_RAMIREZ_0715.pdf</t>
  </si>
  <si>
    <t>https://repositorio.veracruz.gob.mx/desarrollosocial/wp-content/uploads/sites/8/2026/01/IX_RF_KEVIN_GARCIA_HERNANDEZ_0722.pdf</t>
  </si>
  <si>
    <t>https://repositorio.veracruz.gob.mx/desarrollosocial/wp-content/uploads/sites/8/2026/01/IX_RF_GILBERTO_ESPINOSA_ROLDAN_0749.pdf</t>
  </si>
  <si>
    <t>https://repositorio.veracruz.gob.mx/desarrollosocial/wp-content/uploads/sites/8/2026/01/IX_RF_FRACISCO_JAVIER_RAMOS_VENTURA_0756.pdf</t>
  </si>
  <si>
    <t>https://repositorio.veracruz.gob.mx/desarrollosocial/wp-content/uploads/sites/8/2026/01/IX_RF_MARTIN_GUEVARA_RAMOS_0724.pdf</t>
  </si>
  <si>
    <t>https://repositorio.veracruz.gob.mx/desarrollosocial/wp-content/uploads/sites/8/2026/01/IX_RF_CARLOS_ENRIQUE_MARTINEZ_TORRES_0747.pdf</t>
  </si>
  <si>
    <t>https://repositorio.veracruz.gob.mx/desarrollosocial/wp-content/uploads/sites/8/2026/01/IX_RF_ARMANDO_XICOTENCATL_FLORES_0748.pdf</t>
  </si>
  <si>
    <t>https://repositorio.veracruz.gob.mx/desarrollosocial/wp-content/uploads/sites/8/2026/01/IX_RF_ELADIO_CRUZ_NAVARRO_0752.pdf</t>
  </si>
  <si>
    <t>https://repositorio.veracruz.gob.mx/desarrollosocial/wp-content/uploads/sites/8/2026/01/IX_RF_JUAN_CARLOS_TORRES_RAMIREZ_0836.pdf</t>
  </si>
  <si>
    <t>https://repositorio.veracruz.gob.mx/desarrollosocial/wp-content/uploads/sites/8/2026/01/IX_RF_VICTOR_ALEJANDRO_GUZMAN_MENDIOLA_0716.pdf</t>
  </si>
  <si>
    <t>https://repositorio.veracruz.gob.mx/desarrollosocial/wp-content/uploads/sites/8/2026/01/IX_RF_VIRGINIA_RIVAS_CASTAN_0717.pdf</t>
  </si>
  <si>
    <t>https://repositorio.veracruz.gob.mx/desarrollosocial/wp-content/uploads/sites/8/2026/01/IX_RF_JOCSAN_SUAREZ_CAMPOS_0723.pdf</t>
  </si>
  <si>
    <t>https://repositorio.veracruz.gob.mx/desarrollosocial/wp-content/uploads/sites/8/2026/01/IX_RF_RODRIGO_DE_JESUS_GARCIA_RODRIGUEZ_0718.pdf</t>
  </si>
  <si>
    <t>https://repositorio.veracruz.gob.mx/desarrollosocial/wp-content/uploads/sites/8/2026/01/IX_RF_MARGARITA_SANTOPIETRO_PERALTA_0719.pdf</t>
  </si>
  <si>
    <t>https://repositorio.veracruz.gob.mx/desarrollosocial/wp-content/uploads/sites/8/2026/01/IX_RF_ELIDETH_GUERRERO_HERNANDEZ_0720.pdf</t>
  </si>
  <si>
    <t>https://repositorio.veracruz.gob.mx/desarrollosocial/wp-content/uploads/sites/8/2026/01/IX_RF_ALEJANDRO_GARCIA_RIVEROLL_0721.pdf</t>
  </si>
  <si>
    <t>https://repositorio.veracruz.gob.mx/desarrollosocial/wp-content/uploads/sites/8/2026/01/IX_RF_EUSEBIA_CORTES_PEREZ_0750.pdf</t>
  </si>
  <si>
    <t>https://repositorio.veracruz.gob.mx/desarrollosocial/wp-content/uploads/sites/8/2026/01/IX_RF_NELSON_ROCKEFELLER_LOPEZ_CORTES_0751.pdf</t>
  </si>
  <si>
    <t>https://repositorio.veracruz.gob.mx/desarrollosocial/wp-content/uploads/sites/8/2026/01/IX_RF_ROXANA_MARIA_MARQUEZ_CARTAGENA_0729.pdf</t>
  </si>
  <si>
    <t>https://repositorio.veracruz.gob.mx/desarrollosocial/wp-content/uploads/sites/8/2026/01/IX_RF_MARCELA_SELVAS_ARELLANO_0730.pdf</t>
  </si>
  <si>
    <t>https://repositorio.veracruz.gob.mx/desarrollosocial/wp-content/uploads/sites/8/2026/01/IX_RF_PERLA_SOFIA_MARTINEZ_ASCENCIO_0732.pdf</t>
  </si>
  <si>
    <t>https://repositorio.veracruz.gob.mx/desarrollosocial/wp-content/uploads/sites/8/2026/01/IX_RF_SINTHIA_CITLA_MARINI_ROJAS_0733.pdf</t>
  </si>
  <si>
    <t>https://repositorio.veracruz.gob.mx/desarrollosocial/wp-content/uploads/sites/8/2026/01/IX_RF_FABIOLA_HERNANDEZ_0734.pdf</t>
  </si>
  <si>
    <t>https://repositorio.veracruz.gob.mx/desarrollosocial/wp-content/uploads/sites/8/2026/01/IX_RF_ERIKA_LOPEZ_SANTIAGO_0735.pdf</t>
  </si>
  <si>
    <t>https://repositorio.veracruz.gob.mx/desarrollosocial/wp-content/uploads/sites/8/2026/01/IX_RF_BERTHA_DENISSE_BARRIENTOS_GUILLEN_0736.pdf</t>
  </si>
  <si>
    <t>https://repositorio.veracruz.gob.mx/desarrollosocial/wp-content/uploads/sites/8/2026/01/IX_RF_MIGUEL_ANGEL_RABELO_GUILLEN_0737.pdf</t>
  </si>
  <si>
    <t>https://repositorio.veracruz.gob.mx/desarrollosocial/wp-content/uploads/sites/8/2026/01/IX_RF_ADALIA_VICTORIA_TEJERO_URBINA_0738.pdf</t>
  </si>
  <si>
    <t>https://repositorio.veracruz.gob.mx/desarrollosocial/wp-content/uploads/sites/8/2026/01/IX_RF_YURIDIA_MARIA_CANO_RODRIGUEZ_0739.pdf</t>
  </si>
  <si>
    <t>https://repositorio.veracruz.gob.mx/desarrollosocial/wp-content/uploads/sites/8/2026/01/IX_RF_JOYSE_FIGUEROA_URDIANA_0740.pdf</t>
  </si>
  <si>
    <t>https://repositorio.veracruz.gob.mx/desarrollosocial/wp-content/uploads/sites/8/2026/01/IX_RF_ANDREA_CRUZ_SERRANO_0741.pdf</t>
  </si>
  <si>
    <t>https://repositorio.veracruz.gob.mx/desarrollosocial/wp-content/uploads/sites/8/2026/01/IX_RF_ITZEL_GUADALUPE_ENRIQUEZ_0742.pdf</t>
  </si>
  <si>
    <t>https://repositorio.veracruz.gob.mx/desarrollosocial/wp-content/uploads/sites/8/2026/01/IX_RF_KEILA_YANIRA_CRUZ_MARTINEZ_0753.pdf</t>
  </si>
  <si>
    <t>https://repositorio.veracruz.gob.mx/desarrollosocial/wp-content/uploads/sites/8/2026/01/IX_RF_ALI_HAZEL_RAMIREZ_MARTINEZ_0802.pdf</t>
  </si>
  <si>
    <t>https://repositorio.veracruz.gob.mx/desarrollosocial/wp-content/uploads/sites/8/2026/01/IX_RF_GERADO_BASURTO_ZARATE_0806.pdf</t>
  </si>
  <si>
    <t>https://repositorio.veracruz.gob.mx/desarrollosocial/wp-content/uploads/sites/8/2026/01/IX_RF_ENEDINA_VAZQUEZ_VAZQUEZ_0849.pdf</t>
  </si>
  <si>
    <t>https://repositorio.veracruz.gob.mx/desarrollosocial/wp-content/uploads/sites/8/2026/01/IX_RF_SALMA_KARIME_BRAVO_ALMENDRA_0851.pdf</t>
  </si>
  <si>
    <t>https://repositorio.veracruz.gob.mx/desarrollosocial/wp-content/uploads/sites/8/2026/01/IX_RF_NORMA_GUADALUPE_DE_LA_PAZ_URQUIJO_0754.pdf</t>
  </si>
  <si>
    <t>https://repositorio.veracruz.gob.mx/desarrollosocial/wp-content/uploads/sites/8/2026/01/IX_RF_IVAN_GARCIA_SALOMON_0777.pdf</t>
  </si>
  <si>
    <t>https://repositorio.veracruz.gob.mx/desarrollosocial/wp-content/uploads/sites/8/2026/01/IX_RF_ADRIANA_SILVA_FIGUEROA_0778.pdf</t>
  </si>
  <si>
    <t>https://repositorio.veracruz.gob.mx/desarrollosocial/wp-content/uploads/sites/8/2026/01/IX_RF_ROSA_ARELI_HERRERA_GARCIA_0779.pdf</t>
  </si>
  <si>
    <t>https://repositorio.veracruz.gob.mx/desarrollosocial/wp-content/uploads/sites/8/2026/01/IX_RF_ASHLEY_YAMILLET_JIMENEZ_BRIGIDO_0781.pdf</t>
  </si>
  <si>
    <t>https://repositorio.veracruz.gob.mx/desarrollosocial/wp-content/uploads/sites/8/2026/01/IX_RF_VICTOR_HUGO_JUAREZ_RAMIREZ_0782.pdf</t>
  </si>
  <si>
    <t>https://repositorio.veracruz.gob.mx/desarrollosocial/wp-content/uploads/sites/8/2026/01/IX_RF_MARIA_ELIZABETH_MORALES_RAMIREZ_0783.pdf</t>
  </si>
  <si>
    <t>https://repositorio.veracruz.gob.mx/desarrollosocial/wp-content/uploads/sites/8/2026/01/IX_RF_AMANDO_TRUJILLO_BENITEZ_0784.pdf</t>
  </si>
  <si>
    <t>https://repositorio.veracruz.gob.mx/desarrollosocial/wp-content/uploads/sites/8/2026/01/IX_RF_VIAANI_LAXHIDUA_REYES_ROMERO_0785.pdf</t>
  </si>
  <si>
    <t>https://repositorio.veracruz.gob.mx/desarrollosocial/wp-content/uploads/sites/8/2026/01/IX_RF_ADAN_CORTES_GARCIA_0786.pdf</t>
  </si>
  <si>
    <t>https://repositorio.veracruz.gob.mx/desarrollosocial/wp-content/uploads/sites/8/2026/01/IX_RF_BRANDON_APOLINAR_LUGO_BARRON_0805.pdf</t>
  </si>
  <si>
    <t>https://repositorio.veracruz.gob.mx/desarrollosocial/wp-content/uploads/sites/8/2026/01/IX_RF_ADRIANA_RIOS_GARCIA_0807.pdf</t>
  </si>
  <si>
    <t>https://repositorio.veracruz.gob.mx/desarrollosocial/wp-content/uploads/sites/8/2026/01/IX_RF_LUIS_FERNANDO_BECERRIL_BLANCO_0810.pdf</t>
  </si>
  <si>
    <t>https://repositorio.veracruz.gob.mx/desarrollosocial/wp-content/uploads/sites/8/2026/01/IX_RF_LUIS_MANUEL_HERNANDEZ_ESTEVES_0811.pdf</t>
  </si>
  <si>
    <t>https://repositorio.veracruz.gob.mx/desarrollosocial/wp-content/uploads/sites/8/2026/01/IX_RF_BELINDA_CHAVEZ_GUZMAN_0812.pdf</t>
  </si>
  <si>
    <t>https://repositorio.veracruz.gob.mx/desarrollosocial/wp-content/uploads/sites/8/2026/01/IX_RF_DENISE_RENDON_COBOS_0813.pdf</t>
  </si>
  <si>
    <t>https://repositorio.veracruz.gob.mx/desarrollosocial/wp-content/uploads/sites/8/2026/01/IX_RF_MARIA_JOSE_JUAREZ_HERNANDEZ_0831.pdf</t>
  </si>
  <si>
    <t>https://repositorio.veracruz.gob.mx/desarrollosocial/wp-content/uploads/sites/8/2026/01/IX_RF_VICTOR_ALEJANDRO_LEYVA_MARTINEZ_0832.pdf</t>
  </si>
  <si>
    <t>https://repositorio.veracruz.gob.mx/desarrollosocial/wp-content/uploads/sites/8/2026/01/IX_RF_LUIS_ENRIQUE_JUAREZ_SANTANA_0833.pdf</t>
  </si>
  <si>
    <t>https://repositorio.veracruz.gob.mx/desarrollosocial/wp-content/uploads/sites/8/2026/01/IX_RF_HUGO_GONZALEZ_ORTIZ_0834.pdf</t>
  </si>
  <si>
    <t>https://repositorio.veracruz.gob.mx/desarrollosocial/wp-content/uploads/sites/8/2026/01/IX_RF_RUBEN_AMADO_SOSA_MARROQUIN_0835.pdf</t>
  </si>
  <si>
    <t>https://repositorio.veracruz.gob.mx/desarrollosocial/wp-content/uploads/sites/8/2026/01/IX_RF_ANGELA_NATIVIDAD_ARIGUZNAGA_CUERVO_0850.pdf</t>
  </si>
  <si>
    <t>https://repositorio.veracruz.gob.mx/desarrollosocial/wp-content/uploads/sites/8/2026/01/IX_RF_JUAN_JOSE_CISNEROS_MORENO_0855.pdf</t>
  </si>
  <si>
    <t>https://repositorio.veracruz.gob.mx/desarrollosocial/wp-content/uploads/sites/8/2026/01/IX_RF_VICTOR_MANUEL_MORA_ORTIZ_0856.pdf</t>
  </si>
  <si>
    <t>https://repositorio.veracruz.gob.mx/desarrollosocial/wp-content/uploads/sites/8/2026/01/IX_RF_ELOY_DE_JESUS_TRUJILLO_RODRIGUEZ_0726.pdf</t>
  </si>
  <si>
    <t>https://repositorio.veracruz.gob.mx/desarrollosocial/wp-content/uploads/sites/8/2026/01/IX_RF_RODRIGO_JOAQUIN_AMECA_VENEROSO_0727.pdf</t>
  </si>
  <si>
    <t>https://repositorio.veracruz.gob.mx/desarrollosocial/wp-content/uploads/sites/8/2026/01/IX_RF_ENRIQUE_BOUCHEZ_RODRIGUEZ_0725.pdf</t>
  </si>
  <si>
    <t>https://repositorio.veracruz.gob.mx/desarrollosocial/wp-content/uploads/sites/8/2026/01/IX_RF_ROGELIO_MORALES_CASTRO_0728.pdf</t>
  </si>
  <si>
    <t>https://repositorio.veracruz.gob.mx/desarrollosocial/wp-content/uploads/sites/8/2026/01/IX_RF_ELIAS_PULIDO_VASQUEZ_0743.pdf</t>
  </si>
  <si>
    <t>https://repositorio.veracruz.gob.mx/desarrollosocial/wp-content/uploads/sites/8/2026/01/IX_RF_JOSE_RAFAEL_AGUILAR_PERALTA_0744.pdf</t>
  </si>
  <si>
    <t>https://repositorio.veracruz.gob.mx/desarrollosocial/wp-content/uploads/sites/8/2026/01/IX_RF_SABINO_SOTO_ABARCA_0745.pdf</t>
  </si>
  <si>
    <t>https://repositorio.veracruz.gob.mx/desarrollosocial/wp-content/uploads/sites/8/2026/01/IX_RF_LEOPOLDO_RAFAEL_AGUILAR_RAMON_0746.pdf</t>
  </si>
  <si>
    <t>https://repositorio.veracruz.gob.mx/desarrollosocial/wp-content/uploads/sites/8/2026/01/IX_RF_ERIKA_LOPEZ_SANTIAGO_0765.pdf</t>
  </si>
  <si>
    <t>https://repositorio.veracruz.gob.mx/desarrollosocial/wp-content/uploads/sites/8/2026/01/IX_RF_FABIOLA_HERNANDEZ_SANTIAGO_0766.pdf</t>
  </si>
  <si>
    <t>https://repositorio.veracruz.gob.mx/desarrollosocial/wp-content/uploads/sites/8/2026/01/IX_RF_MARCELA_SELVAS_ARELLANO_0769.pdf</t>
  </si>
  <si>
    <t>https://repositorio.veracruz.gob.mx/desarrollosocial/wp-content/uploads/sites/8/2026/01/IX_RF_MARTHA_JAUREGUI_REYES_0770.pdf</t>
  </si>
  <si>
    <t>https://repositorio.veracruz.gob.mx/desarrollosocial/wp-content/uploads/sites/8/2026/01/IX_RF_PERLA_SOFIA_MARTINEZ_ASCENCIO_0772.pdf</t>
  </si>
  <si>
    <t>https://repositorio.veracruz.gob.mx/desarrollosocial/wp-content/uploads/sites/8/2026/01/IX_RF_SINTHIA_CITLALI_MARINI_ROJAS_0774.pdf</t>
  </si>
  <si>
    <t>https://repositorio.veracruz.gob.mx/desarrollosocial/wp-content/uploads/sites/8/2026/01/IX_RF_OLGA_SANCHEZ_LEAL_0803.pdf</t>
  </si>
  <si>
    <t>https://repositorio.veracruz.gob.mx/desarrollosocial/wp-content/uploads/sites/8/2026/01/IX_RF_LORENA_SANTIAGO_URIETA_0804.pdf</t>
  </si>
  <si>
    <t>https://repositorio.veracruz.gob.mx/desarrollosocial/wp-content/uploads/sites/8/2026/01/IX_RF_CATALINA_ARIAS_MAYO_0815.pdf</t>
  </si>
  <si>
    <t>https://repositorio.veracruz.gob.mx/desarrollosocial/wp-content/uploads/sites/8/2026/01/IX_RF_MIGUEL_ANGEL_RAMOS_MARCIAL_0817.pdf</t>
  </si>
  <si>
    <t>https://repositorio.veracruz.gob.mx/desarrollosocial/wp-content/uploads/sites/8/2026/01/IX_RF_DIEGO_PRIETO_GOMEZ_0818.pdf</t>
  </si>
  <si>
    <t>https://repositorio.veracruz.gob.mx/desarrollosocial/wp-content/uploads/sites/8/2026/01/IX_RF_GABRIELA_ISADORA_PEREZ_DE_GYVES_0819.pdf</t>
  </si>
  <si>
    <t>https://repositorio.veracruz.gob.mx/desarrollosocial/wp-content/uploads/sites/8/2026/01/IX_RF_DIANA_KARINA_HUESCA_GARCIA_0821.pdf</t>
  </si>
  <si>
    <t>https://repositorio.veracruz.gob.mx/desarrollosocial/wp-content/uploads/sites/8/2026/01/IX_RF_MARIANA_GIRON_ALEMAN_0822.pdf</t>
  </si>
  <si>
    <t>https://repositorio.veracruz.gob.mx/desarrollosocial/wp-content/uploads/sites/8/2026/01/IX_RF_LETICIA_FARARONI_COTO_0825.pdf</t>
  </si>
  <si>
    <t>https://repositorio.veracruz.gob.mx/desarrollosocial/wp-content/uploads/sites/8/2026/01/IX_RF_KEILA_YANIRA_CRUZ_MARTINEZ_0826.pdf</t>
  </si>
  <si>
    <t>https://repositorio.veracruz.gob.mx/desarrollosocial/wp-content/uploads/sites/8/2026/01/IX_RF_NORMA_GUADALUPE_DE_LA_PAZ_URQUIJO_0844.pdf</t>
  </si>
  <si>
    <t>https://repositorio.veracruz.gob.mx/desarrollosocial/wp-content/uploads/sites/8/2026/01/IX_RF_JUAN_CARLOS_TORRES_RAMIREZ_0900.pdf</t>
  </si>
  <si>
    <t>https://repositorio.veracruz.gob.mx/desarrollosocial/wp-content/uploads/sites/8/2026/01/IX_RF_ALEJANDRO_GARCIA_RIVEROLL_0760.pdf</t>
  </si>
  <si>
    <t>https://repositorio.veracruz.gob.mx/desarrollosocial/wp-content/uploads/sites/8/2026/01/IX_RF_MARGARITA_SANTOPIETRO_PERALTA_0761.pdf</t>
  </si>
  <si>
    <t>https://repositorio.veracruz.gob.mx/desarrollosocial/wp-content/uploads/sites/8/2026/01/IX_RF_ADALIA_VICTORIA_TEJERO_URBINA_0762.pdf</t>
  </si>
  <si>
    <t>https://repositorio.veracruz.gob.mx/desarrollosocial/wp-content/uploads/sites/8/2026/01/IX_RF_ANDREA_CRUZ_SERRANO_0763.pdf</t>
  </si>
  <si>
    <t>https://repositorio.veracruz.gob.mx/desarrollosocial/wp-content/uploads/sites/8/2026/01/IX_RF_BERTHA_DENISSE_BARRIENTOS_GUILLEN_0764.pdf</t>
  </si>
  <si>
    <t>https://repositorio.veracruz.gob.mx/desarrollosocial/wp-content/uploads/sites/8/2026/01/IX_RF_ITZEL_GUADALUPE_ENRIQUEZ_ZARATE_0767.pdf</t>
  </si>
  <si>
    <t>https://repositorio.veracruz.gob.mx/desarrollosocial/wp-content/uploads/sites/8/2026/01/IX_RF_JOYSE_FIGUEROA_URDIANA_0768.pdf</t>
  </si>
  <si>
    <t>https://repositorio.veracruz.gob.mx/desarrollosocial/wp-content/uploads/sites/8/2026/01/IX_RF_MIGUEL_ANGEL_RABELO_GUILLEN_0771.pdf</t>
  </si>
  <si>
    <t>https://repositorio.veracruz.gob.mx/desarrollosocial/wp-content/uploads/sites/8/2026/01/IX_RF_ROXANA_MARIA_MARQUEZ_CARTAGENA_0773.pdf</t>
  </si>
  <si>
    <t>https://repositorio.veracruz.gob.mx/desarrollosocial/wp-content/uploads/sites/8/2026/01/IX_RF_YURIDIA_MARIA_CANO_RODRIGUEZ_0775.pdf</t>
  </si>
  <si>
    <t>https://repositorio.veracruz.gob.mx/desarrollosocial/wp-content/uploads/sites/8/2026/01/IX_RF_JONNATHAN_MIGUEL_ROJAS_GARCES_0776.pdf</t>
  </si>
  <si>
    <t>https://repositorio.veracruz.gob.mx/desarrollosocial/wp-content/uploads/sites/8/2026/01/IX_RF_IVAN_GARCIA_SALOMON_0787.pdf</t>
  </si>
  <si>
    <t>https://repositorio.veracruz.gob.mx/desarrollosocial/wp-content/uploads/sites/8/2026/01/IX_RF_ADAN_CORTES_GARCIA_0788.pdf</t>
  </si>
  <si>
    <t>https://repositorio.veracruz.gob.mx/desarrollosocial/wp-content/uploads/sites/8/2026/01/IX_RF_ANGEL_GIANCARLO_GUZMAN_RAMOS_0789.pdf</t>
  </si>
  <si>
    <t>https://repositorio.veracruz.gob.mx/desarrollosocial/wp-content/uploads/sites/8/2026/01/IX_RF_BEATRIZ_DE_LOS_SANTOS_DE_JESUS_0790.pdf</t>
  </si>
  <si>
    <t>https://repositorio.veracruz.gob.mx/desarrollosocial/wp-content/uploads/sites/8/2026/01/IX_RF_BLANCA_ISIS_FICACHI_SANCHEZ_0791.pdf</t>
  </si>
  <si>
    <t>https://repositorio.veracruz.gob.mx/desarrollosocial/wp-content/uploads/sites/8/2026/01/IX_RF_CARLOS_GARCIA_MARTINEZ_0792.pdf</t>
  </si>
  <si>
    <t>https://repositorio.veracruz.gob.mx/desarrollosocial/wp-content/uploads/sites/8/2026/01/IX_RF_JOSE_GARCIA_GARCIA_0793.pdf</t>
  </si>
  <si>
    <t>https://repositorio.veracruz.gob.mx/desarrollosocial/wp-content/uploads/sites/8/2026/01/IX_RF_JUAN_MARTINEZ_RAMIREZ_0794.pdf</t>
  </si>
  <si>
    <t>https://repositorio.veracruz.gob.mx/desarrollosocial/wp-content/uploads/sites/8/2026/01/IX_RF_LETICIA_VALDIVIESO_CUELLAR_0795.pdf</t>
  </si>
  <si>
    <t>https://repositorio.veracruz.gob.mx/desarrollosocial/wp-content/uploads/sites/8/2026/01/IX_RF_LINO_MONTALVO_ARENAS_0796.pdf</t>
  </si>
  <si>
    <t>https://repositorio.veracruz.gob.mx/desarrollosocial/wp-content/uploads/sites/8/2026/01/IX_RF_LILIANA_VAZQUEZ_GOMEZ_0797.pdf</t>
  </si>
  <si>
    <t>https://repositorio.veracruz.gob.mx/desarrollosocial/wp-content/uploads/sites/8/2026/01/IX_RF_LILIANA_RAMIREZ_GUILLEN_0798.pdf</t>
  </si>
  <si>
    <t>https://repositorio.veracruz.gob.mx/desarrollosocial/wp-content/uploads/sites/8/2026/01/IX_RF_SERGIO_MARTINEZ_MARTINEZ_0799.pdf</t>
  </si>
  <si>
    <t>https://repositorio.veracruz.gob.mx/desarrollosocial/wp-content/uploads/sites/8/2026/01/IX_RF_TRINIDAD_ALCUDIA_CRUZ_0800.pdf</t>
  </si>
  <si>
    <t>https://repositorio.veracruz.gob.mx/desarrollosocial/wp-content/uploads/sites/8/2026/01/IX_RF_CARLOS_MANUEL_PEREZ_REYES_0801.pdf</t>
  </si>
  <si>
    <t>https://repositorio.veracruz.gob.mx/desarrollosocial/wp-content/uploads/sites/8/2026/01/IX_RF_AMAYRANI_MARTINEZ_CANDELARIO_0808.pdf</t>
  </si>
  <si>
    <t>https://repositorio.veracruz.gob.mx/desarrollosocial/wp-content/uploads/sites/8/2026/01/IX_RF_CLAUDIA_EUNICE_HERNANDEZ_PORFIRIO_0809.pdf</t>
  </si>
  <si>
    <t>https://repositorio.veracruz.gob.mx/desarrollosocial/wp-content/uploads/sites/8/2026/01/IX_RF_ANTONIO_REYES_CARBALLO_0816.pdf</t>
  </si>
  <si>
    <t>https://repositorio.veracruz.gob.mx/desarrollosocial/wp-content/uploads/sites/8/2026/01/IX_RF_BRIGITTE_SIRLEH_MORALES_CRUZ_0820.pdf</t>
  </si>
  <si>
    <t>https://repositorio.veracruz.gob.mx/desarrollosocial/wp-content/uploads/sites/8/2026/01/IX_RF_ADRIANA_CHAVEZ_FABIAN_0823.pdf</t>
  </si>
  <si>
    <t>https://repositorio.veracruz.gob.mx/desarrollosocial/wp-content/uploads/sites/8/2026/01/IX_RF_YESENIA_RODRIGUEZ_CRUZ_0824.pdf</t>
  </si>
  <si>
    <t>https://repositorio.veracruz.gob.mx/desarrollosocial/wp-content/uploads/sites/8/2026/01/IX_RF_ASHLEY_YAMILET_JIMENEZ_BRIGIDO_0827.pdf</t>
  </si>
  <si>
    <t>https://repositorio.veracruz.gob.mx/desarrollosocial/wp-content/uploads/sites/8/2026/01/IX_RF_MARIA_ELIZABETH_MORALES_RAMIREZ_0828.pdf</t>
  </si>
  <si>
    <t>https://repositorio.veracruz.gob.mx/desarrollosocial/wp-content/uploads/sites/8/2026/01/IX_RF_VICTOR_HUGO_JUAREZ_RAMIREZ_0829.pdf</t>
  </si>
  <si>
    <t>https://repositorio.veracruz.gob.mx/desarrollosocial/wp-content/uploads/sites/8/2026/01/IX_RF_AMANDO_TRUJILLO_BENITEZ_0830.pdf</t>
  </si>
  <si>
    <t>https://repositorio.veracruz.gob.mx/desarrollosocial/wp-content/uploads/sites/8/2026/01/IX_RF_BELINDA_CHAVEZ_GUZMAN_0839.pdf</t>
  </si>
  <si>
    <t>https://repositorio.veracruz.gob.mx/desarrollosocial/wp-content/uploads/sites/8/2026/01/IX_RF_LUIS_MANUEL_HERNANDEZ_ESTEVES_0840.pdf</t>
  </si>
  <si>
    <t>https://repositorio.veracruz.gob.mx/desarrollosocial/wp-content/uploads/sites/8/2026/01/IX_RF_XOCHITL_DEL_ROSARIO_RODRIGUEZ_SAVINON_0841.pdf</t>
  </si>
  <si>
    <t>https://repositorio.veracruz.gob.mx/desarrollosocial/wp-content/uploads/sites/8/2026/01/IX_RF_NELSON_ROCKEFELLER_LOPEZ_CORTES_0859.pdf</t>
  </si>
  <si>
    <t>https://repositorio.veracruz.gob.mx/desarrollosocial/wp-content/uploads/sites/8/2026/01/IX_RF_JUAN_JOSE_CISNEROS_MORENO_0865.pdf</t>
  </si>
  <si>
    <t>https://repositorio.veracruz.gob.mx/desarrollosocial/wp-content/uploads/sites/8/2026/01/IX_RF_NESTOR_MANUEL_LORENZO_FLORES_0868.pdf</t>
  </si>
  <si>
    <t>https://repositorio.veracruz.gob.mx/desarrollosocial/wp-content/uploads/sites/8/2026/01/IX_RF_DAYNA_EDITH_MARCIAL_VILLEGAS_0869.pdf</t>
  </si>
  <si>
    <t>https://repositorio.veracruz.gob.mx/desarrollosocial/wp-content/uploads/sites/8/2026/01/IX_RF_DENISE_RENDON_COBOS_0912.pdf</t>
  </si>
  <si>
    <t>https://repositorio.veracruz.gob.mx/desarrollosocial/wp-content/uploads/sites/8/2026/01/IX_RF_SERGIO_IVAN_COLEAZA_CORTES_0860.pdf</t>
  </si>
  <si>
    <t>https://repositorio.veracruz.gob.mx/desarrollosocial/wp-content/uploads/sites/8/2026/01/IX_RF_CARLOS_ENRIQUE_MARTINEZ_TORRES_0842.pdf</t>
  </si>
  <si>
    <t>https://repositorio.veracruz.gob.mx/desarrollosocial/wp-content/uploads/sites/8/2026/01/IX_RF_ARMANDO_XICOTENCATL_FLORES_0882.pdf</t>
  </si>
  <si>
    <t>https://repositorio.veracruz.gob.mx/desarrollosocial/wp-content/uploads/sites/8/2026/01/IX_RF_RODRIGO_DE_JESUS_GARCIA_RODRIGUEZ_0755.pdf</t>
  </si>
  <si>
    <t>https://repositorio.veracruz.gob.mx/desarrollosocial/wp-content/uploads/sites/8/2026/01/IX_RF_MARGARITA_SANTOPIETRO_PERALTA_0757.pdf</t>
  </si>
  <si>
    <t>https://repositorio.veracruz.gob.mx/desarrollosocial/wp-content/uploads/sites/8/2026/01/IX_RF_ELIDETH_GUERRERO_HERNANDEZ_0758.pdf</t>
  </si>
  <si>
    <t>https://repositorio.veracruz.gob.mx/desarrollosocial/wp-content/uploads/sites/8/2026/01/IX_RF_ALEJANDRO_GARCIA_RIVEROLL_0759.pdf</t>
  </si>
  <si>
    <t>https://repositorio.veracruz.gob.mx/desarrollosocial/wp-content/uploads/sites/8/2026/01/IX_RF_SERGIO_IVAN_COLEAZA_CORTES_0857.pdf</t>
  </si>
  <si>
    <t>https://repositorio.veracruz.gob.mx/desarrollosocial/wp-content/uploads/sites/8/2026/01/IX_RF_EUSEBIA_CORTES_PEREZ_0858.pdf</t>
  </si>
  <si>
    <t>https://repositorio.veracruz.gob.mx/desarrollosocial/wp-content/uploads/sites/8/2026/01/IX_RF_NELSON_ROCKEFELLER_LOPEZ_CORTES_0861.pdf</t>
  </si>
  <si>
    <t>https://repositorio.veracruz.gob.mx/desarrollosocial/wp-content/uploads/sites/8/2026/01/IX_RF_FRANCISCO_JAVIER_RAMOS_VENTURA_0886.pdf</t>
  </si>
  <si>
    <t>https://repositorio.veracruz.gob.mx/desarrollosocial/wp-content/uploads/sites/8/2026/01/IX_RF_ROBERTO_SANCHEZ_ROMAN_0887.pdf</t>
  </si>
  <si>
    <t>https://repositorio.veracruz.gob.mx/desarrollosocial/wp-content/uploads/sites/8/2026/01/IX_RF_JUAN_CARLOS_TORRES_RAMIREZ_0901.pdf</t>
  </si>
  <si>
    <t>https://repositorio.veracruz.gob.mx/desarrollosocial/wp-content/uploads/sites/8/2026/01/IX_RF_PAULA_NATALIA_GALLARDO_MENDIETA_0852.pdf</t>
  </si>
  <si>
    <t>https://repositorio.veracruz.gob.mx/desarrollosocial/wp-content/uploads/sites/8/2026/01/IX_RF_ELADIO_CRUZ_NAVARRO_0853.pdf</t>
  </si>
  <si>
    <t>https://repositorio.veracruz.gob.mx/desarrollosocial/wp-content/uploads/sites/8/2026/01/IX_RF_MARTIN_GUEVARA_RAMOS_0780.pdf</t>
  </si>
  <si>
    <t>https://repositorio.veracruz.gob.mx/desarrollosocial/wp-content/uploads/sites/8/2026/01/IX_RF_EDWIN_HERNANDEZ_ROMAN_0838.pdf</t>
  </si>
  <si>
    <t>https://repositorio.veracruz.gob.mx/desarrollosocial/wp-content/uploads/sites/8/2026/01/IX_RF_VICTOR_ALEJANDRO_GUZMAN_MENDIOLA_0846.pdf</t>
  </si>
  <si>
    <t>https://repositorio.veracruz.gob.mx/desarrollosocial/wp-content/uploads/sites/8/2026/01/IX_RF_RODRIGO_DE_JESUS_GARCIA_RODRIGUEZ_0814.pdf</t>
  </si>
  <si>
    <t>https://repositorio.veracruz.gob.mx/desarrollosocial/wp-content/uploads/sites/8/2026/01/IX_RF_ELIDETH_GUERRERO_HERNANDEZ_0837.pdf</t>
  </si>
  <si>
    <t>https://repositorio.veracruz.gob.mx/desarrollosocial/wp-content/uploads/sites/8/2026/01/IX_RF_ALEJANDRO_GARCIA_RIVEROLL_0843.pdf</t>
  </si>
  <si>
    <t>https://repositorio.veracruz.gob.mx/desarrollosocial/wp-content/uploads/sites/8/2026/01/IX_RF_MARGARITA_SANTOPIETRO_PERALTA_0845.pdf</t>
  </si>
  <si>
    <t>https://repositorio.veracruz.gob.mx/desarrollosocial/wp-content/uploads/sites/8/2026/01/IX_RF_CARLOS_ENRIQUE_MARTINEZ_TORRES_0862.pdf</t>
  </si>
  <si>
    <t>https://repositorio.veracruz.gob.mx/desarrollosocial/wp-content/uploads/sites/8/2026/01/IX_RF_ARMANDO_XICOTENCATL_FLORES_0881.pdf</t>
  </si>
  <si>
    <t>https://repositorio.veracruz.gob.mx/desarrollosocial/wp-content/uploads/sites/8/2026/01/IX_RF_FRANCISCO_JAVIER_RAMOS_VENTURA_0885.pdf</t>
  </si>
  <si>
    <t>https://repositorio.veracruz.gob.mx/desarrollosocial/wp-content/uploads/sites/8/2026/01/IX_RF_ROBERTO_SANCHEZ_ROMAN_0888.pdf</t>
  </si>
  <si>
    <t>https://repositorio.veracruz.gob.mx/desarrollosocial/wp-content/uploads/sites/8/2026/01/IX_RF_JUAN_CARLOS_TORRES_RAMIREZ_0894.pdf</t>
  </si>
  <si>
    <t>https://repositorio.veracruz.gob.mx/desarrollosocial/wp-content/uploads/sites/8/2026/01/IX_RF_NELSON_ROCKEFELLER_LOPEZ_CORTES_0872.pdf</t>
  </si>
  <si>
    <t>https://repositorio.veracruz.gob.mx/desarrollosocial/wp-content/uploads/sites/8/2026/01/IX_RF_SERGIO_IVAN_COLEAZA_CORTES_0876.pdf</t>
  </si>
  <si>
    <t>https://repositorio.veracruz.gob.mx/desarrollosocial/wp-content/uploads/sites/8/2026/01/IX_RF_EUSEBIA_CORTES_PEREZ_0871.pdf</t>
  </si>
  <si>
    <t>https://repositorio.veracruz.gob.mx/desarrollosocial/wp-content/uploads/sites/8/2026/01/IX_RF_MARTIN_GUEVARA_RAMOS_0864.pdf</t>
  </si>
  <si>
    <t>https://repositorio.veracruz.gob.mx/desarrollosocial/wp-content/uploads/sites/8/2026/01/IX_RF_MARTIN_GUEVARA_RAMOS_0863.pdf</t>
  </si>
  <si>
    <t>https://repositorio.veracruz.gob.mx/desarrollosocial/wp-content/uploads/sites/8/2026/01/IX_RF_ARMANDO_XICOTENCATL_FLORES_0878.pdf</t>
  </si>
  <si>
    <t>https://repositorio.veracruz.gob.mx/desarrollosocial/wp-content/uploads/sites/8/2026/01/IX_RF_ELADIO_CRUZ_NAVARRO_0883.pdf</t>
  </si>
  <si>
    <t>https://repositorio.veracruz.gob.mx/desarrollosocial/wp-content/uploads/sites/8/2026/01/IX_RF_JUAN_CARLOS_TORRES_RAMIREZ_0911.pdf</t>
  </si>
  <si>
    <t>https://repositorio.veracruz.gob.mx/desarrollosocial/wp-content/uploads/sites/8/2026/01/IX_RF_MARIA_DEL_ROSARIO_SALDANA_GABRIEL_0866.pdf</t>
  </si>
  <si>
    <t>https://repositorio.veracruz.gob.mx/desarrollosocial/wp-content/uploads/sites/8/2026/01/IX_RF_RODRIGO_RAZZO_MARTINEZ_0867.pdf</t>
  </si>
  <si>
    <t>https://repositorio.veracruz.gob.mx/desarrollosocial/wp-content/uploads/sites/8/2026/01/IX_RF_FRANCISCO_JAVIER_FRANCO_MARTINEZ_0870.pdf</t>
  </si>
  <si>
    <t>https://repositorio.veracruz.gob.mx/desarrollosocial/wp-content/uploads/sites/8/2026/01/IX_RF_JUAN_CARLOS_TORRES_RAMIREZ_0877.pdf</t>
  </si>
  <si>
    <t>https://repositorio.veracruz.gob.mx/desarrollosocial/wp-content/uploads/sites/8/2026/01/IX_RF_PAULA_NATALIA_GALLARDO_MENDIETA_0895.pdf</t>
  </si>
  <si>
    <t>https://repositorio.veracruz.gob.mx/desarrollosocial/wp-content/uploads/sites/8/2026/01/IX_RF_ALEJANDRO_GARCIA_RIVEROLL_0847.pdf</t>
  </si>
  <si>
    <t>https://repositorio.veracruz.gob.mx/desarrollosocial/wp-content/uploads/sites/8/2026/01/IX_RF_MARGARITA_SANTOPIETRO_PERALTA_0848.pdf</t>
  </si>
  <si>
    <t>https://repositorio.veracruz.gob.mx/desarrollosocial/wp-content/uploads/sites/8/2026/01/IX_RF_RODRIGO_DE_JESUS_GARCIA_RODRIGUEZ_0854.pdf</t>
  </si>
  <si>
    <t>https://repositorio.veracruz.gob.mx/desarrollosocial/wp-content/uploads/sites/8/2026/01/IX_RF_EUSEBIA_CORTES_PEREZ_0873.pdf</t>
  </si>
  <si>
    <t>https://repositorio.veracruz.gob.mx/desarrollosocial/wp-content/uploads/sites/8/2026/01/IX_RF_NELSON_ROCKEFELLER_LOPEZ_CORTES_0879.pdf</t>
  </si>
  <si>
    <t>https://repositorio.veracruz.gob.mx/desarrollosocial/wp-content/uploads/sites/8/2026/01/IX_RF_SERGIO_IVAN_COLEAZA_CORTES_0880.pdf</t>
  </si>
  <si>
    <t>https://repositorio.veracruz.gob.mx/desarrollosocial/wp-content/uploads/sites/8/2026/01/IX_RF_NELSON_ROCKEFELLER_LOPEZ_CORTES_0874.pdf</t>
  </si>
  <si>
    <t>https://repositorio.veracruz.gob.mx/desarrollosocial/wp-content/uploads/sites/8/2026/01/IX_RF_SERGIO_IVAN_COLEAZA_CORTES_0875.pdf</t>
  </si>
  <si>
    <t>https://repositorio.veracruz.gob.mx/desarrollosocial/wp-content/uploads/sites/8/2026/01/IX_RF_LUZ_DEL_ALBA_RIOS_MARTINEZ_0913.pdf</t>
  </si>
  <si>
    <t>https://repositorio.veracruz.gob.mx/desarrollosocial/wp-content/uploads/sites/8/2026/01/IX_RF_RODRIGO_DE_JESUS_GARCIA_RODRIGUEZ_0884.pdf</t>
  </si>
  <si>
    <t>https://repositorio.veracruz.gob.mx/desarrollosocial/wp-content/uploads/sites/8/2026/01/IX_RF_ALEJANDRO_GARCIA_RIVEROLL_0889.pdf</t>
  </si>
  <si>
    <t>https://repositorio.veracruz.gob.mx/desarrollosocial/wp-content/uploads/sites/8/2026/01/IX_RF_ELIDETH_GUERRERO_HERNANDEZ_0892.pdf</t>
  </si>
  <si>
    <t>https://repositorio.veracruz.gob.mx/desarrollosocial/wp-content/uploads/sites/8/2026/01/IX_RF_MARGARITA_SANTOPIETRO_PERALTA_0893.pdf</t>
  </si>
  <si>
    <t>https://repositorio.veracruz.gob.mx/desarrollosocial/wp-content/uploads/sites/8/2026/01/IX_RF_KEVIN_GARCIA_HERNANDEZ_0898.pdf</t>
  </si>
  <si>
    <t>https://repositorio.veracruz.gob.mx/desarrollosocial/wp-content/uploads/sites/8/2026/01/IX_RF_AXEL_ANTONIO_CHAVEZ_GARCIA_0899.pdf</t>
  </si>
  <si>
    <t>https://repositorio.veracruz.gob.mx/desarrollosocial/wp-content/uploads/sites/8/2026/01/IX_RF_EDGAR_JESUS_PRIOR_PEREZ_0902.pdf</t>
  </si>
  <si>
    <t>https://repositorio.veracruz.gob.mx/desarrollosocial/wp-content/uploads/sites/8/2026/01/IX_RF_GILBERTO_ESPINOSA_ROLDAN_0903.pdf</t>
  </si>
  <si>
    <t>https://repositorio.veracruz.gob.mx/desarrollosocial/wp-content/uploads/sites/8/2026/01/IX_RF_OCTAVIO_RAMIREZ_CALZADILLA_0904.pdf</t>
  </si>
  <si>
    <t>https://repositorio.veracruz.gob.mx/desarrollosocial/wp-content/uploads/sites/8/2026/01/IX_RF_ARMANDO_XICOTENCATL_FLORES_0906.pdf</t>
  </si>
  <si>
    <t>https://repositorio.veracruz.gob.mx/desarrollosocial/wp-content/uploads/sites/8/2026/01/IX_RF_ELIDETH_GUERRERO_HERNANDEZ_0890.pdf</t>
  </si>
  <si>
    <t>https://repositorio.veracruz.gob.mx/desarrollosocial/wp-content/uploads/sites/8/2026/01/IX_RF_MARGARITA_SANTOPIETRO_PERALTA_0891.pdf</t>
  </si>
  <si>
    <t>https://repositorio.veracruz.gob.mx/desarrollosocial/wp-content/uploads/sites/8/2026/01/IX_RF_JUAN_CARLOS_TORRES_RAMIREZ_0909.pdf</t>
  </si>
  <si>
    <t>https://repositorio.veracruz.gob.mx/desarrollosocial/wp-content/uploads/sites/8/2026/01/IX_RF_RAMON_PANTOJA_MONROY_0896.pdf</t>
  </si>
  <si>
    <t>https://repositorio.veracruz.gob.mx/desarrollosocial/wp-content/uploads/sites/8/2026/01/IX_RF_SABINO_SOTO_ABARCA_0897.pdf</t>
  </si>
  <si>
    <t>https://repositorio.veracruz.gob.mx/desarrollosocial/wp-content/uploads/sites/8/2026/01/IX_RF_LUIS_EDUARDO_LOPEZ_MOTA_0908.pdf</t>
  </si>
  <si>
    <t>https://repositorio.veracruz.gob.mx/desarrollosocial/wp-content/uploads/sites/8/2026/01/IX_RF_KEVIN_GARCIA_HERNANDEZ_0905.pdf</t>
  </si>
  <si>
    <t>https://repositorio.veracruz.gob.mx/desarrollosocial/wp-content/uploads/sites/8/2026/01/IX_RF_RODOLFO_EFRAIN_DIAZ_GUTIERREZ_0907.pdf</t>
  </si>
  <si>
    <t>https://repositorio.veracruz.gob.mx/desarrollosocial/wp-content/uploads/sites/8/2026/01/IX_RF_ELADIO_CRUZ_NAVARRO_0910.pdf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</si>
</sst>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2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6/01/IX_RF_JOCSAN_SUAREZ_CAMPOS_0669.pdf" TargetMode="External"/><Relationship Id="rId299" Type="http://schemas.openxmlformats.org/officeDocument/2006/relationships/hyperlink" Target="https://repositorio.veracruz.gob.mx/desarrollosocial/wp-content/uploads/sites/8/2026/01/IX_RF_SERGIO_MARTINEZ_MARTINEZ_0799.pdf" TargetMode="External"/><Relationship Id="rId21" Type="http://schemas.openxmlformats.org/officeDocument/2006/relationships/hyperlink" Target="https://repositorio.veracruz.gob.mx/desarrollosocial/wp-content/uploads/sites/8/2026/01/IX_RF_ARMANDO_XICOTENCATL_FLORES_0559.pdf" TargetMode="External"/><Relationship Id="rId63" Type="http://schemas.openxmlformats.org/officeDocument/2006/relationships/hyperlink" Target="https://repositorio.veracruz.gob.mx/desarrollosocial/wp-content/uploads/sites/8/2026/01/IX_RF_EUSEBIA_CORTES_PEREZ_0588.pdf" TargetMode="External"/><Relationship Id="rId159" Type="http://schemas.openxmlformats.org/officeDocument/2006/relationships/hyperlink" Target="https://repositorio.veracruz.gob.mx/desarrollosocial/wp-content/uploads/sites/8/2026/01/IX_RF_MARGARITA_SANTOPIETRO_PERALTA_0660.pdf" TargetMode="External"/><Relationship Id="rId324" Type="http://schemas.openxmlformats.org/officeDocument/2006/relationships/hyperlink" Target="https://repositorio.veracruz.gob.mx/desarrollosocial/wp-content/uploads/sites/8/2026/01/IX_RF_MARGARITA_SANTOPIETRO_PERALTA_0757.pdf" TargetMode="External"/><Relationship Id="rId366" Type="http://schemas.openxmlformats.org/officeDocument/2006/relationships/hyperlink" Target="https://repositorio.veracruz.gob.mx/desarrollosocial/wp-content/uploads/sites/8/2026/01/IX_RF_NELSON_ROCKEFELLER_LOPEZ_CORTES_0874.pdf" TargetMode="External"/><Relationship Id="rId170" Type="http://schemas.openxmlformats.org/officeDocument/2006/relationships/hyperlink" Target="https://repositorio.veracruz.gob.mx/desarrollosocial/wp-content/uploads/sites/8/2026/01/IX_RF_MARTIN_GUEVARA_RAMOS_0705.pdf" TargetMode="External"/><Relationship Id="rId226" Type="http://schemas.openxmlformats.org/officeDocument/2006/relationships/hyperlink" Target="https://repositorio.veracruz.gob.mx/desarrollosocial/wp-content/uploads/sites/8/2026/01/IX_RF_NORMA_GUADALUPE_DE_LA_PAZ_URQUIJO_0754.pdf" TargetMode="External"/><Relationship Id="rId268" Type="http://schemas.openxmlformats.org/officeDocument/2006/relationships/hyperlink" Target="https://repositorio.veracruz.gob.mx/desarrollosocial/wp-content/uploads/sites/8/2026/01/IX_RF_DIEGO_PRIETO_GOMEZ_0818.pdf" TargetMode="External"/><Relationship Id="rId32" Type="http://schemas.openxmlformats.org/officeDocument/2006/relationships/hyperlink" Target="https://repositorio.veracruz.gob.mx/desarrollosocial/wp-content/uploads/sites/8/2026/01/IX_RF_ALEJANDRO_GARCIA_RIVEROLL_0568.pdf" TargetMode="External"/><Relationship Id="rId74" Type="http://schemas.openxmlformats.org/officeDocument/2006/relationships/hyperlink" Target="https://repositorio.veracruz.gob.mx/desarrollosocial/wp-content/uploads/sites/8/2026/01/IX_RF_ARMANDO_XICOTENCATL_FLORES_0649.pdf" TargetMode="External"/><Relationship Id="rId128" Type="http://schemas.openxmlformats.org/officeDocument/2006/relationships/hyperlink" Target="https://repositorio.veracruz.gob.mx/desarrollosocial/wp-content/uploads/sites/8/2026/01/IX_RF_ARTURO_ALARCON_MORENO_0629.pdf" TargetMode="External"/><Relationship Id="rId335" Type="http://schemas.openxmlformats.org/officeDocument/2006/relationships/hyperlink" Target="https://repositorio.veracruz.gob.mx/desarrollosocial/wp-content/uploads/sites/8/2026/01/IX_RF_MARTIN_GUEVARA_RAMOS_0780.pdf" TargetMode="External"/><Relationship Id="rId377" Type="http://schemas.openxmlformats.org/officeDocument/2006/relationships/hyperlink" Target="https://repositorio.veracruz.gob.mx/desarrollosocial/wp-content/uploads/sites/8/2026/01/IX_RF_OCTAVIO_RAMIREZ_CALZADILLA_0904.pdf" TargetMode="External"/><Relationship Id="rId5" Type="http://schemas.openxmlformats.org/officeDocument/2006/relationships/hyperlink" Target="https://repositorio.veracruz.gob.mx/desarrollosocial/wp-content/uploads/sites/8/2026/01/IX_RF_LUIS_FERNANDO_BECERRIL_BLANCO_0549.pdf" TargetMode="External"/><Relationship Id="rId181" Type="http://schemas.openxmlformats.org/officeDocument/2006/relationships/hyperlink" Target="https://repositorio.veracruz.gob.mx/desarrollosocial/wp-content/uploads/sites/8/2026/01/IX_RF_ALEJANDRO_GARCIA_RIVEROLL_0708.pdf" TargetMode="External"/><Relationship Id="rId237" Type="http://schemas.openxmlformats.org/officeDocument/2006/relationships/hyperlink" Target="https://repositorio.veracruz.gob.mx/desarrollosocial/wp-content/uploads/sites/8/2026/01/IX_RF_ADRIANA_RIOS_GARCIA_0807.pdf" TargetMode="External"/><Relationship Id="rId279" Type="http://schemas.openxmlformats.org/officeDocument/2006/relationships/hyperlink" Target="https://repositorio.veracruz.gob.mx/desarrollosocial/wp-content/uploads/sites/8/2026/01/IX_RF_ANDREA_CRUZ_SERRANO_0763.pdf" TargetMode="External"/><Relationship Id="rId43" Type="http://schemas.openxmlformats.org/officeDocument/2006/relationships/hyperlink" Target="https://repositorio.veracruz.gob.mx/desarrollosocial/wp-content/uploads/sites/8/2026/01/IX_RF_ELADIO_CRUZ_NAVARRO_0574.pdf" TargetMode="External"/><Relationship Id="rId139" Type="http://schemas.openxmlformats.org/officeDocument/2006/relationships/hyperlink" Target="https://repositorio.veracruz.gob.mx/desarrollosocial/wp-content/uploads/sites/8/2026/01/IX_RF_MARINO_SALVADOR_PEREZ_GAMEZ_0640.pdf" TargetMode="External"/><Relationship Id="rId290" Type="http://schemas.openxmlformats.org/officeDocument/2006/relationships/hyperlink" Target="https://repositorio.veracruz.gob.mx/desarrollosocial/wp-content/uploads/sites/8/2026/01/IX_RF_BEATRIZ_DE_LOS_SANTOS_DE_JESUS_0790.pdf" TargetMode="External"/><Relationship Id="rId304" Type="http://schemas.openxmlformats.org/officeDocument/2006/relationships/hyperlink" Target="https://repositorio.veracruz.gob.mx/desarrollosocial/wp-content/uploads/sites/8/2026/01/IX_RF_ANTONIO_REYES_CARBALLO_0816.pdf" TargetMode="External"/><Relationship Id="rId346" Type="http://schemas.openxmlformats.org/officeDocument/2006/relationships/hyperlink" Target="https://repositorio.veracruz.gob.mx/desarrollosocial/wp-content/uploads/sites/8/2026/01/IX_RF_JUAN_CARLOS_TORRES_RAMIREZ_0894.pdf" TargetMode="External"/><Relationship Id="rId85" Type="http://schemas.openxmlformats.org/officeDocument/2006/relationships/hyperlink" Target="https://repositorio.veracruz.gob.mx/desarrollosocial/wp-content/uploads/sites/8/2026/01/IX_RF_ANGEL_DE_JESUS_ZAVALETA_RODRIGUEZ_0682.pdf" TargetMode="External"/><Relationship Id="rId150" Type="http://schemas.openxmlformats.org/officeDocument/2006/relationships/hyperlink" Target="https://repositorio.veracruz.gob.mx/desarrollosocial/wp-content/uploads/sites/8/2026/01/IX_RF_MARTIN_GUEVARA_RAMOS_0673.pdf" TargetMode="External"/><Relationship Id="rId192" Type="http://schemas.openxmlformats.org/officeDocument/2006/relationships/hyperlink" Target="https://repositorio.veracruz.gob.mx/desarrollosocial/wp-content/uploads/sites/8/2026/01/IX_RF_FRACISCO_JAVIER_RAMOS_VENTURA_0756.pdf" TargetMode="External"/><Relationship Id="rId206" Type="http://schemas.openxmlformats.org/officeDocument/2006/relationships/hyperlink" Target="https://repositorio.veracruz.gob.mx/desarrollosocial/wp-content/uploads/sites/8/2026/01/IX_RF_NELSON_ROCKEFELLER_LOPEZ_CORTES_0751.pdf" TargetMode="External"/><Relationship Id="rId248" Type="http://schemas.openxmlformats.org/officeDocument/2006/relationships/hyperlink" Target="https://repositorio.veracruz.gob.mx/desarrollosocial/wp-content/uploads/sites/8/2026/01/IX_RF_JUAN_JOSE_CISNEROS_MORENO_0855.pdf" TargetMode="External"/><Relationship Id="rId12" Type="http://schemas.openxmlformats.org/officeDocument/2006/relationships/hyperlink" Target="https://repositorio.veracruz.gob.mx/desarrollosocial/wp-content/uploads/sites/8/2026/01/IX_RF_NELSON_ROCKEFELLER_LOPEZ_CORTES_0547.pdf" TargetMode="External"/><Relationship Id="rId108" Type="http://schemas.openxmlformats.org/officeDocument/2006/relationships/hyperlink" Target="https://repositorio.veracruz.gob.mx/desarrollosocial/wp-content/uploads/sites/8/2026/01/IX_RF_ARITS_BEATRIZ_RODRIGUEZ_TRILLO_0624.pdf" TargetMode="External"/><Relationship Id="rId315" Type="http://schemas.openxmlformats.org/officeDocument/2006/relationships/hyperlink" Target="https://repositorio.veracruz.gob.mx/desarrollosocial/wp-content/uploads/sites/8/2026/01/IX_RF_NELSON_ROCKEFELLER_LOPEZ_CORTES_0859.pdf" TargetMode="External"/><Relationship Id="rId357" Type="http://schemas.openxmlformats.org/officeDocument/2006/relationships/hyperlink" Target="https://repositorio.veracruz.gob.mx/desarrollosocial/wp-content/uploads/sites/8/2026/01/IX_RF_FRANCISCO_JAVIER_FRANCO_MARTINEZ_0870.pdf" TargetMode="External"/><Relationship Id="rId54" Type="http://schemas.openxmlformats.org/officeDocument/2006/relationships/hyperlink" Target="https://repositorio.veracruz.gob.mx/desarrollosocial/wp-content/uploads/sites/8/2026/01/IX_RF_KEVIN_GARCIA_HERNANDEZ_0593.pdf" TargetMode="External"/><Relationship Id="rId96" Type="http://schemas.openxmlformats.org/officeDocument/2006/relationships/hyperlink" Target="https://repositorio.veracruz.gob.mx/desarrollosocial/wp-content/uploads/sites/8/2026/01/IX_RF_VERA_NAVARRETE_GONZALEZ_0605.pdf" TargetMode="External"/><Relationship Id="rId161" Type="http://schemas.openxmlformats.org/officeDocument/2006/relationships/hyperlink" Target="https://repositorio.veracruz.gob.mx/desarrollosocial/wp-content/uploads/sites/8/2026/01/IX_RF_EDWIN_HERNANDEZ_ROMAN_0679.pdf" TargetMode="External"/><Relationship Id="rId217" Type="http://schemas.openxmlformats.org/officeDocument/2006/relationships/hyperlink" Target="https://repositorio.veracruz.gob.mx/desarrollosocial/wp-content/uploads/sites/8/2026/01/IX_RF_YURIDIA_MARIA_CANO_RODRIGUEZ_0739.pdf" TargetMode="External"/><Relationship Id="rId259" Type="http://schemas.openxmlformats.org/officeDocument/2006/relationships/hyperlink" Target="https://repositorio.veracruz.gob.mx/desarrollosocial/wp-content/uploads/sites/8/2026/01/IX_RF_FABIOLA_HERNANDEZ_SANTIAGO_0766.pdf" TargetMode="External"/><Relationship Id="rId23" Type="http://schemas.openxmlformats.org/officeDocument/2006/relationships/hyperlink" Target="https://repositorio.veracruz.gob.mx/desarrollosocial/wp-content/uploads/sites/8/2026/01/IX_RF_KEVIN_GARCIA_HERNANDEZ_0567.pdf" TargetMode="External"/><Relationship Id="rId119" Type="http://schemas.openxmlformats.org/officeDocument/2006/relationships/hyperlink" Target="https://repositorio.veracruz.gob.mx/desarrollosocial/wp-content/uploads/sites/8/2026/01/IX_RF_MARTIN_GUEVARA_RAMOS_0663.pdf" TargetMode="External"/><Relationship Id="rId270" Type="http://schemas.openxmlformats.org/officeDocument/2006/relationships/hyperlink" Target="https://repositorio.veracruz.gob.mx/desarrollosocial/wp-content/uploads/sites/8/2026/01/IX_RF_DIANA_KARINA_HUESCA_GARCIA_0821.pdf" TargetMode="External"/><Relationship Id="rId326" Type="http://schemas.openxmlformats.org/officeDocument/2006/relationships/hyperlink" Target="https://repositorio.veracruz.gob.mx/desarrollosocial/wp-content/uploads/sites/8/2026/01/IX_RF_ALEJANDRO_GARCIA_RIVEROLL_0759.pdf" TargetMode="External"/><Relationship Id="rId65" Type="http://schemas.openxmlformats.org/officeDocument/2006/relationships/hyperlink" Target="https://repositorio.veracruz.gob.mx/desarrollosocial/wp-content/uploads/sites/8/2026/01/IX_RF_MARIA_FERNANDA_HERNANDEZ_ESPEJO_0595.pdf" TargetMode="External"/><Relationship Id="rId130" Type="http://schemas.openxmlformats.org/officeDocument/2006/relationships/hyperlink" Target="https://repositorio.veracruz.gob.mx/desarrollosocial/wp-content/uploads/sites/8/2026/01/IX_RF_JUAN_PABLO_SEGUNDO_MORALES_0688.pdf" TargetMode="External"/><Relationship Id="rId368" Type="http://schemas.openxmlformats.org/officeDocument/2006/relationships/hyperlink" Target="https://repositorio.veracruz.gob.mx/desarrollosocial/wp-content/uploads/sites/8/2026/01/IX_RF_LUZ_DEL_ALBA_RIOS_MARTINEZ_0913.pdf" TargetMode="External"/><Relationship Id="rId172" Type="http://schemas.openxmlformats.org/officeDocument/2006/relationships/hyperlink" Target="https://repositorio.veracruz.gob.mx/desarrollosocial/wp-content/uploads/sites/8/2026/01/IX_RF_ANTONIO_DE_JESUS_SANCHEZ_FERNANDEZ_0687.pdf" TargetMode="External"/><Relationship Id="rId228" Type="http://schemas.openxmlformats.org/officeDocument/2006/relationships/hyperlink" Target="https://repositorio.veracruz.gob.mx/desarrollosocial/wp-content/uploads/sites/8/2026/01/IX_RF_ADRIANA_SILVA_FIGUEROA_0778.pdf" TargetMode="External"/><Relationship Id="rId281" Type="http://schemas.openxmlformats.org/officeDocument/2006/relationships/hyperlink" Target="https://repositorio.veracruz.gob.mx/desarrollosocial/wp-content/uploads/sites/8/2026/01/IX_RF_ITZEL_GUADALUPE_ENRIQUEZ_ZARATE_0767.pdf" TargetMode="External"/><Relationship Id="rId337" Type="http://schemas.openxmlformats.org/officeDocument/2006/relationships/hyperlink" Target="https://repositorio.veracruz.gob.mx/desarrollosocial/wp-content/uploads/sites/8/2026/01/IX_RF_VICTOR_ALEJANDRO_GUZMAN_MENDIOLA_0846.pdf" TargetMode="External"/><Relationship Id="rId34" Type="http://schemas.openxmlformats.org/officeDocument/2006/relationships/hyperlink" Target="https://repositorio.veracruz.gob.mx/desarrollosocial/wp-content/uploads/sites/8/2026/01/IX_RF_CELESTINO_RODRIGUEZ_BUSTAMANTE_0571.pdf" TargetMode="External"/><Relationship Id="rId76" Type="http://schemas.openxmlformats.org/officeDocument/2006/relationships/hyperlink" Target="https://repositorio.veracruz.gob.mx/desarrollosocial/wp-content/uploads/sites/8/2026/01/IX_RF_JOSE_GUADALUPE_ORTIZ_AVILA_0641.pdf" TargetMode="External"/><Relationship Id="rId141" Type="http://schemas.openxmlformats.org/officeDocument/2006/relationships/hyperlink" Target="https://repositorio.veracruz.gob.mx/desarrollosocial/wp-content/uploads/sites/8/2026/01/IX_RF_AXEL_ANTONIO_CHAVEZ_GARCIA_0684.pdf" TargetMode="External"/><Relationship Id="rId379" Type="http://schemas.openxmlformats.org/officeDocument/2006/relationships/hyperlink" Target="https://repositorio.veracruz.gob.mx/desarrollosocial/wp-content/uploads/sites/8/2026/01/IX_RF_ELIDETH_GUERRERO_HERNANDEZ_0890.pdf" TargetMode="External"/><Relationship Id="rId7" Type="http://schemas.openxmlformats.org/officeDocument/2006/relationships/hyperlink" Target="https://repositorio.veracruz.gob.mx/desarrollosocial/wp-content/uploads/sites/8/2026/01/IX_RF_NORMA_GUADALUPE_DE_LA_PAZ_URQUIJO_0486.pdf" TargetMode="External"/><Relationship Id="rId183" Type="http://schemas.openxmlformats.org/officeDocument/2006/relationships/hyperlink" Target="https://repositorio.veracruz.gob.mx/desarrollosocial/wp-content/uploads/sites/8/2026/01/IX_RF_MARGARITA_SANTOPIETRO_PERALTA_0711.pdf" TargetMode="External"/><Relationship Id="rId239" Type="http://schemas.openxmlformats.org/officeDocument/2006/relationships/hyperlink" Target="https://repositorio.veracruz.gob.mx/desarrollosocial/wp-content/uploads/sites/8/2026/01/IX_RF_LUIS_MANUEL_HERNANDEZ_ESTEVES_0811.pdf" TargetMode="External"/><Relationship Id="rId250" Type="http://schemas.openxmlformats.org/officeDocument/2006/relationships/hyperlink" Target="https://repositorio.veracruz.gob.mx/desarrollosocial/wp-content/uploads/sites/8/2026/01/IX_RF_ELOY_DE_JESUS_TRUJILLO_RODRIGUEZ_0726.pdf" TargetMode="External"/><Relationship Id="rId292" Type="http://schemas.openxmlformats.org/officeDocument/2006/relationships/hyperlink" Target="https://repositorio.veracruz.gob.mx/desarrollosocial/wp-content/uploads/sites/8/2026/01/IX_RF_CARLOS_GARCIA_MARTINEZ_0792.pdf" TargetMode="External"/><Relationship Id="rId306" Type="http://schemas.openxmlformats.org/officeDocument/2006/relationships/hyperlink" Target="https://repositorio.veracruz.gob.mx/desarrollosocial/wp-content/uploads/sites/8/2026/01/IX_RF_ADRIANA_CHAVEZ_FABIAN_0823.pdf" TargetMode="External"/><Relationship Id="rId45" Type="http://schemas.openxmlformats.org/officeDocument/2006/relationships/hyperlink" Target="https://repositorio.veracruz.gob.mx/desarrollosocial/wp-content/uploads/sites/8/2026/01/IX_RF_ARMANDO_XICOTENCATL_FLORES_0576.pdf" TargetMode="External"/><Relationship Id="rId87" Type="http://schemas.openxmlformats.org/officeDocument/2006/relationships/hyperlink" Target="https://repositorio.veracruz.gob.mx/desarrollosocial/wp-content/uploads/sites/8/2026/01/IX_RF_MARINO_SALVADOR_PEREZ_GAMEZ_0598.pdf" TargetMode="External"/><Relationship Id="rId110" Type="http://schemas.openxmlformats.org/officeDocument/2006/relationships/hyperlink" Target="https://repositorio.veracruz.gob.mx/desarrollosocial/wp-content/uploads/sites/8/2026/01/IX_RF_DINORAH_MARIA_TREJO_RUIZ_0630.pdf" TargetMode="External"/><Relationship Id="rId348" Type="http://schemas.openxmlformats.org/officeDocument/2006/relationships/hyperlink" Target="https://repositorio.veracruz.gob.mx/desarrollosocial/wp-content/uploads/sites/8/2026/01/IX_RF_SERGIO_IVAN_COLEAZA_CORTES_0876.pdf" TargetMode="External"/><Relationship Id="rId152" Type="http://schemas.openxmlformats.org/officeDocument/2006/relationships/hyperlink" Target="https://repositorio.veracruz.gob.mx/desarrollosocial/wp-content/uploads/sites/8/2026/01/IX_RF_ADRIAN_BALDERAS_CASTILLO_0653.pdf" TargetMode="External"/><Relationship Id="rId194" Type="http://schemas.openxmlformats.org/officeDocument/2006/relationships/hyperlink" Target="https://repositorio.veracruz.gob.mx/desarrollosocial/wp-content/uploads/sites/8/2026/01/IX_RF_CARLOS_ENRIQUE_MARTINEZ_TORRES_0747.pdf" TargetMode="External"/><Relationship Id="rId208" Type="http://schemas.openxmlformats.org/officeDocument/2006/relationships/hyperlink" Target="https://repositorio.veracruz.gob.mx/desarrollosocial/wp-content/uploads/sites/8/2026/01/IX_RF_MARCELA_SELVAS_ARELLANO_0730.pdf" TargetMode="External"/><Relationship Id="rId261" Type="http://schemas.openxmlformats.org/officeDocument/2006/relationships/hyperlink" Target="https://repositorio.veracruz.gob.mx/desarrollosocial/wp-content/uploads/sites/8/2026/01/IX_RF_MARTHA_JAUREGUI_REYES_0770.pdf" TargetMode="External"/><Relationship Id="rId14" Type="http://schemas.openxmlformats.org/officeDocument/2006/relationships/hyperlink" Target="https://repositorio.veracruz.gob.mx/desarrollosocial/wp-content/uploads/sites/8/2026/01/IX_RF_EDWIN_HERNANDEZ_ROMAN_0540.pdf" TargetMode="External"/><Relationship Id="rId56" Type="http://schemas.openxmlformats.org/officeDocument/2006/relationships/hyperlink" Target="https://repositorio.veracruz.gob.mx/desarrollosocial/wp-content/uploads/sites/8/2026/01/IX_RF_JOSE_ALBERTO_ALARCON_MOTA_0573.pdf" TargetMode="External"/><Relationship Id="rId317" Type="http://schemas.openxmlformats.org/officeDocument/2006/relationships/hyperlink" Target="https://repositorio.veracruz.gob.mx/desarrollosocial/wp-content/uploads/sites/8/2026/01/IX_RF_NESTOR_MANUEL_LORENZO_FLORES_0868.pdf" TargetMode="External"/><Relationship Id="rId359" Type="http://schemas.openxmlformats.org/officeDocument/2006/relationships/hyperlink" Target="https://repositorio.veracruz.gob.mx/desarrollosocial/wp-content/uploads/sites/8/2026/01/IX_RF_PAULA_NATALIA_GALLARDO_MENDIETA_0895.pdf" TargetMode="External"/><Relationship Id="rId98" Type="http://schemas.openxmlformats.org/officeDocument/2006/relationships/hyperlink" Target="https://repositorio.veracruz.gob.mx/desarrollosocial/wp-content/uploads/sites/8/2026/01/IX_RF_HUGO_ALEJANDRO_MEZA_AGUILAR_0607.pdf" TargetMode="External"/><Relationship Id="rId121" Type="http://schemas.openxmlformats.org/officeDocument/2006/relationships/hyperlink" Target="https://repositorio.veracruz.gob.mx/desarrollosocial/wp-content/uploads/sites/8/2026/01/IX_RF_CARLOS_AGUSTIN_HERNANDEZ_HERRERA_0628.pdf" TargetMode="External"/><Relationship Id="rId163" Type="http://schemas.openxmlformats.org/officeDocument/2006/relationships/hyperlink" Target="https://repositorio.veracruz.gob.mx/desarrollosocial/wp-content/uploads/sites/8/2026/01/IX_RF_RODRIGO_DE_JESUS_GARCIA_RODRIGUEZ_0681.pdf" TargetMode="External"/><Relationship Id="rId219" Type="http://schemas.openxmlformats.org/officeDocument/2006/relationships/hyperlink" Target="https://repositorio.veracruz.gob.mx/desarrollosocial/wp-content/uploads/sites/8/2026/01/IX_RF_ANDREA_CRUZ_SERRANO_0741.pdf" TargetMode="External"/><Relationship Id="rId370" Type="http://schemas.openxmlformats.org/officeDocument/2006/relationships/hyperlink" Target="https://repositorio.veracruz.gob.mx/desarrollosocial/wp-content/uploads/sites/8/2026/01/IX_RF_ALEJANDRO_GARCIA_RIVEROLL_0889.pdf" TargetMode="External"/><Relationship Id="rId230" Type="http://schemas.openxmlformats.org/officeDocument/2006/relationships/hyperlink" Target="https://repositorio.veracruz.gob.mx/desarrollosocial/wp-content/uploads/sites/8/2026/01/IX_RF_ASHLEY_YAMILLET_JIMENEZ_BRIGIDO_0781.pdf" TargetMode="External"/><Relationship Id="rId25" Type="http://schemas.openxmlformats.org/officeDocument/2006/relationships/hyperlink" Target="https://repositorio.veracruz.gob.mx/desarrollosocial/wp-content/uploads/sites/8/2026/01/IX_RF_JOSE_ALBERTO_ALARCON_MOTA_0543.pdf" TargetMode="External"/><Relationship Id="rId67" Type="http://schemas.openxmlformats.org/officeDocument/2006/relationships/hyperlink" Target="https://repositorio.veracruz.gob.mx/desarrollosocial/wp-content/uploads/sites/8/2026/01/IX_RF_ARLE_ABRIL_SANTOS_MARTINEZ_0597.pdf" TargetMode="External"/><Relationship Id="rId272" Type="http://schemas.openxmlformats.org/officeDocument/2006/relationships/hyperlink" Target="https://repositorio.veracruz.gob.mx/desarrollosocial/wp-content/uploads/sites/8/2026/01/IX_RF_LETICIA_FARARONI_COTO_0825.pdf" TargetMode="External"/><Relationship Id="rId328" Type="http://schemas.openxmlformats.org/officeDocument/2006/relationships/hyperlink" Target="https://repositorio.veracruz.gob.mx/desarrollosocial/wp-content/uploads/sites/8/2026/01/IX_RF_EUSEBIA_CORTES_PEREZ_0858.pdf" TargetMode="External"/><Relationship Id="rId132" Type="http://schemas.openxmlformats.org/officeDocument/2006/relationships/hyperlink" Target="https://repositorio.veracruz.gob.mx/desarrollosocial/wp-content/uploads/sites/8/2026/01/IX_RF_MARCO_ANTONIO_OLMOS_TOVAR_0701.pdf" TargetMode="External"/><Relationship Id="rId174" Type="http://schemas.openxmlformats.org/officeDocument/2006/relationships/hyperlink" Target="https://repositorio.veracruz.gob.mx/desarrollosocial/wp-content/uploads/sites/8/2026/01/IX_RF_EUSEBIA_CORTES_PEREZ_0699.pdf" TargetMode="External"/><Relationship Id="rId381" Type="http://schemas.openxmlformats.org/officeDocument/2006/relationships/hyperlink" Target="https://repositorio.veracruz.gob.mx/desarrollosocial/wp-content/uploads/sites/8/2026/01/IX_RF_JUAN_CARLOS_TORRES_RAMIREZ_0909.pdf" TargetMode="External"/><Relationship Id="rId241" Type="http://schemas.openxmlformats.org/officeDocument/2006/relationships/hyperlink" Target="https://repositorio.veracruz.gob.mx/desarrollosocial/wp-content/uploads/sites/8/2026/01/IX_RF_DENISE_RENDON_COBOS_0813.pdf" TargetMode="External"/><Relationship Id="rId36" Type="http://schemas.openxmlformats.org/officeDocument/2006/relationships/hyperlink" Target="https://repositorio.veracruz.gob.mx/desarrollosocial/wp-content/uploads/sites/8/2026/01/IX_RF_NELSON_ROCKEFELLER_LOPEZ_CORTES_0553.pdf" TargetMode="External"/><Relationship Id="rId283" Type="http://schemas.openxmlformats.org/officeDocument/2006/relationships/hyperlink" Target="https://repositorio.veracruz.gob.mx/desarrollosocial/wp-content/uploads/sites/8/2026/01/IX_RF_MIGUEL_ANGEL_RABELO_GUILLEN_0771.pdf" TargetMode="External"/><Relationship Id="rId339" Type="http://schemas.openxmlformats.org/officeDocument/2006/relationships/hyperlink" Target="https://repositorio.veracruz.gob.mx/desarrollosocial/wp-content/uploads/sites/8/2026/01/IX_RF_ELIDETH_GUERRERO_HERNANDEZ_0837.pdf" TargetMode="External"/><Relationship Id="rId78" Type="http://schemas.openxmlformats.org/officeDocument/2006/relationships/hyperlink" Target="https://repositorio.veracruz.gob.mx/desarrollosocial/wp-content/uploads/sites/8/2026/01/IX_RF_SABINO_SOTO_ABARCA_0637.pdf" TargetMode="External"/><Relationship Id="rId101" Type="http://schemas.openxmlformats.org/officeDocument/2006/relationships/hyperlink" Target="https://repositorio.veracruz.gob.mx/desarrollosocial/wp-content/uploads/sites/8/2026/01/IX_RF_ALEJANDRA_HERNANDEZ_ZAMUDIO_0610.pdf" TargetMode="External"/><Relationship Id="rId143" Type="http://schemas.openxmlformats.org/officeDocument/2006/relationships/hyperlink" Target="https://repositorio.veracruz.gob.mx/desarrollosocial/wp-content/uploads/sites/8/2026/01/IX_RF_JOSEHT_SANCHEZ_RAMIREZ_0675.pdf" TargetMode="External"/><Relationship Id="rId185" Type="http://schemas.openxmlformats.org/officeDocument/2006/relationships/hyperlink" Target="https://repositorio.veracruz.gob.mx/desarrollosocial/wp-content/uploads/sites/8/2025/02/Gac2025-044-Jueves-30-TOMO-V-Ext.pdf.pdf" TargetMode="External"/><Relationship Id="rId350" Type="http://schemas.openxmlformats.org/officeDocument/2006/relationships/hyperlink" Target="https://repositorio.veracruz.gob.mx/desarrollosocial/wp-content/uploads/sites/8/2026/01/IX_RF_MARTIN_GUEVARA_RAMOS_0864.pdf" TargetMode="External"/><Relationship Id="rId9" Type="http://schemas.openxmlformats.org/officeDocument/2006/relationships/hyperlink" Target="https://repositorio.veracruz.gob.mx/desarrollosocial/wp-content/uploads/sites/8/2026/01/IX_RF_LUIS_MANUEL_HERNANDEZ_ESTEVES_0514.pdf" TargetMode="External"/><Relationship Id="rId210" Type="http://schemas.openxmlformats.org/officeDocument/2006/relationships/hyperlink" Target="https://repositorio.veracruz.gob.mx/desarrollosocial/wp-content/uploads/sites/8/2026/01/IX_RF_PERLA_SOFIA_MARTINEZ_ASCENCIO_0732.pdf" TargetMode="External"/><Relationship Id="rId252" Type="http://schemas.openxmlformats.org/officeDocument/2006/relationships/hyperlink" Target="https://repositorio.veracruz.gob.mx/desarrollosocial/wp-content/uploads/sites/8/2026/01/IX_RF_ENRIQUE_BOUCHEZ_RODRIGUEZ_0725.pdf" TargetMode="External"/><Relationship Id="rId294" Type="http://schemas.openxmlformats.org/officeDocument/2006/relationships/hyperlink" Target="https://repositorio.veracruz.gob.mx/desarrollosocial/wp-content/uploads/sites/8/2026/01/IX_RF_JUAN_MARTINEZ_RAMIREZ_0794.pdf" TargetMode="External"/><Relationship Id="rId308" Type="http://schemas.openxmlformats.org/officeDocument/2006/relationships/hyperlink" Target="https://repositorio.veracruz.gob.mx/desarrollosocial/wp-content/uploads/sites/8/2026/01/IX_RF_ASHLEY_YAMILET_JIMENEZ_BRIGIDO_0827.pdf" TargetMode="External"/><Relationship Id="rId47" Type="http://schemas.openxmlformats.org/officeDocument/2006/relationships/hyperlink" Target="https://repositorio.veracruz.gob.mx/desarrollosocial/wp-content/uploads/sites/8/2026/01/IX_RF_MARTIN_GUEVARA_RAMOS_0580.pdf" TargetMode="External"/><Relationship Id="rId68" Type="http://schemas.openxmlformats.org/officeDocument/2006/relationships/hyperlink" Target="https://repositorio.veracruz.gob.mx/desarrollosocial/wp-content/uploads/sites/8/2026/01/IX_RF_MODESTO_CARLOS_CASTILLO_GUERERRO_0517.pdf" TargetMode="External"/><Relationship Id="rId89" Type="http://schemas.openxmlformats.org/officeDocument/2006/relationships/hyperlink" Target="https://repositorio.veracruz.gob.mx/desarrollosocial/wp-content/uploads/sites/8/2026/01/IX_RF_OLIVIA_IRIANITZI_RODRIGUEZ_SANCHEZ_0601.pdf" TargetMode="External"/><Relationship Id="rId112" Type="http://schemas.openxmlformats.org/officeDocument/2006/relationships/hyperlink" Target="https://repositorio.veracruz.gob.mx/desarrollosocial/wp-content/uploads/sites/8/2026/01/IX_RF_RODRIGO_DE_JESUS_GARCIA_RODRIGUEZ_0633.pdf" TargetMode="External"/><Relationship Id="rId133" Type="http://schemas.openxmlformats.org/officeDocument/2006/relationships/hyperlink" Target="https://repositorio.veracruz.gob.mx/desarrollosocial/wp-content/uploads/sites/8/2026/01/IX_RF_LUIS_MANUEL_HERNANDEZ_ESTEVES_0702.pdf" TargetMode="External"/><Relationship Id="rId154" Type="http://schemas.openxmlformats.org/officeDocument/2006/relationships/hyperlink" Target="https://repositorio.veracruz.gob.mx/desarrollosocial/wp-content/uploads/sites/8/2026/01/IX_RF_ALEJANDRO_GARCIA_RIVEROLL_0655.pdf" TargetMode="External"/><Relationship Id="rId175" Type="http://schemas.openxmlformats.org/officeDocument/2006/relationships/hyperlink" Target="https://repositorio.veracruz.gob.mx/desarrollosocial/wp-content/uploads/sites/8/2026/01/IX_RF_ARMANDO_XICOTENCATL_FLORES_0695.pdf" TargetMode="External"/><Relationship Id="rId340" Type="http://schemas.openxmlformats.org/officeDocument/2006/relationships/hyperlink" Target="https://repositorio.veracruz.gob.mx/desarrollosocial/wp-content/uploads/sites/8/2026/01/IX_RF_ALEJANDRO_GARCIA_RIVEROLL_0843.pdf" TargetMode="External"/><Relationship Id="rId361" Type="http://schemas.openxmlformats.org/officeDocument/2006/relationships/hyperlink" Target="https://repositorio.veracruz.gob.mx/desarrollosocial/wp-content/uploads/sites/8/2026/01/IX_RF_MARGARITA_SANTOPIETRO_PERALTA_0848.pdf" TargetMode="External"/><Relationship Id="rId196" Type="http://schemas.openxmlformats.org/officeDocument/2006/relationships/hyperlink" Target="https://repositorio.veracruz.gob.mx/desarrollosocial/wp-content/uploads/sites/8/2026/01/IX_RF_ELADIO_CRUZ_NAVARRO_0752.pdf" TargetMode="External"/><Relationship Id="rId200" Type="http://schemas.openxmlformats.org/officeDocument/2006/relationships/hyperlink" Target="https://repositorio.veracruz.gob.mx/desarrollosocial/wp-content/uploads/sites/8/2026/01/IX_RF_JOCSAN_SUAREZ_CAMPOS_0723.pdf" TargetMode="External"/><Relationship Id="rId382" Type="http://schemas.openxmlformats.org/officeDocument/2006/relationships/hyperlink" Target="https://repositorio.veracruz.gob.mx/desarrollosocial/wp-content/uploads/sites/8/2026/01/IX_RF_RAMON_PANTOJA_MONROY_0896.pdf" TargetMode="External"/><Relationship Id="rId16" Type="http://schemas.openxmlformats.org/officeDocument/2006/relationships/hyperlink" Target="https://repositorio.veracruz.gob.mx/desarrollosocial/wp-content/uploads/sites/8/2026/01/IX_RF_GILBERTO_ESPINOSA_ROLDAN_0542.pdf" TargetMode="External"/><Relationship Id="rId221" Type="http://schemas.openxmlformats.org/officeDocument/2006/relationships/hyperlink" Target="https://repositorio.veracruz.gob.mx/desarrollosocial/wp-content/uploads/sites/8/2026/01/IX_RF_KEILA_YANIRA_CRUZ_MARTINEZ_0753.pdf" TargetMode="External"/><Relationship Id="rId242" Type="http://schemas.openxmlformats.org/officeDocument/2006/relationships/hyperlink" Target="https://repositorio.veracruz.gob.mx/desarrollosocial/wp-content/uploads/sites/8/2026/01/IX_RF_MARIA_JOSE_JUAREZ_HERNANDEZ_0831.pdf" TargetMode="External"/><Relationship Id="rId263" Type="http://schemas.openxmlformats.org/officeDocument/2006/relationships/hyperlink" Target="https://repositorio.veracruz.gob.mx/desarrollosocial/wp-content/uploads/sites/8/2026/01/IX_RF_SINTHIA_CITLALI_MARINI_ROJAS_0774.pdf" TargetMode="External"/><Relationship Id="rId284" Type="http://schemas.openxmlformats.org/officeDocument/2006/relationships/hyperlink" Target="https://repositorio.veracruz.gob.mx/desarrollosocial/wp-content/uploads/sites/8/2026/01/IX_RF_ROXANA_MARIA_MARQUEZ_CARTAGENA_0773.pdf" TargetMode="External"/><Relationship Id="rId319" Type="http://schemas.openxmlformats.org/officeDocument/2006/relationships/hyperlink" Target="https://repositorio.veracruz.gob.mx/desarrollosocial/wp-content/uploads/sites/8/2026/01/IX_RF_DENISE_RENDON_COBOS_0912.pdf" TargetMode="External"/><Relationship Id="rId37" Type="http://schemas.openxmlformats.org/officeDocument/2006/relationships/hyperlink" Target="https://repositorio.veracruz.gob.mx/desarrollosocial/wp-content/uploads/sites/8/2026/01/IX_RF_LAURA_CONCEPCION_PINZON_TEJEDA_0545.pdf" TargetMode="External"/><Relationship Id="rId58" Type="http://schemas.openxmlformats.org/officeDocument/2006/relationships/hyperlink" Target="https://repositorio.veracruz.gob.mx/desarrollosocial/wp-content/uploads/sites/8/2026/01/IX_RF_NELSON_ROCKEFELLER_LOPEZ_CORTES_0578.pdf" TargetMode="External"/><Relationship Id="rId79" Type="http://schemas.openxmlformats.org/officeDocument/2006/relationships/hyperlink" Target="https://repositorio.veracruz.gob.mx/desarrollosocial/wp-content/uploads/sites/8/2026/01/IX_RF_MARGARITA_SANTOPIETRO_PERALTA_0635.pdf" TargetMode="External"/><Relationship Id="rId102" Type="http://schemas.openxmlformats.org/officeDocument/2006/relationships/hyperlink" Target="https://repositorio.veracruz.gob.mx/desarrollosocial/wp-content/uploads/sites/8/2026/01/IX_RF_RAFAEL_DURAN_VALENCIA_0611.pdf" TargetMode="External"/><Relationship Id="rId123" Type="http://schemas.openxmlformats.org/officeDocument/2006/relationships/hyperlink" Target="https://repositorio.veracruz.gob.mx/desarrollosocial/wp-content/uploads/sites/8/2026/01/IX_RF_EUSEBIA_CORTES_PEREZ_0625.pdf" TargetMode="External"/><Relationship Id="rId144" Type="http://schemas.openxmlformats.org/officeDocument/2006/relationships/hyperlink" Target="https://repositorio.veracruz.gob.mx/desarrollosocial/wp-content/uploads/sites/8/2026/01/IX_RF_ELADIO_CRUZ_NAVARRO_0654.pdf" TargetMode="External"/><Relationship Id="rId330" Type="http://schemas.openxmlformats.org/officeDocument/2006/relationships/hyperlink" Target="https://repositorio.veracruz.gob.mx/desarrollosocial/wp-content/uploads/sites/8/2026/01/IX_RF_FRANCISCO_JAVIER_RAMOS_VENTURA_0886.pdf" TargetMode="External"/><Relationship Id="rId90" Type="http://schemas.openxmlformats.org/officeDocument/2006/relationships/hyperlink" Target="https://repositorio.veracruz.gob.mx/desarrollosocial/wp-content/uploads/sites/8/2026/01/IX_RF_JUAN_CARLOS_MINERO_SEGURA_0680.pdf" TargetMode="External"/><Relationship Id="rId165" Type="http://schemas.openxmlformats.org/officeDocument/2006/relationships/hyperlink" Target="https://repositorio.veracruz.gob.mx/desarrollosocial/wp-content/uploads/sites/8/2026/01/IX_RF_MARGARITA_SANTOPIETRO_PERALTA_0689.pdf" TargetMode="External"/><Relationship Id="rId186" Type="http://schemas.openxmlformats.org/officeDocument/2006/relationships/hyperlink" Target="https://repositorio.veracruz.gob.mx/desarrollosocial/wp-content/uploads/sites/8/2026/01/IX_RF_JUAN_CARLOS_TORRES_RAMIREZ_0714.pdf" TargetMode="External"/><Relationship Id="rId351" Type="http://schemas.openxmlformats.org/officeDocument/2006/relationships/hyperlink" Target="https://repositorio.veracruz.gob.mx/desarrollosocial/wp-content/uploads/sites/8/2026/01/IX_RF_MARTIN_GUEVARA_RAMOS_0863.pdf" TargetMode="External"/><Relationship Id="rId372" Type="http://schemas.openxmlformats.org/officeDocument/2006/relationships/hyperlink" Target="https://repositorio.veracruz.gob.mx/desarrollosocial/wp-content/uploads/sites/8/2026/01/IX_RF_MARGARITA_SANTOPIETRO_PERALTA_0893.pdf" TargetMode="External"/><Relationship Id="rId211" Type="http://schemas.openxmlformats.org/officeDocument/2006/relationships/hyperlink" Target="https://repositorio.veracruz.gob.mx/desarrollosocial/wp-content/uploads/sites/8/2026/01/IX_RF_SINTHIA_CITLA_MARINI_ROJAS_0733.pdf" TargetMode="External"/><Relationship Id="rId232" Type="http://schemas.openxmlformats.org/officeDocument/2006/relationships/hyperlink" Target="https://repositorio.veracruz.gob.mx/desarrollosocial/wp-content/uploads/sites/8/2026/01/IX_RF_MARIA_ELIZABETH_MORALES_RAMIREZ_0783.pdf" TargetMode="External"/><Relationship Id="rId253" Type="http://schemas.openxmlformats.org/officeDocument/2006/relationships/hyperlink" Target="https://repositorio.veracruz.gob.mx/desarrollosocial/wp-content/uploads/sites/8/2026/01/IX_RF_ROGELIO_MORALES_CASTRO_0728.pdf" TargetMode="External"/><Relationship Id="rId274" Type="http://schemas.openxmlformats.org/officeDocument/2006/relationships/hyperlink" Target="https://repositorio.veracruz.gob.mx/desarrollosocial/wp-content/uploads/sites/8/2026/01/IX_RF_NORMA_GUADALUPE_DE_LA_PAZ_URQUIJO_0844.pdf" TargetMode="External"/><Relationship Id="rId295" Type="http://schemas.openxmlformats.org/officeDocument/2006/relationships/hyperlink" Target="https://repositorio.veracruz.gob.mx/desarrollosocial/wp-content/uploads/sites/8/2026/01/IX_RF_LETICIA_VALDIVIESO_CUELLAR_0795.pdf" TargetMode="External"/><Relationship Id="rId309" Type="http://schemas.openxmlformats.org/officeDocument/2006/relationships/hyperlink" Target="https://repositorio.veracruz.gob.mx/desarrollosocial/wp-content/uploads/sites/8/2026/01/IX_RF_MARIA_ELIZABETH_MORALES_RAMIREZ_0828.pdf" TargetMode="External"/><Relationship Id="rId27" Type="http://schemas.openxmlformats.org/officeDocument/2006/relationships/hyperlink" Target="https://repositorio.veracruz.gob.mx/desarrollosocial/wp-content/uploads/sites/8/2026/01/IX_RF_SERGIO_IVAN_COLEAZA_CORTES_0551.pdf" TargetMode="External"/><Relationship Id="rId48" Type="http://schemas.openxmlformats.org/officeDocument/2006/relationships/hyperlink" Target="https://repositorio.veracruz.gob.mx/desarrollosocial/wp-content/uploads/sites/8/2026/01/IX_RF_GILBERTO_ESPINOSA_ROLDAN_0583.pdf" TargetMode="External"/><Relationship Id="rId69" Type="http://schemas.openxmlformats.org/officeDocument/2006/relationships/hyperlink" Target="https://repositorio.veracruz.gob.mx/desarrollosocial/wp-content/uploads/sites/8/2026/01/IX_RF_EUSEBIA_CORTES_PEREZ_0620.pdf" TargetMode="External"/><Relationship Id="rId113" Type="http://schemas.openxmlformats.org/officeDocument/2006/relationships/hyperlink" Target="https://repositorio.veracruz.gob.mx/desarrollosocial/wp-content/uploads/sites/8/2026/01/IX_RF_LORENA_ZAPATA_RODRIGUEZ_0634.pdf" TargetMode="External"/><Relationship Id="rId134" Type="http://schemas.openxmlformats.org/officeDocument/2006/relationships/hyperlink" Target="https://repositorio.veracruz.gob.mx/desarrollosocial/wp-content/uploads/sites/8/2026/01/IX_RF_LUIS_FERNANDO_BECERRIL_BLANCO_0703.pdf" TargetMode="External"/><Relationship Id="rId320" Type="http://schemas.openxmlformats.org/officeDocument/2006/relationships/hyperlink" Target="https://repositorio.veracruz.gob.mx/desarrollosocial/wp-content/uploads/sites/8/2026/01/IX_RF_SERGIO_IVAN_COLEAZA_CORTES_0860.pdf" TargetMode="External"/><Relationship Id="rId80" Type="http://schemas.openxmlformats.org/officeDocument/2006/relationships/hyperlink" Target="https://repositorio.veracruz.gob.mx/desarrollosocial/wp-content/uploads/sites/8/2026/01/IX_RF_ELIDETH_GUERRERO_HERNANDEZ_0643.pdf" TargetMode="External"/><Relationship Id="rId155" Type="http://schemas.openxmlformats.org/officeDocument/2006/relationships/hyperlink" Target="https://repositorio.veracruz.gob.mx/desarrollosocial/wp-content/uploads/sites/8/2026/01/IX_RF_ELIDETH_GUERRERO_HERNANDEZ_0656.pdf" TargetMode="External"/><Relationship Id="rId176" Type="http://schemas.openxmlformats.org/officeDocument/2006/relationships/hyperlink" Target="https://repositorio.veracruz.gob.mx/desarrollosocial/wp-content/uploads/sites/8/2026/01/IX_RF_RODRIGO_DE_JESUS_GARCIA_RODRIGUEZ_0694.pdf" TargetMode="External"/><Relationship Id="rId197" Type="http://schemas.openxmlformats.org/officeDocument/2006/relationships/hyperlink" Target="https://repositorio.veracruz.gob.mx/desarrollosocial/wp-content/uploads/sites/8/2026/01/IX_RF_JUAN_CARLOS_TORRES_RAMIREZ_0836.pdf" TargetMode="External"/><Relationship Id="rId341" Type="http://schemas.openxmlformats.org/officeDocument/2006/relationships/hyperlink" Target="https://repositorio.veracruz.gob.mx/desarrollosocial/wp-content/uploads/sites/8/2026/01/IX_RF_MARGARITA_SANTOPIETRO_PERALTA_0845.pdf" TargetMode="External"/><Relationship Id="rId362" Type="http://schemas.openxmlformats.org/officeDocument/2006/relationships/hyperlink" Target="https://repositorio.veracruz.gob.mx/desarrollosocial/wp-content/uploads/sites/8/2026/01/IX_RF_RODRIGO_DE_JESUS_GARCIA_RODRIGUEZ_0854.pdf" TargetMode="External"/><Relationship Id="rId383" Type="http://schemas.openxmlformats.org/officeDocument/2006/relationships/hyperlink" Target="https://repositorio.veracruz.gob.mx/desarrollosocial/wp-content/uploads/sites/8/2026/01/IX_RF_SABINO_SOTO_ABARCA_0897.pdf" TargetMode="External"/><Relationship Id="rId201" Type="http://schemas.openxmlformats.org/officeDocument/2006/relationships/hyperlink" Target="https://repositorio.veracruz.gob.mx/desarrollosocial/wp-content/uploads/sites/8/2026/01/IX_RF_RODRIGO_DE_JESUS_GARCIA_RODRIGUEZ_0718.pdf" TargetMode="External"/><Relationship Id="rId222" Type="http://schemas.openxmlformats.org/officeDocument/2006/relationships/hyperlink" Target="https://repositorio.veracruz.gob.mx/desarrollosocial/wp-content/uploads/sites/8/2026/01/IX_RF_ALI_HAZEL_RAMIREZ_MARTINEZ_0802.pdf" TargetMode="External"/><Relationship Id="rId243" Type="http://schemas.openxmlformats.org/officeDocument/2006/relationships/hyperlink" Target="https://repositorio.veracruz.gob.mx/desarrollosocial/wp-content/uploads/sites/8/2026/01/IX_RF_VICTOR_ALEJANDRO_LEYVA_MARTINEZ_0832.pdf" TargetMode="External"/><Relationship Id="rId264" Type="http://schemas.openxmlformats.org/officeDocument/2006/relationships/hyperlink" Target="https://repositorio.veracruz.gob.mx/desarrollosocial/wp-content/uploads/sites/8/2026/01/IX_RF_OLGA_SANCHEZ_LEAL_0803.pdf" TargetMode="External"/><Relationship Id="rId285" Type="http://schemas.openxmlformats.org/officeDocument/2006/relationships/hyperlink" Target="https://repositorio.veracruz.gob.mx/desarrollosocial/wp-content/uploads/sites/8/2026/01/IX_RF_YURIDIA_MARIA_CANO_RODRIGUEZ_0775.pdf" TargetMode="External"/><Relationship Id="rId17" Type="http://schemas.openxmlformats.org/officeDocument/2006/relationships/hyperlink" Target="https://repositorio.veracruz.gob.mx/desarrollosocial/wp-content/uploads/sites/8/2026/01/IX_RF_ELADIO_CRUZ_NAVARRO_0555.pdf" TargetMode="External"/><Relationship Id="rId38" Type="http://schemas.openxmlformats.org/officeDocument/2006/relationships/hyperlink" Target="https://repositorio.veracruz.gob.mx/desarrollosocial/wp-content/uploads/sites/8/2026/01/IX_RF_MARINO_SALVADOR_PEREZ_GAMEZ_0546.pdf" TargetMode="External"/><Relationship Id="rId59" Type="http://schemas.openxmlformats.org/officeDocument/2006/relationships/hyperlink" Target="https://repositorio.veracruz.gob.mx/desarrollosocial/wp-content/uploads/sites/8/2026/01/IX_RF_EUSEBIA_CORTES_PEREZ_0587.pdf" TargetMode="External"/><Relationship Id="rId103" Type="http://schemas.openxmlformats.org/officeDocument/2006/relationships/hyperlink" Target="https://repositorio.veracruz.gob.mx/desarrollosocial/wp-content/uploads/sites/8/2026/01/IX_RF_JUAN_PABLO_SEGUNDO_MORALES_0612.pdf" TargetMode="External"/><Relationship Id="rId124" Type="http://schemas.openxmlformats.org/officeDocument/2006/relationships/hyperlink" Target="https://repositorio.veracruz.gob.mx/desarrollosocial/wp-content/uploads/sites/8/2026/01/IX_RF_SERGIO_IVAN_COLEAZA_CORTES_0626.pdf" TargetMode="External"/><Relationship Id="rId310" Type="http://schemas.openxmlformats.org/officeDocument/2006/relationships/hyperlink" Target="https://repositorio.veracruz.gob.mx/desarrollosocial/wp-content/uploads/sites/8/2026/01/IX_RF_VICTOR_HUGO_JUAREZ_RAMIREZ_0829.pdf" TargetMode="External"/><Relationship Id="rId70" Type="http://schemas.openxmlformats.org/officeDocument/2006/relationships/hyperlink" Target="https://repositorio.veracruz.gob.mx/desarrollosocial/wp-content/uploads/sites/8/2026/01/IX_RF_MARGARITA_SANTOPIETRO_PERALTA_0638.pdf" TargetMode="External"/><Relationship Id="rId91" Type="http://schemas.openxmlformats.org/officeDocument/2006/relationships/hyperlink" Target="https://repositorio.veracruz.gob.mx/desarrollosocial/wp-content/uploads/sites/8/2026/01/IX_RF_ADRIAN_BALDERAS_CASTILLO_0603.pdf" TargetMode="External"/><Relationship Id="rId145" Type="http://schemas.openxmlformats.org/officeDocument/2006/relationships/hyperlink" Target="https://repositorio.veracruz.gob.mx/desarrollosocial/wp-content/uploads/sites/8/2026/01/IX_RF_EUSEBIA_CORTES_PEREZ_0650.pdf" TargetMode="External"/><Relationship Id="rId166" Type="http://schemas.openxmlformats.org/officeDocument/2006/relationships/hyperlink" Target="https://repositorio.veracruz.gob.mx/desarrollosocial/wp-content/uploads/sites/8/2026/01/IX_RF_ALEJANDRO_GARCIA_RIVEROLL_0690.pdf" TargetMode="External"/><Relationship Id="rId187" Type="http://schemas.openxmlformats.org/officeDocument/2006/relationships/hyperlink" Target="https://repositorio.veracruz.gob.mx/desarrollosocial/wp-content/uploads/sites/8/2026/01/IX_RF_NELSON_ROCKEFELLER_LOPEZ_CORTES_0713.pdf" TargetMode="External"/><Relationship Id="rId331" Type="http://schemas.openxmlformats.org/officeDocument/2006/relationships/hyperlink" Target="https://repositorio.veracruz.gob.mx/desarrollosocial/wp-content/uploads/sites/8/2026/01/IX_RF_ROBERTO_SANCHEZ_ROMAN_0887.pdf" TargetMode="External"/><Relationship Id="rId352" Type="http://schemas.openxmlformats.org/officeDocument/2006/relationships/hyperlink" Target="https://repositorio.veracruz.gob.mx/desarrollosocial/wp-content/uploads/sites/8/2026/01/IX_RF_ARMANDO_XICOTENCATL_FLORES_0878.pdf" TargetMode="External"/><Relationship Id="rId373" Type="http://schemas.openxmlformats.org/officeDocument/2006/relationships/hyperlink" Target="https://repositorio.veracruz.gob.mx/desarrollosocial/wp-content/uploads/sites/8/2026/01/IX_RF_KEVIN_GARCIA_HERNANDEZ_0898.pdf" TargetMode="External"/><Relationship Id="rId1" Type="http://schemas.openxmlformats.org/officeDocument/2006/relationships/hyperlink" Target="https://repositorio.veracruz.gob.mx/desarrollosocial/wp-content/uploads/sites/8/2026/01/IX_RF_SERGIO_IVAN_COLEAZA_CORTES_0481.pdf" TargetMode="External"/><Relationship Id="rId212" Type="http://schemas.openxmlformats.org/officeDocument/2006/relationships/hyperlink" Target="https://repositorio.veracruz.gob.mx/desarrollosocial/wp-content/uploads/sites/8/2026/01/IX_RF_FABIOLA_HERNANDEZ_0734.pdf" TargetMode="External"/><Relationship Id="rId233" Type="http://schemas.openxmlformats.org/officeDocument/2006/relationships/hyperlink" Target="https://repositorio.veracruz.gob.mx/desarrollosocial/wp-content/uploads/sites/8/2026/01/IX_RF_AMANDO_TRUJILLO_BENITEZ_0784.pdf" TargetMode="External"/><Relationship Id="rId254" Type="http://schemas.openxmlformats.org/officeDocument/2006/relationships/hyperlink" Target="https://repositorio.veracruz.gob.mx/desarrollosocial/wp-content/uploads/sites/8/2026/01/IX_RF_ELIAS_PULIDO_VASQUEZ_0743.pdf" TargetMode="External"/><Relationship Id="rId28" Type="http://schemas.openxmlformats.org/officeDocument/2006/relationships/hyperlink" Target="https://repositorio.veracruz.gob.mx/desarrollosocial/wp-content/uploads/sites/8/2026/01/IX_RF_JUAN_PABLO_SEGUNDO_MORALES_0552.pdf" TargetMode="External"/><Relationship Id="rId49" Type="http://schemas.openxmlformats.org/officeDocument/2006/relationships/hyperlink" Target="https://repositorio.veracruz.gob.mx/desarrollosocial/wp-content/uploads/sites/8/2026/01/IX_RF_MARGARITA_SANTOPIETRO_PERALTA_0586.pdf" TargetMode="External"/><Relationship Id="rId114" Type="http://schemas.openxmlformats.org/officeDocument/2006/relationships/hyperlink" Target="https://repositorio.veracruz.gob.mx/desarrollosocial/wp-content/uploads/sites/8/2026/01/IX_RF_JOSE_GUADALUPE_ORTIZ_AVILA_0642.pdf" TargetMode="External"/><Relationship Id="rId275" Type="http://schemas.openxmlformats.org/officeDocument/2006/relationships/hyperlink" Target="https://repositorio.veracruz.gob.mx/desarrollosocial/wp-content/uploads/sites/8/2026/01/IX_RF_JUAN_CARLOS_TORRES_RAMIREZ_0900.pdf" TargetMode="External"/><Relationship Id="rId296" Type="http://schemas.openxmlformats.org/officeDocument/2006/relationships/hyperlink" Target="https://repositorio.veracruz.gob.mx/desarrollosocial/wp-content/uploads/sites/8/2026/01/IX_RF_LINO_MONTALVO_ARENAS_0796.pdf" TargetMode="External"/><Relationship Id="rId300" Type="http://schemas.openxmlformats.org/officeDocument/2006/relationships/hyperlink" Target="https://repositorio.veracruz.gob.mx/desarrollosocial/wp-content/uploads/sites/8/2026/01/IX_RF_TRINIDAD_ALCUDIA_CRUZ_0800.pdf" TargetMode="External"/><Relationship Id="rId60" Type="http://schemas.openxmlformats.org/officeDocument/2006/relationships/hyperlink" Target="https://repositorio.veracruz.gob.mx/desarrollosocial/wp-content/uploads/sites/8/2026/01/IX_RF_MARINO_SALVADOR_PEREZ_GAMEZ_0581.pdf" TargetMode="External"/><Relationship Id="rId81" Type="http://schemas.openxmlformats.org/officeDocument/2006/relationships/hyperlink" Target="https://repositorio.veracruz.gob.mx/desarrollosocial/wp-content/uploads/sites/8/2026/01/IX_RF_ALEJANDRO_GARCIA_RIVEROLL_0648.pdf" TargetMode="External"/><Relationship Id="rId135" Type="http://schemas.openxmlformats.org/officeDocument/2006/relationships/hyperlink" Target="https://repositorio.veracruz.gob.mx/desarrollosocial/wp-content/uploads/sites/8/2026/01/IX_RF_KEILA_YANIRA_CRUZ_MARTINEZ_0704.pdf" TargetMode="External"/><Relationship Id="rId156" Type="http://schemas.openxmlformats.org/officeDocument/2006/relationships/hyperlink" Target="https://repositorio.veracruz.gob.mx/desarrollosocial/wp-content/uploads/sites/8/2026/01/IX_RF_MARGARITA_SANTOPIETRO_PERALTA_0657.pdf" TargetMode="External"/><Relationship Id="rId177" Type="http://schemas.openxmlformats.org/officeDocument/2006/relationships/hyperlink" Target="https://repositorio.veracruz.gob.mx/desarrollosocial/wp-content/uploads/sites/8/2026/01/IX_RF_MARGARITA_SANTOPIETRO_PERALTA_0696.pdf" TargetMode="External"/><Relationship Id="rId198" Type="http://schemas.openxmlformats.org/officeDocument/2006/relationships/hyperlink" Target="https://repositorio.veracruz.gob.mx/desarrollosocial/wp-content/uploads/sites/8/2026/01/IX_RF_VICTOR_ALEJANDRO_GUZMAN_MENDIOLA_0716.pdf" TargetMode="External"/><Relationship Id="rId321" Type="http://schemas.openxmlformats.org/officeDocument/2006/relationships/hyperlink" Target="https://repositorio.veracruz.gob.mx/desarrollosocial/wp-content/uploads/sites/8/2026/01/IX_RF_CARLOS_ENRIQUE_MARTINEZ_TORRES_0842.pdf" TargetMode="External"/><Relationship Id="rId342" Type="http://schemas.openxmlformats.org/officeDocument/2006/relationships/hyperlink" Target="https://repositorio.veracruz.gob.mx/desarrollosocial/wp-content/uploads/sites/8/2026/01/IX_RF_CARLOS_ENRIQUE_MARTINEZ_TORRES_0862.pdf" TargetMode="External"/><Relationship Id="rId363" Type="http://schemas.openxmlformats.org/officeDocument/2006/relationships/hyperlink" Target="https://repositorio.veracruz.gob.mx/desarrollosocial/wp-content/uploads/sites/8/2026/01/IX_RF_EUSEBIA_CORTES_PEREZ_0873.pdf" TargetMode="External"/><Relationship Id="rId384" Type="http://schemas.openxmlformats.org/officeDocument/2006/relationships/hyperlink" Target="https://repositorio.veracruz.gob.mx/desarrollosocial/wp-content/uploads/sites/8/2026/01/IX_RF_LUIS_EDUARDO_LOPEZ_MOTA_0908.pdf" TargetMode="External"/><Relationship Id="rId202" Type="http://schemas.openxmlformats.org/officeDocument/2006/relationships/hyperlink" Target="https://repositorio.veracruz.gob.mx/desarrollosocial/wp-content/uploads/sites/8/2026/01/IX_RF_MARGARITA_SANTOPIETRO_PERALTA_0719.pdf" TargetMode="External"/><Relationship Id="rId223" Type="http://schemas.openxmlformats.org/officeDocument/2006/relationships/hyperlink" Target="https://repositorio.veracruz.gob.mx/desarrollosocial/wp-content/uploads/sites/8/2026/01/IX_RF_GERADO_BASURTO_ZARATE_0806.pdf" TargetMode="External"/><Relationship Id="rId244" Type="http://schemas.openxmlformats.org/officeDocument/2006/relationships/hyperlink" Target="https://repositorio.veracruz.gob.mx/desarrollosocial/wp-content/uploads/sites/8/2026/01/IX_RF_LUIS_ENRIQUE_JUAREZ_SANTANA_0833.pdf" TargetMode="External"/><Relationship Id="rId18" Type="http://schemas.openxmlformats.org/officeDocument/2006/relationships/hyperlink" Target="https://repositorio.veracruz.gob.mx/desarrollosocial/wp-content/uploads/sites/8/2026/01/IX_RF_PAULA_NATALIA_GALLARDO_MENDIETA_0556.pdf" TargetMode="External"/><Relationship Id="rId39" Type="http://schemas.openxmlformats.org/officeDocument/2006/relationships/hyperlink" Target="https://repositorio.veracruz.gob.mx/desarrollosocial/wp-content/uploads/sites/8/2026/01/IX_RF_MARGARITA_SANTOPIETRO_PERALTA_0563.pdf" TargetMode="External"/><Relationship Id="rId265" Type="http://schemas.openxmlformats.org/officeDocument/2006/relationships/hyperlink" Target="https://repositorio.veracruz.gob.mx/desarrollosocial/wp-content/uploads/sites/8/2026/01/IX_RF_LORENA_SANTIAGO_URIETA_0804.pdf" TargetMode="External"/><Relationship Id="rId286" Type="http://schemas.openxmlformats.org/officeDocument/2006/relationships/hyperlink" Target="https://repositorio.veracruz.gob.mx/desarrollosocial/wp-content/uploads/sites/8/2026/01/IX_RF_JONNATHAN_MIGUEL_ROJAS_GARCES_0776.pdf" TargetMode="External"/><Relationship Id="rId50" Type="http://schemas.openxmlformats.org/officeDocument/2006/relationships/hyperlink" Target="https://repositorio.veracruz.gob.mx/desarrollosocial/wp-content/uploads/sites/8/2026/01/IX_RF_ADRIANA_ANDRADE_BORZZANI_0589.pdf" TargetMode="External"/><Relationship Id="rId104" Type="http://schemas.openxmlformats.org/officeDocument/2006/relationships/hyperlink" Target="https://repositorio.veracruz.gob.mx/desarrollosocial/wp-content/uploads/sites/8/2026/01/IX_RF_MODESTO_CARLOS_CASTILLO_GUERRERO_0613.pdf" TargetMode="External"/><Relationship Id="rId125" Type="http://schemas.openxmlformats.org/officeDocument/2006/relationships/hyperlink" Target="https://repositorio.veracruz.gob.mx/desarrollosocial/wp-content/uploads/sites/8/2026/01/IX_RF_JOCSAN_SUAREZ_CAMPOS_0664.pdf" TargetMode="External"/><Relationship Id="rId146" Type="http://schemas.openxmlformats.org/officeDocument/2006/relationships/hyperlink" Target="https://repositorio.veracruz.gob.mx/desarrollosocial/wp-content/uploads/sites/8/2026/01/IX_RF_NELSON_ROCKEFELLER_LOPEZ_CORTES_0651.pdf" TargetMode="External"/><Relationship Id="rId167" Type="http://schemas.openxmlformats.org/officeDocument/2006/relationships/hyperlink" Target="https://repositorio.veracruz.gob.mx/desarrollosocial/wp-content/uploads/sites/8/2026/01/IX_RF_ELIDETH_GUERRERO_HERNANDEZ_0691.pdf" TargetMode="External"/><Relationship Id="rId188" Type="http://schemas.openxmlformats.org/officeDocument/2006/relationships/hyperlink" Target="https://repositorio.veracruz.gob.mx/desarrollosocial/wp-content/uploads/sites/8/2026/01/IX_RF_EUSEBIA_CORTES_PEREZ_0712.pdf" TargetMode="External"/><Relationship Id="rId311" Type="http://schemas.openxmlformats.org/officeDocument/2006/relationships/hyperlink" Target="https://repositorio.veracruz.gob.mx/desarrollosocial/wp-content/uploads/sites/8/2026/01/IX_RF_AMANDO_TRUJILLO_BENITEZ_0830.pdf" TargetMode="External"/><Relationship Id="rId332" Type="http://schemas.openxmlformats.org/officeDocument/2006/relationships/hyperlink" Target="https://repositorio.veracruz.gob.mx/desarrollosocial/wp-content/uploads/sites/8/2026/01/IX_RF_JUAN_CARLOS_TORRES_RAMIREZ_0901.pdf" TargetMode="External"/><Relationship Id="rId353" Type="http://schemas.openxmlformats.org/officeDocument/2006/relationships/hyperlink" Target="https://repositorio.veracruz.gob.mx/desarrollosocial/wp-content/uploads/sites/8/2026/01/IX_RF_ELADIO_CRUZ_NAVARRO_0883.pdf" TargetMode="External"/><Relationship Id="rId374" Type="http://schemas.openxmlformats.org/officeDocument/2006/relationships/hyperlink" Target="https://repositorio.veracruz.gob.mx/desarrollosocial/wp-content/uploads/sites/8/2026/01/IX_RF_AXEL_ANTONIO_CHAVEZ_GARCIA_0899.pdf" TargetMode="External"/><Relationship Id="rId71" Type="http://schemas.openxmlformats.org/officeDocument/2006/relationships/hyperlink" Target="https://repositorio.veracruz.gob.mx/desarrollosocial/wp-content/uploads/sites/8/2026/01/IX_RF_JOSE_ALBERTO_ALARCON_MOTA_0631.pdf" TargetMode="External"/><Relationship Id="rId92" Type="http://schemas.openxmlformats.org/officeDocument/2006/relationships/hyperlink" Target="https://repositorio.veracruz.gob.mx/desarrollosocial/wp-content/uploads/sites/8/2026/01/IX_RF_ELOY_DE_JESUS_TRUJILLO_RODRIGUEZ_0636.pdf" TargetMode="External"/><Relationship Id="rId213" Type="http://schemas.openxmlformats.org/officeDocument/2006/relationships/hyperlink" Target="https://repositorio.veracruz.gob.mx/desarrollosocial/wp-content/uploads/sites/8/2026/01/IX_RF_ERIKA_LOPEZ_SANTIAGO_0735.pdf" TargetMode="External"/><Relationship Id="rId234" Type="http://schemas.openxmlformats.org/officeDocument/2006/relationships/hyperlink" Target="https://repositorio.veracruz.gob.mx/desarrollosocial/wp-content/uploads/sites/8/2026/01/IX_RF_VIAANI_LAXHIDUA_REYES_ROMERO_0785.pdf" TargetMode="External"/><Relationship Id="rId2" Type="http://schemas.openxmlformats.org/officeDocument/2006/relationships/hyperlink" Target="https://repositorio.veracruz.gob.mx/desarrollosocial/wp-content/uploads/sites/8/2026/01/IX_RF_KEILA_YANIRA_CRUZ_MARTINEZ_0489.pdf" TargetMode="External"/><Relationship Id="rId29" Type="http://schemas.openxmlformats.org/officeDocument/2006/relationships/hyperlink" Target="https://repositorio.veracruz.gob.mx/desarrollosocial/wp-content/uploads/sites/8/2026/01/IX_RF_RODRIGO_DE_JESUS_GARCIA_RODRIGUEZ_0560.pdf" TargetMode="External"/><Relationship Id="rId255" Type="http://schemas.openxmlformats.org/officeDocument/2006/relationships/hyperlink" Target="https://repositorio.veracruz.gob.mx/desarrollosocial/wp-content/uploads/sites/8/2026/01/IX_RF_JOSE_RAFAEL_AGUILAR_PERALTA_0744.pdf" TargetMode="External"/><Relationship Id="rId276" Type="http://schemas.openxmlformats.org/officeDocument/2006/relationships/hyperlink" Target="https://repositorio.veracruz.gob.mx/desarrollosocial/wp-content/uploads/sites/8/2026/01/IX_RF_ALEJANDRO_GARCIA_RIVEROLL_0760.pdf" TargetMode="External"/><Relationship Id="rId297" Type="http://schemas.openxmlformats.org/officeDocument/2006/relationships/hyperlink" Target="https://repositorio.veracruz.gob.mx/desarrollosocial/wp-content/uploads/sites/8/2026/01/IX_RF_LILIANA_VAZQUEZ_GOMEZ_0797.pdf" TargetMode="External"/><Relationship Id="rId40" Type="http://schemas.openxmlformats.org/officeDocument/2006/relationships/hyperlink" Target="https://repositorio.veracruz.gob.mx/desarrollosocial/wp-content/uploads/sites/8/2026/01/IX_RF_ALEJANDRO_GARCIA_RIVEROLL_0564.pdf" TargetMode="External"/><Relationship Id="rId115" Type="http://schemas.openxmlformats.org/officeDocument/2006/relationships/hyperlink" Target="https://repositorio.veracruz.gob.mx/desarrollosocial/wp-content/uploads/sites/8/2026/01/IX_RF_JUAN_CARLOS_MINERO_SEGURA_0658.pdf" TargetMode="External"/><Relationship Id="rId136" Type="http://schemas.openxmlformats.org/officeDocument/2006/relationships/hyperlink" Target="https://repositorio.veracruz.gob.mx/desarrollosocial/wp-content/uploads/sites/8/2026/01/IX_RF_ARMANDO_XICOTENCATL_FLORES_0667.pdf" TargetMode="External"/><Relationship Id="rId157" Type="http://schemas.openxmlformats.org/officeDocument/2006/relationships/hyperlink" Target="https://repositorio.veracruz.gob.mx/desarrollosocial/wp-content/uploads/sites/8/2026/01/IX_RF_EUSEBIA_CORTES_PEREZ_0668.pdf" TargetMode="External"/><Relationship Id="rId178" Type="http://schemas.openxmlformats.org/officeDocument/2006/relationships/hyperlink" Target="https://repositorio.veracruz.gob.mx/desarrollosocial/wp-content/uploads/sites/8/2026/01/IX_RF_ELIDETH_GUERRERO_HERNANDEZ_0697.pdf" TargetMode="External"/><Relationship Id="rId301" Type="http://schemas.openxmlformats.org/officeDocument/2006/relationships/hyperlink" Target="https://repositorio.veracruz.gob.mx/desarrollosocial/wp-content/uploads/sites/8/2026/01/IX_RF_CARLOS_MANUEL_PEREZ_REYES_0801.pdf" TargetMode="External"/><Relationship Id="rId322" Type="http://schemas.openxmlformats.org/officeDocument/2006/relationships/hyperlink" Target="https://repositorio.veracruz.gob.mx/desarrollosocial/wp-content/uploads/sites/8/2026/01/IX_RF_ARMANDO_XICOTENCATL_FLORES_0882.pdf" TargetMode="External"/><Relationship Id="rId343" Type="http://schemas.openxmlformats.org/officeDocument/2006/relationships/hyperlink" Target="https://repositorio.veracruz.gob.mx/desarrollosocial/wp-content/uploads/sites/8/2026/01/IX_RF_ARMANDO_XICOTENCATL_FLORES_0881.pdf" TargetMode="External"/><Relationship Id="rId364" Type="http://schemas.openxmlformats.org/officeDocument/2006/relationships/hyperlink" Target="https://repositorio.veracruz.gob.mx/desarrollosocial/wp-content/uploads/sites/8/2026/01/IX_RF_NELSON_ROCKEFELLER_LOPEZ_CORTES_0879.pdf" TargetMode="External"/><Relationship Id="rId61" Type="http://schemas.openxmlformats.org/officeDocument/2006/relationships/hyperlink" Target="https://repositorio.veracruz.gob.mx/desarrollosocial/wp-content/uploads/sites/8/2026/01/IX_RF_VICTOR_ALEJANDRO_GUZMAN_MENDIOLA_0582.pdf" TargetMode="External"/><Relationship Id="rId82" Type="http://schemas.openxmlformats.org/officeDocument/2006/relationships/hyperlink" Target="https://repositorio.veracruz.gob.mx/desarrollosocial/wp-content/uploads/sites/8/2026/01/IX_RF_SERGIO_IVAN_COLEAZA_CORTES_0618.pdf" TargetMode="External"/><Relationship Id="rId199" Type="http://schemas.openxmlformats.org/officeDocument/2006/relationships/hyperlink" Target="https://repositorio.veracruz.gob.mx/desarrollosocial/wp-content/uploads/sites/8/2026/01/IX_RF_VIRGINIA_RIVAS_CASTAN_0717.pdf" TargetMode="External"/><Relationship Id="rId203" Type="http://schemas.openxmlformats.org/officeDocument/2006/relationships/hyperlink" Target="https://repositorio.veracruz.gob.mx/desarrollosocial/wp-content/uploads/sites/8/2026/01/IX_RF_ELIDETH_GUERRERO_HERNANDEZ_0720.pdf" TargetMode="External"/><Relationship Id="rId385" Type="http://schemas.openxmlformats.org/officeDocument/2006/relationships/hyperlink" Target="https://repositorio.veracruz.gob.mx/desarrollosocial/wp-content/uploads/sites/8/2026/01/IX_RF_KEVIN_GARCIA_HERNANDEZ_0905.pdf" TargetMode="External"/><Relationship Id="rId19" Type="http://schemas.openxmlformats.org/officeDocument/2006/relationships/hyperlink" Target="https://repositorio.veracruz.gob.mx/desarrollosocial/wp-content/uploads/sites/8/2026/01/IX_RF_CARLOS_ENRIQUE_MARTINEZ_TORRES_0557.pdf" TargetMode="External"/><Relationship Id="rId224" Type="http://schemas.openxmlformats.org/officeDocument/2006/relationships/hyperlink" Target="https://repositorio.veracruz.gob.mx/desarrollosocial/wp-content/uploads/sites/8/2026/01/IX_RF_ENEDINA_VAZQUEZ_VAZQUEZ_0849.pdf" TargetMode="External"/><Relationship Id="rId245" Type="http://schemas.openxmlformats.org/officeDocument/2006/relationships/hyperlink" Target="https://repositorio.veracruz.gob.mx/desarrollosocial/wp-content/uploads/sites/8/2026/01/IX_RF_HUGO_GONZALEZ_ORTIZ_0834.pdf" TargetMode="External"/><Relationship Id="rId266" Type="http://schemas.openxmlformats.org/officeDocument/2006/relationships/hyperlink" Target="https://repositorio.veracruz.gob.mx/desarrollosocial/wp-content/uploads/sites/8/2026/01/IX_RF_CATALINA_ARIAS_MAYO_0815.pdf" TargetMode="External"/><Relationship Id="rId287" Type="http://schemas.openxmlformats.org/officeDocument/2006/relationships/hyperlink" Target="https://repositorio.veracruz.gob.mx/desarrollosocial/wp-content/uploads/sites/8/2026/01/IX_RF_IVAN_GARCIA_SALOMON_0787.pdf" TargetMode="External"/><Relationship Id="rId30" Type="http://schemas.openxmlformats.org/officeDocument/2006/relationships/hyperlink" Target="https://repositorio.veracruz.gob.mx/desarrollosocial/wp-content/uploads/sites/8/2026/01/IX_RF_MARGARITA_SANTOPIETRO_PERALTA_0561.pdf" TargetMode="External"/><Relationship Id="rId105" Type="http://schemas.openxmlformats.org/officeDocument/2006/relationships/hyperlink" Target="https://repositorio.veracruz.gob.mx/desarrollosocial/wp-content/uploads/sites/8/2026/01/IX_RF_ELOY_DE_JESUS_TRUJILLO_RODRIGUEZ_0621.pdf" TargetMode="External"/><Relationship Id="rId126" Type="http://schemas.openxmlformats.org/officeDocument/2006/relationships/hyperlink" Target="https://repositorio.veracruz.gob.mx/desarrollosocial/wp-content/uploads/sites/8/2026/01/IX_RF_JUAN_CARLOS_MINERO_SEGURA_0693.pdf" TargetMode="External"/><Relationship Id="rId147" Type="http://schemas.openxmlformats.org/officeDocument/2006/relationships/hyperlink" Target="https://repositorio.veracruz.gob.mx/desarrollosocial/wp-content/uploads/sites/8/2026/01/IX_RF_SERGIO_IVAN_COLEAZA_CORTES_0652.pdf" TargetMode="External"/><Relationship Id="rId168" Type="http://schemas.openxmlformats.org/officeDocument/2006/relationships/hyperlink" Target="https://repositorio.veracruz.gob.mx/desarrollosocial/wp-content/uploads/sites/8/2026/01/IX_RF_EUSEBIA_CORTES_PEREZ_0692.pdf" TargetMode="External"/><Relationship Id="rId312" Type="http://schemas.openxmlformats.org/officeDocument/2006/relationships/hyperlink" Target="https://repositorio.veracruz.gob.mx/desarrollosocial/wp-content/uploads/sites/8/2026/01/IX_RF_BELINDA_CHAVEZ_GUZMAN_0839.pdf" TargetMode="External"/><Relationship Id="rId333" Type="http://schemas.openxmlformats.org/officeDocument/2006/relationships/hyperlink" Target="https://repositorio.veracruz.gob.mx/desarrollosocial/wp-content/uploads/sites/8/2026/01/IX_RF_PAULA_NATALIA_GALLARDO_MENDIETA_0852.pdf" TargetMode="External"/><Relationship Id="rId354" Type="http://schemas.openxmlformats.org/officeDocument/2006/relationships/hyperlink" Target="https://repositorio.veracruz.gob.mx/desarrollosocial/wp-content/uploads/sites/8/2026/01/IX_RF_JUAN_CARLOS_TORRES_RAMIREZ_0911.pdf" TargetMode="External"/><Relationship Id="rId51" Type="http://schemas.openxmlformats.org/officeDocument/2006/relationships/hyperlink" Target="https://repositorio.veracruz.gob.mx/desarrollosocial/wp-content/uploads/sites/8/2026/01/IX_RF_ELIDETH_GUERRERO_HERNANDEZ_0590.pdf" TargetMode="External"/><Relationship Id="rId72" Type="http://schemas.openxmlformats.org/officeDocument/2006/relationships/hyperlink" Target="https://repositorio.veracruz.gob.mx/desarrollosocial/wp-content/uploads/sites/8/2026/01/IX_RF_CARLOS_ENRIQUE_MARTINEZ_TORRES_0645.pdf" TargetMode="External"/><Relationship Id="rId93" Type="http://schemas.openxmlformats.org/officeDocument/2006/relationships/hyperlink" Target="https://repositorio.veracruz.gob.mx/desarrollosocial/wp-content/uploads/sites/8/2026/01/IX_RF_LAURA_CONCEPCION_PINZON_TEJEDA_0602.pdf" TargetMode="External"/><Relationship Id="rId189" Type="http://schemas.openxmlformats.org/officeDocument/2006/relationships/hyperlink" Target="https://repositorio.veracruz.gob.mx/desarrollosocial/wp-content/uploads/sites/8/2026/01/IX_RF_JUAN_CARLOS_TORRES_RAMIREZ_0715.pdf" TargetMode="External"/><Relationship Id="rId375" Type="http://schemas.openxmlformats.org/officeDocument/2006/relationships/hyperlink" Target="https://repositorio.veracruz.gob.mx/desarrollosocial/wp-content/uploads/sites/8/2026/01/IX_RF_EDGAR_JESUS_PRIOR_PEREZ_0902.pdf" TargetMode="External"/><Relationship Id="rId3" Type="http://schemas.openxmlformats.org/officeDocument/2006/relationships/hyperlink" Target="https://repositorio.veracruz.gob.mx/desarrollosocial/wp-content/uploads/sites/8/2026/01/IX_RF_ADRIANA_SILVA_FIGUEROA_0488.pdf" TargetMode="External"/><Relationship Id="rId214" Type="http://schemas.openxmlformats.org/officeDocument/2006/relationships/hyperlink" Target="https://repositorio.veracruz.gob.mx/desarrollosocial/wp-content/uploads/sites/8/2026/01/IX_RF_BERTHA_DENISSE_BARRIENTOS_GUILLEN_0736.pdf" TargetMode="External"/><Relationship Id="rId235" Type="http://schemas.openxmlformats.org/officeDocument/2006/relationships/hyperlink" Target="https://repositorio.veracruz.gob.mx/desarrollosocial/wp-content/uploads/sites/8/2026/01/IX_RF_ADAN_CORTES_GARCIA_0786.pdf" TargetMode="External"/><Relationship Id="rId256" Type="http://schemas.openxmlformats.org/officeDocument/2006/relationships/hyperlink" Target="https://repositorio.veracruz.gob.mx/desarrollosocial/wp-content/uploads/sites/8/2026/01/IX_RF_SABINO_SOTO_ABARCA_0745.pdf" TargetMode="External"/><Relationship Id="rId277" Type="http://schemas.openxmlformats.org/officeDocument/2006/relationships/hyperlink" Target="https://repositorio.veracruz.gob.mx/desarrollosocial/wp-content/uploads/sites/8/2026/01/IX_RF_MARGARITA_SANTOPIETRO_PERALTA_0761.pdf" TargetMode="External"/><Relationship Id="rId298" Type="http://schemas.openxmlformats.org/officeDocument/2006/relationships/hyperlink" Target="https://repositorio.veracruz.gob.mx/desarrollosocial/wp-content/uploads/sites/8/2026/01/IX_RF_LILIANA_RAMIREZ_GUILLEN_0798.pdf" TargetMode="External"/><Relationship Id="rId116" Type="http://schemas.openxmlformats.org/officeDocument/2006/relationships/hyperlink" Target="https://repositorio.veracruz.gob.mx/desarrollosocial/wp-content/uploads/sites/8/2026/01/IX_RF_ARLE_ABRIL_SANTOS_MARTINEZ_0659.pdf" TargetMode="External"/><Relationship Id="rId137" Type="http://schemas.openxmlformats.org/officeDocument/2006/relationships/hyperlink" Target="https://repositorio.veracruz.gob.mx/desarrollosocial/wp-content/uploads/sites/8/2026/01/IX_RF_ELADIO_CRUZ_NAVARRO_0666.pdf" TargetMode="External"/><Relationship Id="rId158" Type="http://schemas.openxmlformats.org/officeDocument/2006/relationships/hyperlink" Target="https://repositorio.veracruz.gob.mx/desarrollosocial/wp-content/uploads/sites/8/2026/01/IX_RF_NELSON_ROCKEFELLER_LOPEZ_CORTES_0677.pdf" TargetMode="External"/><Relationship Id="rId302" Type="http://schemas.openxmlformats.org/officeDocument/2006/relationships/hyperlink" Target="https://repositorio.veracruz.gob.mx/desarrollosocial/wp-content/uploads/sites/8/2026/01/IX_RF_AMAYRANI_MARTINEZ_CANDELARIO_0808.pdf" TargetMode="External"/><Relationship Id="rId323" Type="http://schemas.openxmlformats.org/officeDocument/2006/relationships/hyperlink" Target="https://repositorio.veracruz.gob.mx/desarrollosocial/wp-content/uploads/sites/8/2026/01/IX_RF_RODRIGO_DE_JESUS_GARCIA_RODRIGUEZ_0755.pdf" TargetMode="External"/><Relationship Id="rId344" Type="http://schemas.openxmlformats.org/officeDocument/2006/relationships/hyperlink" Target="https://repositorio.veracruz.gob.mx/desarrollosocial/wp-content/uploads/sites/8/2026/01/IX_RF_FRANCISCO_JAVIER_RAMOS_VENTURA_0885.pdf" TargetMode="External"/><Relationship Id="rId20" Type="http://schemas.openxmlformats.org/officeDocument/2006/relationships/hyperlink" Target="https://repositorio.veracruz.gob.mx/desarrollosocial/wp-content/uploads/sites/8/2026/01/IX_RF_MARTIN_GUEVARA_RAMOS_0558.pdf" TargetMode="External"/><Relationship Id="rId41" Type="http://schemas.openxmlformats.org/officeDocument/2006/relationships/hyperlink" Target="https://repositorio.veracruz.gob.mx/desarrollosocial/wp-content/uploads/sites/8/2026/01/IX_RF_ELIDETH_GUERRERO_HERNANDEZ_0565.pdf" TargetMode="External"/><Relationship Id="rId62" Type="http://schemas.openxmlformats.org/officeDocument/2006/relationships/hyperlink" Target="https://repositorio.veracruz.gob.mx/desarrollosocial/wp-content/uploads/sites/8/2026/01/IX_RF_NELSON_ROCKEFELLER_LOPEZ_CORTES_0584.pdf" TargetMode="External"/><Relationship Id="rId83" Type="http://schemas.openxmlformats.org/officeDocument/2006/relationships/hyperlink" Target="https://repositorio.veracruz.gob.mx/desarrollosocial/wp-content/uploads/sites/8/2026/01/IX_RF_EUSEBIA_CORTES_PEREZ_0619.pdf" TargetMode="External"/><Relationship Id="rId179" Type="http://schemas.openxmlformats.org/officeDocument/2006/relationships/hyperlink" Target="https://repositorio.veracruz.gob.mx/desarrollosocial/wp-content/uploads/sites/8/2026/01/IX_RF_MARGARITA_SANTOPIETRO_PERALTA_0707.pdf" TargetMode="External"/><Relationship Id="rId365" Type="http://schemas.openxmlformats.org/officeDocument/2006/relationships/hyperlink" Target="https://repositorio.veracruz.gob.mx/desarrollosocial/wp-content/uploads/sites/8/2026/01/IX_RF_SERGIO_IVAN_COLEAZA_CORTES_0880.pdf" TargetMode="External"/><Relationship Id="rId386" Type="http://schemas.openxmlformats.org/officeDocument/2006/relationships/hyperlink" Target="https://repositorio.veracruz.gob.mx/desarrollosocial/wp-content/uploads/sites/8/2026/01/IX_RF_RODOLFO_EFRAIN_DIAZ_GUTIERREZ_0907.pdf" TargetMode="External"/><Relationship Id="rId190" Type="http://schemas.openxmlformats.org/officeDocument/2006/relationships/hyperlink" Target="https://repositorio.veracruz.gob.mx/desarrollosocial/wp-content/uploads/sites/8/2026/01/IX_RF_KEVIN_GARCIA_HERNANDEZ_0722.pdf" TargetMode="External"/><Relationship Id="rId204" Type="http://schemas.openxmlformats.org/officeDocument/2006/relationships/hyperlink" Target="https://repositorio.veracruz.gob.mx/desarrollosocial/wp-content/uploads/sites/8/2026/01/IX_RF_ALEJANDRO_GARCIA_RIVEROLL_0721.pdf" TargetMode="External"/><Relationship Id="rId225" Type="http://schemas.openxmlformats.org/officeDocument/2006/relationships/hyperlink" Target="https://repositorio.veracruz.gob.mx/desarrollosocial/wp-content/uploads/sites/8/2026/01/IX_RF_SALMA_KARIME_BRAVO_ALMENDRA_0851.pdf" TargetMode="External"/><Relationship Id="rId246" Type="http://schemas.openxmlformats.org/officeDocument/2006/relationships/hyperlink" Target="https://repositorio.veracruz.gob.mx/desarrollosocial/wp-content/uploads/sites/8/2026/01/IX_RF_RUBEN_AMADO_SOSA_MARROQUIN_0835.pdf" TargetMode="External"/><Relationship Id="rId267" Type="http://schemas.openxmlformats.org/officeDocument/2006/relationships/hyperlink" Target="https://repositorio.veracruz.gob.mx/desarrollosocial/wp-content/uploads/sites/8/2026/01/IX_RF_MIGUEL_ANGEL_RAMOS_MARCIAL_0817.pdf" TargetMode="External"/><Relationship Id="rId288" Type="http://schemas.openxmlformats.org/officeDocument/2006/relationships/hyperlink" Target="https://repositorio.veracruz.gob.mx/desarrollosocial/wp-content/uploads/sites/8/2026/01/IX_RF_ADAN_CORTES_GARCIA_0788.pdf" TargetMode="External"/><Relationship Id="rId106" Type="http://schemas.openxmlformats.org/officeDocument/2006/relationships/hyperlink" Target="https://repositorio.veracruz.gob.mx/desarrollosocial/wp-content/uploads/sites/8/2026/01/IX_RF_PATY_RAMIREZ_PELAYO_0622.pdf" TargetMode="External"/><Relationship Id="rId127" Type="http://schemas.openxmlformats.org/officeDocument/2006/relationships/hyperlink" Target="https://repositorio.veracruz.gob.mx/desarrollosocial/wp-content/uploads/sites/8/2026/01/IX_RF_ELOY_DE_JESUS_TRUJILLO_RODRIGUEZ_0616.pdf" TargetMode="External"/><Relationship Id="rId313" Type="http://schemas.openxmlformats.org/officeDocument/2006/relationships/hyperlink" Target="https://repositorio.veracruz.gob.mx/desarrollosocial/wp-content/uploads/sites/8/2026/01/IX_RF_LUIS_MANUEL_HERNANDEZ_ESTEVES_0840.pdf" TargetMode="External"/><Relationship Id="rId10" Type="http://schemas.openxmlformats.org/officeDocument/2006/relationships/hyperlink" Target="https://repositorio.veracruz.gob.mx/desarrollosocial/wp-content/uploads/sites/8/2026/01/IX_RF_EUSEBIA_CORTES_PEREZ_0516.pdf" TargetMode="External"/><Relationship Id="rId31" Type="http://schemas.openxmlformats.org/officeDocument/2006/relationships/hyperlink" Target="https://repositorio.veracruz.gob.mx/desarrollosocial/wp-content/uploads/sites/8/2026/01/IX_RF_ELIDETH_GUERRERO_HERNANDEZ_0562.pdf" TargetMode="External"/><Relationship Id="rId52" Type="http://schemas.openxmlformats.org/officeDocument/2006/relationships/hyperlink" Target="https://repositorio.veracruz.gob.mx/desarrollosocial/wp-content/uploads/sites/8/2026/01/IX-_RF_ALEJANDRO_GARCIA_RIVEROLL_0591.pdf" TargetMode="External"/><Relationship Id="rId73" Type="http://schemas.openxmlformats.org/officeDocument/2006/relationships/hyperlink" Target="https://repositorio.veracruz.gob.mx/desarrollosocial/wp-content/uploads/sites/8/2026/01/IX_RF_MARTIN_GUEVARA_RAMOS_0646.pdf" TargetMode="External"/><Relationship Id="rId94" Type="http://schemas.openxmlformats.org/officeDocument/2006/relationships/hyperlink" Target="https://repositorio.veracruz.gob.mx/desarrollosocial/wp-content/uploads/sites/8/2026/01/IX_RF_FRACINSCO_JAVIER_ESPARZA_VALENCIA_0600.pdf" TargetMode="External"/><Relationship Id="rId148" Type="http://schemas.openxmlformats.org/officeDocument/2006/relationships/hyperlink" Target="https://repositorio.veracruz.gob.mx/desarrollosocial/wp-content/uploads/sites/8/2026/01/IX_RF_JOCSAN_SUAREZ_CAMPOS_0670.pdf" TargetMode="External"/><Relationship Id="rId169" Type="http://schemas.openxmlformats.org/officeDocument/2006/relationships/hyperlink" Target="https://repositorio.veracruz.gob.mx/desarrollosocial/wp-content/uploads/sites/8/2026/01/IX_RF_NELSON_ROCKEFELLER_LOPEZ_CORTES_0691A.pdf" TargetMode="External"/><Relationship Id="rId334" Type="http://schemas.openxmlformats.org/officeDocument/2006/relationships/hyperlink" Target="https://repositorio.veracruz.gob.mx/desarrollosocial/wp-content/uploads/sites/8/2026/01/IX_RF_ELADIO_CRUZ_NAVARRO_0853.pdf" TargetMode="External"/><Relationship Id="rId355" Type="http://schemas.openxmlformats.org/officeDocument/2006/relationships/hyperlink" Target="https://repositorio.veracruz.gob.mx/desarrollosocial/wp-content/uploads/sites/8/2026/01/IX_RF_MARIA_DEL_ROSARIO_SALDANA_GABRIEL_0866.pdf" TargetMode="External"/><Relationship Id="rId376" Type="http://schemas.openxmlformats.org/officeDocument/2006/relationships/hyperlink" Target="https://repositorio.veracruz.gob.mx/desarrollosocial/wp-content/uploads/sites/8/2026/01/IX_RF_GILBERTO_ESPINOSA_ROLDAN_0903.pdf" TargetMode="External"/><Relationship Id="rId4" Type="http://schemas.openxmlformats.org/officeDocument/2006/relationships/hyperlink" Target="https://repositorio.veracruz.gob.mx/desarrollosocial/wp-content/uploads/sites/8/2026/01/IX_RF_EUSEBIA_CORTES_PEREZ_0480.pdf" TargetMode="External"/><Relationship Id="rId180" Type="http://schemas.openxmlformats.org/officeDocument/2006/relationships/hyperlink" Target="https://repositorio.veracruz.gob.mx/desarrollosocial/wp-content/uploads/sites/8/2026/01/IX_RF_ELIDETH_GUERRERO_HERNANDEZ_0710.pdf" TargetMode="External"/><Relationship Id="rId215" Type="http://schemas.openxmlformats.org/officeDocument/2006/relationships/hyperlink" Target="https://repositorio.veracruz.gob.mx/desarrollosocial/wp-content/uploads/sites/8/2026/01/IX_RF_MIGUEL_ANGEL_RABELO_GUILLEN_0737.pdf" TargetMode="External"/><Relationship Id="rId236" Type="http://schemas.openxmlformats.org/officeDocument/2006/relationships/hyperlink" Target="https://repositorio.veracruz.gob.mx/desarrollosocial/wp-content/uploads/sites/8/2026/01/IX_RF_BRANDON_APOLINAR_LUGO_BARRON_0805.pdf" TargetMode="External"/><Relationship Id="rId257" Type="http://schemas.openxmlformats.org/officeDocument/2006/relationships/hyperlink" Target="https://repositorio.veracruz.gob.mx/desarrollosocial/wp-content/uploads/sites/8/2026/01/IX_RF_LEOPOLDO_RAFAEL_AGUILAR_RAMON_0746.pdf" TargetMode="External"/><Relationship Id="rId278" Type="http://schemas.openxmlformats.org/officeDocument/2006/relationships/hyperlink" Target="https://repositorio.veracruz.gob.mx/desarrollosocial/wp-content/uploads/sites/8/2026/01/IX_RF_ADALIA_VICTORIA_TEJERO_URBINA_0762.pdf" TargetMode="External"/><Relationship Id="rId303" Type="http://schemas.openxmlformats.org/officeDocument/2006/relationships/hyperlink" Target="https://repositorio.veracruz.gob.mx/desarrollosocial/wp-content/uploads/sites/8/2026/01/IX_RF_CLAUDIA_EUNICE_HERNANDEZ_PORFIRIO_0809.pdf" TargetMode="External"/><Relationship Id="rId42" Type="http://schemas.openxmlformats.org/officeDocument/2006/relationships/hyperlink" Target="https://repositorio.veracruz.gob.mx/desarrollosocial/wp-content/uploads/sites/8/2026/01/IX-_RF_RODRIGO_DE_JESUS_GARCIA_RODRIGUEZ_0572.pdf" TargetMode="External"/><Relationship Id="rId84" Type="http://schemas.openxmlformats.org/officeDocument/2006/relationships/hyperlink" Target="https://repositorio.veracruz.gob.mx/desarrollosocial/wp-content/uploads/sites/8/2026/01/IX_RF_NELSON_ROCKEFELLER_LOPEZ_CORTES_0647.pdf" TargetMode="External"/><Relationship Id="rId138" Type="http://schemas.openxmlformats.org/officeDocument/2006/relationships/hyperlink" Target="https://repositorio.veracruz.gob.mx/desarrollosocial/wp-content/uploads/sites/8/2026/01/IX_RF_LAURA_CONCEPCION_PINZON_TEJEDA_0639.pdf" TargetMode="External"/><Relationship Id="rId345" Type="http://schemas.openxmlformats.org/officeDocument/2006/relationships/hyperlink" Target="https://repositorio.veracruz.gob.mx/desarrollosocial/wp-content/uploads/sites/8/2026/01/IX_RF_ROBERTO_SANCHEZ_ROMAN_0888.pdf" TargetMode="External"/><Relationship Id="rId387" Type="http://schemas.openxmlformats.org/officeDocument/2006/relationships/hyperlink" Target="https://repositorio.veracruz.gob.mx/desarrollosocial/wp-content/uploads/sites/8/2026/01/IX_RF_ELADIO_CRUZ_NAVARRO_0910.pdf" TargetMode="External"/><Relationship Id="rId191" Type="http://schemas.openxmlformats.org/officeDocument/2006/relationships/hyperlink" Target="https://repositorio.veracruz.gob.mx/desarrollosocial/wp-content/uploads/sites/8/2026/01/IX_RF_GILBERTO_ESPINOSA_ROLDAN_0749.pdf" TargetMode="External"/><Relationship Id="rId205" Type="http://schemas.openxmlformats.org/officeDocument/2006/relationships/hyperlink" Target="https://repositorio.veracruz.gob.mx/desarrollosocial/wp-content/uploads/sites/8/2026/01/IX_RF_EUSEBIA_CORTES_PEREZ_0750.pdf" TargetMode="External"/><Relationship Id="rId247" Type="http://schemas.openxmlformats.org/officeDocument/2006/relationships/hyperlink" Target="https://repositorio.veracruz.gob.mx/desarrollosocial/wp-content/uploads/sites/8/2026/01/IX_RF_ANGELA_NATIVIDAD_ARIGUZNAGA_CUERVO_0850.pdf" TargetMode="External"/><Relationship Id="rId107" Type="http://schemas.openxmlformats.org/officeDocument/2006/relationships/hyperlink" Target="https://repositorio.veracruz.gob.mx/desarrollosocial/wp-content/uploads/sites/8/2026/01/IX_RF_SABINO_SOTO_ABARCA_0623.pdf" TargetMode="External"/><Relationship Id="rId289" Type="http://schemas.openxmlformats.org/officeDocument/2006/relationships/hyperlink" Target="https://repositorio.veracruz.gob.mx/desarrollosocial/wp-content/uploads/sites/8/2026/01/IX_RF_ANGEL_GIANCARLO_GUZMAN_RAMOS_0789.pdf" TargetMode="External"/><Relationship Id="rId11" Type="http://schemas.openxmlformats.org/officeDocument/2006/relationships/hyperlink" Target="https://repositorio.veracruz.gob.mx/desarrollosocial/wp-content/uploads/sites/8/2026/01/IX_RF_SERGIO_PASTOR_ROJAS_MORTEO_0512.pdf" TargetMode="External"/><Relationship Id="rId53" Type="http://schemas.openxmlformats.org/officeDocument/2006/relationships/hyperlink" Target="https://repositorio.veracruz.gob.mx/desarrollosocial/wp-content/uploads/sites/8/2026/01/IX_RF_AXEL_ANTONIO_CHAVEZ_GARCIA_0592.pdf" TargetMode="External"/><Relationship Id="rId149" Type="http://schemas.openxmlformats.org/officeDocument/2006/relationships/hyperlink" Target="https://repositorio.veracruz.gob.mx/desarrollosocial/wp-content/uploads/sites/8/2026/01/IX_RF_CARLOS_ENRIQUE_MARTINEZ_TORRES_0672.pdf" TargetMode="External"/><Relationship Id="rId314" Type="http://schemas.openxmlformats.org/officeDocument/2006/relationships/hyperlink" Target="https://repositorio.veracruz.gob.mx/desarrollosocial/wp-content/uploads/sites/8/2026/01/IX_RF_XOCHITL_DEL_ROSARIO_RODRIGUEZ_SAVINON_0841.pdf" TargetMode="External"/><Relationship Id="rId356" Type="http://schemas.openxmlformats.org/officeDocument/2006/relationships/hyperlink" Target="https://repositorio.veracruz.gob.mx/desarrollosocial/wp-content/uploads/sites/8/2026/01/IX_RF_RODRIGO_RAZZO_MARTINEZ_0867.pdf" TargetMode="External"/><Relationship Id="rId95" Type="http://schemas.openxmlformats.org/officeDocument/2006/relationships/hyperlink" Target="https://repositorio.veracruz.gob.mx/desarrollosocial/wp-content/uploads/sites/8/2026/01/IX_RF_SERGIO_PASTOR_ROJAS_MORTERO_0604.pdf" TargetMode="External"/><Relationship Id="rId160" Type="http://schemas.openxmlformats.org/officeDocument/2006/relationships/hyperlink" Target="https://repositorio.veracruz.gob.mx/desarrollosocial/wp-content/uploads/sites/8/2026/01/IX_RF_MARINO_SALVADOR_PEREZ_GAMEZ_0678.pdf" TargetMode="External"/><Relationship Id="rId216" Type="http://schemas.openxmlformats.org/officeDocument/2006/relationships/hyperlink" Target="https://repositorio.veracruz.gob.mx/desarrollosocial/wp-content/uploads/sites/8/2026/01/IX_RF_ADALIA_VICTORIA_TEJERO_URBINA_0738.pdf" TargetMode="External"/><Relationship Id="rId258" Type="http://schemas.openxmlformats.org/officeDocument/2006/relationships/hyperlink" Target="https://repositorio.veracruz.gob.mx/desarrollosocial/wp-content/uploads/sites/8/2026/01/IX_RF_ERIKA_LOPEZ_SANTIAGO_0765.pdf" TargetMode="External"/><Relationship Id="rId22" Type="http://schemas.openxmlformats.org/officeDocument/2006/relationships/hyperlink" Target="https://repositorio.veracruz.gob.mx/desarrollosocial/wp-content/uploads/sites/8/2026/01/IX_RF_AXEL_ANTONIO_CHAVEZ_GARCIA_0566.pdf" TargetMode="External"/><Relationship Id="rId64" Type="http://schemas.openxmlformats.org/officeDocument/2006/relationships/hyperlink" Target="https://repositorio.veracruz.gob.mx/desarrollosocial/wp-content/uploads/sites/8/2026/01/IX_RF_MARGARITA_SANTOPIETRO_PERALTA_0585.pdf" TargetMode="External"/><Relationship Id="rId118" Type="http://schemas.openxmlformats.org/officeDocument/2006/relationships/hyperlink" Target="https://repositorio.veracruz.gob.mx/desarrollosocial/wp-content/uploads/sites/8/2026/01/IX_RF_ARMANDO_XICOTENCATL_FLORES_0662.pdf" TargetMode="External"/><Relationship Id="rId325" Type="http://schemas.openxmlformats.org/officeDocument/2006/relationships/hyperlink" Target="https://repositorio.veracruz.gob.mx/desarrollosocial/wp-content/uploads/sites/8/2026/01/IX_RF_ELIDETH_GUERRERO_HERNANDEZ_0758.pdf" TargetMode="External"/><Relationship Id="rId367" Type="http://schemas.openxmlformats.org/officeDocument/2006/relationships/hyperlink" Target="https://repositorio.veracruz.gob.mx/desarrollosocial/wp-content/uploads/sites/8/2026/01/IX_RF_SERGIO_IVAN_COLEAZA_CORTES_0875.pdf" TargetMode="External"/><Relationship Id="rId171" Type="http://schemas.openxmlformats.org/officeDocument/2006/relationships/hyperlink" Target="https://repositorio.veracruz.gob.mx/desarrollosocial/wp-content/uploads/sites/8/2026/01/IX_RF_JESUS_TEOBA_GONZALEZ_0686.pdf" TargetMode="External"/><Relationship Id="rId227" Type="http://schemas.openxmlformats.org/officeDocument/2006/relationships/hyperlink" Target="https://repositorio.veracruz.gob.mx/desarrollosocial/wp-content/uploads/sites/8/2026/01/IX_RF_IVAN_GARCIA_SALOMON_0777.pdf" TargetMode="External"/><Relationship Id="rId269" Type="http://schemas.openxmlformats.org/officeDocument/2006/relationships/hyperlink" Target="https://repositorio.veracruz.gob.mx/desarrollosocial/wp-content/uploads/sites/8/2026/01/IX_RF_GABRIELA_ISADORA_PEREZ_DE_GYVES_0819.pdf" TargetMode="External"/><Relationship Id="rId33" Type="http://schemas.openxmlformats.org/officeDocument/2006/relationships/hyperlink" Target="https://repositorio.veracruz.gob.mx/desarrollosocial/wp-content/uploads/sites/8/2026/01/IX_RF_ADRIAN_BALDERAS_CASTILLO_0570.pdf" TargetMode="External"/><Relationship Id="rId129" Type="http://schemas.openxmlformats.org/officeDocument/2006/relationships/hyperlink" Target="https://repositorio.veracruz.gob.mx/desarrollosocial/wp-content/uploads/sites/8/2026/01/IX_RF_ADRIANA_ANDRADE_BORZANNI_0644.pdf" TargetMode="External"/><Relationship Id="rId280" Type="http://schemas.openxmlformats.org/officeDocument/2006/relationships/hyperlink" Target="https://repositorio.veracruz.gob.mx/desarrollosocial/wp-content/uploads/sites/8/2026/01/IX_RF_BERTHA_DENISSE_BARRIENTOS_GUILLEN_0764.pdf" TargetMode="External"/><Relationship Id="rId336" Type="http://schemas.openxmlformats.org/officeDocument/2006/relationships/hyperlink" Target="https://repositorio.veracruz.gob.mx/desarrollosocial/wp-content/uploads/sites/8/2026/01/IX_RF_EDWIN_HERNANDEZ_ROMAN_0838.pdf" TargetMode="External"/><Relationship Id="rId75" Type="http://schemas.openxmlformats.org/officeDocument/2006/relationships/hyperlink" Target="https://repositorio.veracruz.gob.mx/desarrollosocial/wp-content/uploads/sites/8/2026/01/IX_RF_ELOY_DE_JESUS_TRUJILLO_RODRIGUEZ_0615.pdf" TargetMode="External"/><Relationship Id="rId140" Type="http://schemas.openxmlformats.org/officeDocument/2006/relationships/hyperlink" Target="https://repositorio.veracruz.gob.mx/desarrollosocial/wp-content/uploads/sites/8/2026/01/IX_RF_ADRIANA_ANDRADE_BORZANNI_0665.pdf" TargetMode="External"/><Relationship Id="rId182" Type="http://schemas.openxmlformats.org/officeDocument/2006/relationships/hyperlink" Target="https://repositorio.veracruz.gob.mx/desarrollosocial/wp-content/uploads/sites/8/2026/01/IX_RF_ELIDETH_GUERRERO_HERNANDEZ_0709.pdf" TargetMode="External"/><Relationship Id="rId378" Type="http://schemas.openxmlformats.org/officeDocument/2006/relationships/hyperlink" Target="https://repositorio.veracruz.gob.mx/desarrollosocial/wp-content/uploads/sites/8/2026/01/IX_RF_ARMANDO_XICOTENCATL_FLORES_0906.pdf" TargetMode="External"/><Relationship Id="rId6" Type="http://schemas.openxmlformats.org/officeDocument/2006/relationships/hyperlink" Target="https://repositorio.veracruz.gob.mx/desarrollosocial/wp-content/uploads/sites/8/2026/01/IX_RF_MARIA_ELENA_OROZCO_FIGUEROA_0541.pdf" TargetMode="External"/><Relationship Id="rId238" Type="http://schemas.openxmlformats.org/officeDocument/2006/relationships/hyperlink" Target="https://repositorio.veracruz.gob.mx/desarrollosocial/wp-content/uploads/sites/8/2026/01/IX_RF_LUIS_FERNANDO_BECERRIL_BLANCO_0810.pdf" TargetMode="External"/><Relationship Id="rId291" Type="http://schemas.openxmlformats.org/officeDocument/2006/relationships/hyperlink" Target="https://repositorio.veracruz.gob.mx/desarrollosocial/wp-content/uploads/sites/8/2026/01/IX_RF_BLANCA_ISIS_FICACHI_SANCHEZ_0791.pdf" TargetMode="External"/><Relationship Id="rId305" Type="http://schemas.openxmlformats.org/officeDocument/2006/relationships/hyperlink" Target="https://repositorio.veracruz.gob.mx/desarrollosocial/wp-content/uploads/sites/8/2026/01/IX_RF_BRIGITTE_SIRLEH_MORALES_CRUZ_0820.pdf" TargetMode="External"/><Relationship Id="rId347" Type="http://schemas.openxmlformats.org/officeDocument/2006/relationships/hyperlink" Target="https://repositorio.veracruz.gob.mx/desarrollosocial/wp-content/uploads/sites/8/2026/01/IX_RF_NELSON_ROCKEFELLER_LOPEZ_CORTES_0872.pdf" TargetMode="External"/><Relationship Id="rId44" Type="http://schemas.openxmlformats.org/officeDocument/2006/relationships/hyperlink" Target="https://repositorio.veracruz.gob.mx/desarrollosocial/wp-content/uploads/sites/8/2026/01/IX_RF_CARLOS_ENRIQUE_MARTINEZ_TORRES_0575.pdf" TargetMode="External"/><Relationship Id="rId86" Type="http://schemas.openxmlformats.org/officeDocument/2006/relationships/hyperlink" Target="https://repositorio.veracruz.gob.mx/desarrollosocial/wp-content/uploads/sites/8/2026/01/IX_RF_KEVIN_GARCIA_HERNANDEZ_0683.pdf" TargetMode="External"/><Relationship Id="rId151" Type="http://schemas.openxmlformats.org/officeDocument/2006/relationships/hyperlink" Target="https://repositorio.veracruz.gob.mx/desarrollosocial/wp-content/uploads/sites/8/2026/01/IX_RF_JOSEHT_SANCHEZ_RAMIREZ_0676.pdf" TargetMode="External"/><Relationship Id="rId193" Type="http://schemas.openxmlformats.org/officeDocument/2006/relationships/hyperlink" Target="https://repositorio.veracruz.gob.mx/desarrollosocial/wp-content/uploads/sites/8/2026/01/IX_RF_MARTIN_GUEVARA_RAMOS_0724.pdf" TargetMode="External"/><Relationship Id="rId207" Type="http://schemas.openxmlformats.org/officeDocument/2006/relationships/hyperlink" Target="https://repositorio.veracruz.gob.mx/desarrollosocial/wp-content/uploads/sites/8/2026/01/IX_RF_ROXANA_MARIA_MARQUEZ_CARTAGENA_0729.pdf" TargetMode="External"/><Relationship Id="rId249" Type="http://schemas.openxmlformats.org/officeDocument/2006/relationships/hyperlink" Target="https://repositorio.veracruz.gob.mx/desarrollosocial/wp-content/uploads/sites/8/2026/01/IX_RF_VICTOR_MANUEL_MORA_ORTIZ_0856.pdf" TargetMode="External"/><Relationship Id="rId13" Type="http://schemas.openxmlformats.org/officeDocument/2006/relationships/hyperlink" Target="https://repositorio.veracruz.gob.mx/desarrollosocial/wp-content/uploads/sites/8/2026/01/IX_RF_EUSEBIA_CORTES_PEREZ_0548.pdf" TargetMode="External"/><Relationship Id="rId109" Type="http://schemas.openxmlformats.org/officeDocument/2006/relationships/hyperlink" Target="https://repositorio.veracruz.gob.mx/desarrollosocial/wp-content/uploads/sites/8/2026/01/IX_RF_JUSTO_GUSTAVO_LOPEZ_ALARCON_0627.pdf" TargetMode="External"/><Relationship Id="rId260" Type="http://schemas.openxmlformats.org/officeDocument/2006/relationships/hyperlink" Target="https://repositorio.veracruz.gob.mx/desarrollosocial/wp-content/uploads/sites/8/2026/01/IX_RF_MARCELA_SELVAS_ARELLANO_0769.pdf" TargetMode="External"/><Relationship Id="rId316" Type="http://schemas.openxmlformats.org/officeDocument/2006/relationships/hyperlink" Target="https://repositorio.veracruz.gob.mx/desarrollosocial/wp-content/uploads/sites/8/2026/01/IX_RF_JUAN_JOSE_CISNEROS_MORENO_0865.pdf" TargetMode="External"/><Relationship Id="rId55" Type="http://schemas.openxmlformats.org/officeDocument/2006/relationships/hyperlink" Target="https://repositorio.veracruz.gob.mx/desarrollosocial/wp-content/uploads/sites/8/2026/01/IX_RF_ANGEL_DE_JESUS_ZAVALETA_RODRIGUEZ_0594.pdf" TargetMode="External"/><Relationship Id="rId97" Type="http://schemas.openxmlformats.org/officeDocument/2006/relationships/hyperlink" Target="https://repositorio.veracruz.gob.mx/desarrollosocial/wp-content/uploads/sites/8/2026/01/IX_RF_ADRIANA_ANDRADE_BORZANNI_0606.pdf" TargetMode="External"/><Relationship Id="rId120" Type="http://schemas.openxmlformats.org/officeDocument/2006/relationships/hyperlink" Target="https://repositorio.veracruz.gob.mx/desarrollosocial/wp-content/uploads/sites/8/2026/01/IX_RF_CARLOS_ENRIQUE_MARTINEZ_TORRES_0671.pdf" TargetMode="External"/><Relationship Id="rId358" Type="http://schemas.openxmlformats.org/officeDocument/2006/relationships/hyperlink" Target="https://repositorio.veracruz.gob.mx/desarrollosocial/wp-content/uploads/sites/8/2026/01/IX_RF_JUAN_CARLOS_TORRES_RAMIREZ_0877.pdf" TargetMode="External"/><Relationship Id="rId162" Type="http://schemas.openxmlformats.org/officeDocument/2006/relationships/hyperlink" Target="https://repositorio.veracruz.gob.mx/desarrollosocial/wp-content/uploads/sites/8/2026/01/IX_RF_MARGARITA_SANTOPIETRO_PERALTA_0661.pdf" TargetMode="External"/><Relationship Id="rId218" Type="http://schemas.openxmlformats.org/officeDocument/2006/relationships/hyperlink" Target="https://repositorio.veracruz.gob.mx/desarrollosocial/wp-content/uploads/sites/8/2026/01/IX_RF_JOYSE_FIGUEROA_URDIANA_0740.pdf" TargetMode="External"/><Relationship Id="rId271" Type="http://schemas.openxmlformats.org/officeDocument/2006/relationships/hyperlink" Target="https://repositorio.veracruz.gob.mx/desarrollosocial/wp-content/uploads/sites/8/2026/01/IX_RF_MARIANA_GIRON_ALEMAN_0822.pdf" TargetMode="External"/><Relationship Id="rId24" Type="http://schemas.openxmlformats.org/officeDocument/2006/relationships/hyperlink" Target="https://repositorio.veracruz.gob.mx/desarrollosocial/wp-content/uploads/sites/8/2026/01/IX_RF_ANGEL_DE_JESUS_ZAVALETA_RODRIGUEZ_0569.pdf" TargetMode="External"/><Relationship Id="rId66" Type="http://schemas.openxmlformats.org/officeDocument/2006/relationships/hyperlink" Target="https://repositorio.veracruz.gob.mx/desarrollosocial/wp-content/uploads/sites/8/2026/01/IX_RF_JOSE_MARTIN_LANDA_SALAZAR_FUENTES_0596.pdf" TargetMode="External"/><Relationship Id="rId131" Type="http://schemas.openxmlformats.org/officeDocument/2006/relationships/hyperlink" Target="https://repositorio.veracruz.gob.mx/desarrollosocial/wp-content/uploads/sites/8/2026/01/IX_RF_NORMA_GUADALUPE_DE_LA_PAZ_URQUIJO_0700.pdf" TargetMode="External"/><Relationship Id="rId327" Type="http://schemas.openxmlformats.org/officeDocument/2006/relationships/hyperlink" Target="https://repositorio.veracruz.gob.mx/desarrollosocial/wp-content/uploads/sites/8/2026/01/IX_RF_SERGIO_IVAN_COLEAZA_CORTES_0857.pdf" TargetMode="External"/><Relationship Id="rId369" Type="http://schemas.openxmlformats.org/officeDocument/2006/relationships/hyperlink" Target="https://repositorio.veracruz.gob.mx/desarrollosocial/wp-content/uploads/sites/8/2026/01/IX_RF_RODRIGO_DE_JESUS_GARCIA_RODRIGUEZ_0884.pdf" TargetMode="External"/><Relationship Id="rId173" Type="http://schemas.openxmlformats.org/officeDocument/2006/relationships/hyperlink" Target="https://repositorio.veracruz.gob.mx/desarrollosocial/wp-content/uploads/sites/8/2026/01/IX_RF_NELSON_ROCKEFELLER_LOPEZ_CORTES_0698.pdf" TargetMode="External"/><Relationship Id="rId229" Type="http://schemas.openxmlformats.org/officeDocument/2006/relationships/hyperlink" Target="https://repositorio.veracruz.gob.mx/desarrollosocial/wp-content/uploads/sites/8/2026/01/IX_RF_ROSA_ARELI_HERRERA_GARCIA_0779.pdf" TargetMode="External"/><Relationship Id="rId380" Type="http://schemas.openxmlformats.org/officeDocument/2006/relationships/hyperlink" Target="https://repositorio.veracruz.gob.mx/desarrollosocial/wp-content/uploads/sites/8/2026/01/IX_RF_MARGARITA_SANTOPIETRO_PERALTA_0891.pdf" TargetMode="External"/><Relationship Id="rId240" Type="http://schemas.openxmlformats.org/officeDocument/2006/relationships/hyperlink" Target="https://repositorio.veracruz.gob.mx/desarrollosocial/wp-content/uploads/sites/8/2026/01/IX_RF_BELINDA_CHAVEZ_GUZMAN_0812.pdf" TargetMode="External"/><Relationship Id="rId35" Type="http://schemas.openxmlformats.org/officeDocument/2006/relationships/hyperlink" Target="https://repositorio.veracruz.gob.mx/desarrollosocial/wp-content/uploads/sites/8/2026/01/IX_RF_EUSEBIA_CORTES_PEREZ_0550.pdf" TargetMode="External"/><Relationship Id="rId77" Type="http://schemas.openxmlformats.org/officeDocument/2006/relationships/hyperlink" Target="https://repositorio.veracruz.gob.mx/desarrollosocial/wp-content/uploads/sites/8/2026/01/IX_RF_JUSTO_GUSTAVO_LOPEZ_ALARCON_0614.pdf" TargetMode="External"/><Relationship Id="rId100" Type="http://schemas.openxmlformats.org/officeDocument/2006/relationships/hyperlink" Target="https://repositorio.veracruz.gob.mx/desarrollosocial/wp-content/uploads/sites/8/2026/01/IX_RF_GEORGINA_ILDEFONSA_MARTINEZ_MENDOZA_0609.pdf" TargetMode="External"/><Relationship Id="rId282" Type="http://schemas.openxmlformats.org/officeDocument/2006/relationships/hyperlink" Target="https://repositorio.veracruz.gob.mx/desarrollosocial/wp-content/uploads/sites/8/2026/01/IX_RF_JOYSE_FIGUEROA_URDIANA_0768.pdf" TargetMode="External"/><Relationship Id="rId338" Type="http://schemas.openxmlformats.org/officeDocument/2006/relationships/hyperlink" Target="https://repositorio.veracruz.gob.mx/desarrollosocial/wp-content/uploads/sites/8/2026/01/IX_RF_RODRIGO_DE_JESUS_GARCIA_RODRIGUEZ_0814.pdf" TargetMode="External"/><Relationship Id="rId8" Type="http://schemas.openxmlformats.org/officeDocument/2006/relationships/hyperlink" Target="https://repositorio.veracruz.gob.mx/desarrollosocial/wp-content/uploads/sites/8/2026/01/IX_RF_CRISTHIAN_MAYA_TORRES_0487.pdf" TargetMode="External"/><Relationship Id="rId142" Type="http://schemas.openxmlformats.org/officeDocument/2006/relationships/hyperlink" Target="https://repositorio.veracruz.gob.mx/desarrollosocial/wp-content/uploads/sites/8/2026/01/IX_RF_JOCSAN_SUAREZ_CAMPOS_0674.pdf" TargetMode="External"/><Relationship Id="rId184" Type="http://schemas.openxmlformats.org/officeDocument/2006/relationships/hyperlink" Target="https://repositorio.veracruz.gob.mx/desarrollosocial/wp-content/uploads/sites/8/2025/02/Gac2025-044-Jueves-30-TOMO-V-Ext.pdf.pdf" TargetMode="External"/><Relationship Id="rId251" Type="http://schemas.openxmlformats.org/officeDocument/2006/relationships/hyperlink" Target="https://repositorio.veracruz.gob.mx/desarrollosocial/wp-content/uploads/sites/8/2026/01/IX_RF_RODRIGO_JOAQUIN_AMECA_VENEROSO_0727.pdf" TargetMode="External"/><Relationship Id="rId46" Type="http://schemas.openxmlformats.org/officeDocument/2006/relationships/hyperlink" Target="https://repositorio.veracruz.gob.mx/desarrollosocial/wp-content/uploads/sites/8/2026/01/IX_RF_PAULA_NATALIA_GALLARDO_MENDIETA_0579.pdf" TargetMode="External"/><Relationship Id="rId293" Type="http://schemas.openxmlformats.org/officeDocument/2006/relationships/hyperlink" Target="https://repositorio.veracruz.gob.mx/desarrollosocial/wp-content/uploads/sites/8/2026/01/IX_RF_JOSE_GARCIA_GARCIA_0793.pdf" TargetMode="External"/><Relationship Id="rId307" Type="http://schemas.openxmlformats.org/officeDocument/2006/relationships/hyperlink" Target="https://repositorio.veracruz.gob.mx/desarrollosocial/wp-content/uploads/sites/8/2026/01/IX_RF_YESENIA_RODRIGUEZ_CRUZ_0824.pdf" TargetMode="External"/><Relationship Id="rId349" Type="http://schemas.openxmlformats.org/officeDocument/2006/relationships/hyperlink" Target="https://repositorio.veracruz.gob.mx/desarrollosocial/wp-content/uploads/sites/8/2026/01/IX_RF_EUSEBIA_CORTES_PEREZ_0871.pdf" TargetMode="External"/><Relationship Id="rId88" Type="http://schemas.openxmlformats.org/officeDocument/2006/relationships/hyperlink" Target="https://repositorio.veracruz.gob.mx/desarrollosocial/wp-content/uploads/sites/8/2026/01/IX_RF_VICTOR_CUEVAS_RIVERA_0599.pdf" TargetMode="External"/><Relationship Id="rId111" Type="http://schemas.openxmlformats.org/officeDocument/2006/relationships/hyperlink" Target="https://repositorio.veracruz.gob.mx/desarrollosocial/wp-content/uploads/sites/8/2026/01/IX_RF_LUIS_EDUARDO_LOPEZ_MOTA_0632.pdf" TargetMode="External"/><Relationship Id="rId153" Type="http://schemas.openxmlformats.org/officeDocument/2006/relationships/hyperlink" Target="https://repositorio.veracruz.gob.mx/desarrollosocial/wp-content/uploads/sites/8/2026/01/IX_RF_ADRIANA_SILVA_FIGUEROA_0706.pdf" TargetMode="External"/><Relationship Id="rId195" Type="http://schemas.openxmlformats.org/officeDocument/2006/relationships/hyperlink" Target="https://repositorio.veracruz.gob.mx/desarrollosocial/wp-content/uploads/sites/8/2026/01/IX_RF_ARMANDO_XICOTENCATL_FLORES_0748.pdf" TargetMode="External"/><Relationship Id="rId209" Type="http://schemas.openxmlformats.org/officeDocument/2006/relationships/hyperlink" Target="https://repositorio.veracruz.gob.mx/desarrollosocial/wp-content/uploads/sites/8/2026/01/IX_RF_MARCELA_SELVAS_ARELLANO_0730.pdf" TargetMode="External"/><Relationship Id="rId360" Type="http://schemas.openxmlformats.org/officeDocument/2006/relationships/hyperlink" Target="https://repositorio.veracruz.gob.mx/desarrollosocial/wp-content/uploads/sites/8/2026/01/IX_RF_ALEJANDRO_GARCIA_RIVEROLL_0847.pdf" TargetMode="External"/><Relationship Id="rId220" Type="http://schemas.openxmlformats.org/officeDocument/2006/relationships/hyperlink" Target="https://repositorio.veracruz.gob.mx/desarrollosocial/wp-content/uploads/sites/8/2026/01/IX_RF_ITZEL_GUADALUPE_ENRIQUEZ_0742.pdf" TargetMode="External"/><Relationship Id="rId15" Type="http://schemas.openxmlformats.org/officeDocument/2006/relationships/hyperlink" Target="https://repositorio.veracruz.gob.mx/desarrollosocial/wp-content/uploads/sites/8/2026/01/IX_RF_EUSEBIA_CORTES_PEREZ_0554.pdf" TargetMode="External"/><Relationship Id="rId57" Type="http://schemas.openxmlformats.org/officeDocument/2006/relationships/hyperlink" Target="https://repositorio.veracruz.gob.mx/desarrollosocial/wp-content/uploads/sites/8/2026/01/IX_RF_SERGIO_IVAN_COLEAZA_CORTES_0577.pdf" TargetMode="External"/><Relationship Id="rId262" Type="http://schemas.openxmlformats.org/officeDocument/2006/relationships/hyperlink" Target="https://repositorio.veracruz.gob.mx/desarrollosocial/wp-content/uploads/sites/8/2026/01/IX_RF_PERLA_SOFIA_MARTINEZ_ASCENCIO_0772.pdf" TargetMode="External"/><Relationship Id="rId318" Type="http://schemas.openxmlformats.org/officeDocument/2006/relationships/hyperlink" Target="https://repositorio.veracruz.gob.mx/desarrollosocial/wp-content/uploads/sites/8/2026/01/IX_RF_DAYNA_EDITH_MARCIAL_VILLEGAS_0869.pdf" TargetMode="External"/><Relationship Id="rId99" Type="http://schemas.openxmlformats.org/officeDocument/2006/relationships/hyperlink" Target="https://repositorio.veracruz.gob.mx/desarrollosocial/wp-content/uploads/sites/8/2026/01/IX_RF_UMA_FREYA_CORTES_ROMAN_0608.pdf" TargetMode="External"/><Relationship Id="rId122" Type="http://schemas.openxmlformats.org/officeDocument/2006/relationships/hyperlink" Target="https://repositorio.veracruz.gob.mx/desarrollosocial/wp-content/uploads/sites/8/2026/01/IX_RF_NELSON_ROCKEFELLER_LOPEZ_CORTES_0617.pdf" TargetMode="External"/><Relationship Id="rId164" Type="http://schemas.openxmlformats.org/officeDocument/2006/relationships/hyperlink" Target="https://repositorio.veracruz.gob.mx/desarrollosocial/wp-content/uploads/sites/8/2026/01/IX_RF_ADRIANA_ANDRADE_BORZZANI_0685.pdf" TargetMode="External"/><Relationship Id="rId371" Type="http://schemas.openxmlformats.org/officeDocument/2006/relationships/hyperlink" Target="https://repositorio.veracruz.gob.mx/desarrollosocial/wp-content/uploads/sites/8/2026/01/IX_RF_ELIDETH_GUERRERO_HERNANDEZ_0892.pdf" TargetMode="External"/><Relationship Id="rId26" Type="http://schemas.openxmlformats.org/officeDocument/2006/relationships/hyperlink" Target="https://repositorio.veracruz.gob.mx/desarrollosocial/wp-content/uploads/sites/8/2026/01/IX_RF_DANIELA_SERRANO_LUGO_0544.pdf" TargetMode="External"/><Relationship Id="rId231" Type="http://schemas.openxmlformats.org/officeDocument/2006/relationships/hyperlink" Target="https://repositorio.veracruz.gob.mx/desarrollosocial/wp-content/uploads/sites/8/2026/01/IX_RF_VICTOR_HUGO_JUAREZ_RAMIREZ_0782.pdf" TargetMode="External"/><Relationship Id="rId273" Type="http://schemas.openxmlformats.org/officeDocument/2006/relationships/hyperlink" Target="https://repositorio.veracruz.gob.mx/desarrollosocial/wp-content/uploads/sites/8/2026/01/IX_RF_KEILA_YANIRA_CRUZ_MARTINEZ_0826.pdf" TargetMode="External"/><Relationship Id="rId329" Type="http://schemas.openxmlformats.org/officeDocument/2006/relationships/hyperlink" Target="https://repositorio.veracruz.gob.mx/desarrollosocial/wp-content/uploads/sites/8/2026/01/IX_RF_NELSON_ROCKEFELLER_LOPEZ_CORTES_0861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6/01/IX_RF_JOCSAN_SUAREZ_CAMPOS_0669.pdf" TargetMode="External"/><Relationship Id="rId299" Type="http://schemas.openxmlformats.org/officeDocument/2006/relationships/hyperlink" Target="https://repositorio.veracruz.gob.mx/desarrollosocial/wp-content/uploads/sites/8/2026/01/IX_RF_CARLOS_MANUEL_PEREZ_REYES_0801.pdf" TargetMode="External"/><Relationship Id="rId21" Type="http://schemas.openxmlformats.org/officeDocument/2006/relationships/hyperlink" Target="https://repositorio.veracruz.gob.mx/desarrollosocial/wp-content/uploads/sites/8/2026/01/IX_RF_ARMANDO_XICOTENCATL_FLORES_0559.pdf" TargetMode="External"/><Relationship Id="rId63" Type="http://schemas.openxmlformats.org/officeDocument/2006/relationships/hyperlink" Target="https://repositorio.veracruz.gob.mx/desarrollosocial/wp-content/uploads/sites/8/2026/01/IX_RF_EUSEBIA_CORTES_PEREZ_0588.pdf" TargetMode="External"/><Relationship Id="rId159" Type="http://schemas.openxmlformats.org/officeDocument/2006/relationships/hyperlink" Target="https://repositorio.veracruz.gob.mx/desarrollosocial/wp-content/uploads/sites/8/2026/01/IX_RF_MARGARITA_SANTOPIETRO_PERALTA_0660.pdf" TargetMode="External"/><Relationship Id="rId324" Type="http://schemas.openxmlformats.org/officeDocument/2006/relationships/hyperlink" Target="https://repositorio.veracruz.gob.mx/desarrollosocial/wp-content/uploads/sites/8/2026/01/IX_RF_ALEJANDRO_GARCIA_RIVEROLL_0759.pdf" TargetMode="External"/><Relationship Id="rId366" Type="http://schemas.openxmlformats.org/officeDocument/2006/relationships/hyperlink" Target="https://repositorio.veracruz.gob.mx/desarrollosocial/wp-content/uploads/sites/8/2026/01/IX_RF_LUZ_DEL_ALBA_RIOS_MARTINEZ_0913.pdf" TargetMode="External"/><Relationship Id="rId170" Type="http://schemas.openxmlformats.org/officeDocument/2006/relationships/hyperlink" Target="https://repositorio.veracruz.gob.mx/desarrollosocial/wp-content/uploads/sites/8/2026/01/IX_RF_MARTIN_GUEVARA_RAMOS_0705.pdf" TargetMode="External"/><Relationship Id="rId226" Type="http://schemas.openxmlformats.org/officeDocument/2006/relationships/hyperlink" Target="https://repositorio.veracruz.gob.mx/desarrollosocial/wp-content/uploads/sites/8/2026/01/IX_RF_ADRIANA_SILVA_FIGUEROA_0778.pdf" TargetMode="External"/><Relationship Id="rId268" Type="http://schemas.openxmlformats.org/officeDocument/2006/relationships/hyperlink" Target="https://repositorio.veracruz.gob.mx/desarrollosocial/wp-content/uploads/sites/8/2026/01/IX_RF_DIANA_KARINA_HUESCA_GARCIA_0821.pdf" TargetMode="External"/><Relationship Id="rId32" Type="http://schemas.openxmlformats.org/officeDocument/2006/relationships/hyperlink" Target="https://repositorio.veracruz.gob.mx/desarrollosocial/wp-content/uploads/sites/8/2026/01/IX_RF_ALEJANDRO_GARCIA_RIVEROLL_0568.pdf" TargetMode="External"/><Relationship Id="rId74" Type="http://schemas.openxmlformats.org/officeDocument/2006/relationships/hyperlink" Target="https://repositorio.veracruz.gob.mx/desarrollosocial/wp-content/uploads/sites/8/2026/01/IX_RF_ARMANDO_XICOTENCATL_FLORES_0649.pdf" TargetMode="External"/><Relationship Id="rId128" Type="http://schemas.openxmlformats.org/officeDocument/2006/relationships/hyperlink" Target="https://repositorio.veracruz.gob.mx/desarrollosocial/wp-content/uploads/sites/8/2026/01/IX_RF_ARTURO_ALARCON_MORENO_0629.pdf" TargetMode="External"/><Relationship Id="rId335" Type="http://schemas.openxmlformats.org/officeDocument/2006/relationships/hyperlink" Target="https://repositorio.veracruz.gob.mx/desarrollosocial/wp-content/uploads/sites/8/2026/01/IX_RF_VICTOR_ALEJANDRO_GUZMAN_MENDIOLA_0846.pdf" TargetMode="External"/><Relationship Id="rId377" Type="http://schemas.openxmlformats.org/officeDocument/2006/relationships/hyperlink" Target="https://repositorio.veracruz.gob.mx/desarrollosocial/wp-content/uploads/sites/8/2026/01/IX_RF_ELIDETH_GUERRERO_HERNANDEZ_0890.pdf" TargetMode="External"/><Relationship Id="rId5" Type="http://schemas.openxmlformats.org/officeDocument/2006/relationships/hyperlink" Target="https://repositorio.veracruz.gob.mx/desarrollosocial/wp-content/uploads/sites/8/2026/01/IX_RF_LUIS_FERNANDO_BECERRIL_BLANCO_0549.pdf" TargetMode="External"/><Relationship Id="rId181" Type="http://schemas.openxmlformats.org/officeDocument/2006/relationships/hyperlink" Target="https://repositorio.veracruz.gob.mx/desarrollosocial/wp-content/uploads/sites/8/2026/01/IX_RF_ALEJANDRO_GARCIA_RIVEROLL_0708.pdf" TargetMode="External"/><Relationship Id="rId237" Type="http://schemas.openxmlformats.org/officeDocument/2006/relationships/hyperlink" Target="https://repositorio.veracruz.gob.mx/desarrollosocial/wp-content/uploads/sites/8/2026/01/IX_RF_LUIS_MANUEL_HERNANDEZ_ESTEVES_0811.pdf" TargetMode="External"/><Relationship Id="rId279" Type="http://schemas.openxmlformats.org/officeDocument/2006/relationships/hyperlink" Target="https://repositorio.veracruz.gob.mx/desarrollosocial/wp-content/uploads/sites/8/2026/01/IX_RF_ITZEL_GUADALUPE_ENRIQUEZ_ZARATE_0767.pdf" TargetMode="External"/><Relationship Id="rId43" Type="http://schemas.openxmlformats.org/officeDocument/2006/relationships/hyperlink" Target="https://repositorio.veracruz.gob.mx/desarrollosocial/wp-content/uploads/sites/8/2026/01/IX_RF_ELADIO_CRUZ_NAVARRO_0574.pdf" TargetMode="External"/><Relationship Id="rId139" Type="http://schemas.openxmlformats.org/officeDocument/2006/relationships/hyperlink" Target="https://repositorio.veracruz.gob.mx/desarrollosocial/wp-content/uploads/sites/8/2026/01/IX_RF_MARINO_SALVADOR_PEREZ_GAMEZ_0640.pdf" TargetMode="External"/><Relationship Id="rId290" Type="http://schemas.openxmlformats.org/officeDocument/2006/relationships/hyperlink" Target="https://repositorio.veracruz.gob.mx/desarrollosocial/wp-content/uploads/sites/8/2026/01/IX_RF_CARLOS_GARCIA_MARTINEZ_0792.pdf" TargetMode="External"/><Relationship Id="rId304" Type="http://schemas.openxmlformats.org/officeDocument/2006/relationships/hyperlink" Target="https://repositorio.veracruz.gob.mx/desarrollosocial/wp-content/uploads/sites/8/2026/01/IX_RF_ADRIANA_CHAVEZ_FABIAN_0823.pdf" TargetMode="External"/><Relationship Id="rId346" Type="http://schemas.openxmlformats.org/officeDocument/2006/relationships/hyperlink" Target="https://repositorio.veracruz.gob.mx/desarrollosocial/wp-content/uploads/sites/8/2026/01/IX_RF_SERGIO_IVAN_COLEAZA_CORTES_0876.pdf" TargetMode="External"/><Relationship Id="rId85" Type="http://schemas.openxmlformats.org/officeDocument/2006/relationships/hyperlink" Target="https://repositorio.veracruz.gob.mx/desarrollosocial/wp-content/uploads/sites/8/2026/01/IX_RF_ANGEL_DE_JESUS_ZAVALETA_RODRIGUEZ_0682.pdf" TargetMode="External"/><Relationship Id="rId150" Type="http://schemas.openxmlformats.org/officeDocument/2006/relationships/hyperlink" Target="https://repositorio.veracruz.gob.mx/desarrollosocial/wp-content/uploads/sites/8/2026/01/IX_RF_MARTIN_GUEVARA_RAMOS_0673.pdf" TargetMode="External"/><Relationship Id="rId192" Type="http://schemas.openxmlformats.org/officeDocument/2006/relationships/hyperlink" Target="https://repositorio.veracruz.gob.mx/desarrollosocial/wp-content/uploads/sites/8/2026/01/IX_RF_CARLOS_ENRIQUE_MARTINEZ_TORRES_0747.pdf" TargetMode="External"/><Relationship Id="rId206" Type="http://schemas.openxmlformats.org/officeDocument/2006/relationships/hyperlink" Target="https://repositorio.veracruz.gob.mx/desarrollosocial/wp-content/uploads/sites/8/2026/01/IX_RF_MARCELA_SELVAS_ARELLANO_0730.pdf" TargetMode="External"/><Relationship Id="rId248" Type="http://schemas.openxmlformats.org/officeDocument/2006/relationships/hyperlink" Target="https://repositorio.veracruz.gob.mx/desarrollosocial/wp-content/uploads/sites/8/2026/01/IX_RF_ELOY_DE_JESUS_TRUJILLO_RODRIGUEZ_0726.pdf" TargetMode="External"/><Relationship Id="rId12" Type="http://schemas.openxmlformats.org/officeDocument/2006/relationships/hyperlink" Target="https://repositorio.veracruz.gob.mx/desarrollosocial/wp-content/uploads/sites/8/2026/01/IX_RF_NELSON_ROCKEFELLER_LOPEZ_CORTES_0547.pdf" TargetMode="External"/><Relationship Id="rId108" Type="http://schemas.openxmlformats.org/officeDocument/2006/relationships/hyperlink" Target="https://repositorio.veracruz.gob.mx/desarrollosocial/wp-content/uploads/sites/8/2026/01/IX_RF_ARITS_BEATRIZ_RODRIGUEZ_TRILLO_0624.pdf" TargetMode="External"/><Relationship Id="rId315" Type="http://schemas.openxmlformats.org/officeDocument/2006/relationships/hyperlink" Target="https://repositorio.veracruz.gob.mx/desarrollosocial/wp-content/uploads/sites/8/2026/01/IX_RF_NESTOR_MANUEL_LORENZO_FLORES_0868.pdf" TargetMode="External"/><Relationship Id="rId357" Type="http://schemas.openxmlformats.org/officeDocument/2006/relationships/hyperlink" Target="https://repositorio.veracruz.gob.mx/desarrollosocial/wp-content/uploads/sites/8/2026/01/IX_RF_PAULA_NATALIA_GALLARDO_MENDIETA_0895.pdf" TargetMode="External"/><Relationship Id="rId54" Type="http://schemas.openxmlformats.org/officeDocument/2006/relationships/hyperlink" Target="https://repositorio.veracruz.gob.mx/desarrollosocial/wp-content/uploads/sites/8/2026/01/IX_RF_KEVIN_GARCIA_HERNANDEZ_0593.pdf" TargetMode="External"/><Relationship Id="rId96" Type="http://schemas.openxmlformats.org/officeDocument/2006/relationships/hyperlink" Target="https://repositorio.veracruz.gob.mx/desarrollosocial/wp-content/uploads/sites/8/2026/01/IX_RF_VERA_NAVARRETE_GONZALEZ_0605.pdf" TargetMode="External"/><Relationship Id="rId161" Type="http://schemas.openxmlformats.org/officeDocument/2006/relationships/hyperlink" Target="https://repositorio.veracruz.gob.mx/desarrollosocial/wp-content/uploads/sites/8/2026/01/IX_RF_EDWIN_HERNANDEZ_ROMAN_0679.pdf" TargetMode="External"/><Relationship Id="rId217" Type="http://schemas.openxmlformats.org/officeDocument/2006/relationships/hyperlink" Target="https://repositorio.veracruz.gob.mx/desarrollosocial/wp-content/uploads/sites/8/2026/01/IX_RF_ANDREA_CRUZ_SERRANO_0741.pdf" TargetMode="External"/><Relationship Id="rId259" Type="http://schemas.openxmlformats.org/officeDocument/2006/relationships/hyperlink" Target="https://repositorio.veracruz.gob.mx/desarrollosocial/wp-content/uploads/sites/8/2026/01/IX_RF_MARTHA_JAUREGUI_REYES_0770.pdf" TargetMode="External"/><Relationship Id="rId23" Type="http://schemas.openxmlformats.org/officeDocument/2006/relationships/hyperlink" Target="https://repositorio.veracruz.gob.mx/desarrollosocial/wp-content/uploads/sites/8/2026/01/IX_RF_KEVIN_GARCIA_HERNANDEZ_0567.pdf" TargetMode="External"/><Relationship Id="rId119" Type="http://schemas.openxmlformats.org/officeDocument/2006/relationships/hyperlink" Target="https://repositorio.veracruz.gob.mx/desarrollosocial/wp-content/uploads/sites/8/2026/01/IX_RF_MARTIN_GUEVARA_RAMOS_0663.pdf" TargetMode="External"/><Relationship Id="rId270" Type="http://schemas.openxmlformats.org/officeDocument/2006/relationships/hyperlink" Target="https://repositorio.veracruz.gob.mx/desarrollosocial/wp-content/uploads/sites/8/2026/01/IX_RF_LETICIA_FARARONI_COTO_0825.pdf" TargetMode="External"/><Relationship Id="rId326" Type="http://schemas.openxmlformats.org/officeDocument/2006/relationships/hyperlink" Target="https://repositorio.veracruz.gob.mx/desarrollosocial/wp-content/uploads/sites/8/2026/01/IX_RF_EUSEBIA_CORTES_PEREZ_0858.pdf" TargetMode="External"/><Relationship Id="rId65" Type="http://schemas.openxmlformats.org/officeDocument/2006/relationships/hyperlink" Target="https://repositorio.veracruz.gob.mx/desarrollosocial/wp-content/uploads/sites/8/2026/01/IX_RF_MARIA_FERNANDA_HERNANDEZ_ESPEJO_0595.pdf" TargetMode="External"/><Relationship Id="rId130" Type="http://schemas.openxmlformats.org/officeDocument/2006/relationships/hyperlink" Target="https://repositorio.veracruz.gob.mx/desarrollosocial/wp-content/uploads/sites/8/2026/01/IX_RF_JUAN_PABLO_SEGUNDO_MORALES_0688.pdf" TargetMode="External"/><Relationship Id="rId368" Type="http://schemas.openxmlformats.org/officeDocument/2006/relationships/hyperlink" Target="https://repositorio.veracruz.gob.mx/desarrollosocial/wp-content/uploads/sites/8/2026/01/IX_RF_ALEJANDRO_GARCIA_RIVEROLL_0889.pdf" TargetMode="External"/><Relationship Id="rId172" Type="http://schemas.openxmlformats.org/officeDocument/2006/relationships/hyperlink" Target="https://repositorio.veracruz.gob.mx/desarrollosocial/wp-content/uploads/sites/8/2026/01/IX_RF_ANTONIO_DE_JESUS_SANCHEZ_FERNANDEZ_0687.pdf" TargetMode="External"/><Relationship Id="rId228" Type="http://schemas.openxmlformats.org/officeDocument/2006/relationships/hyperlink" Target="https://repositorio.veracruz.gob.mx/desarrollosocial/wp-content/uploads/sites/8/2026/01/IX_RF_ASHLEY_YAMILLET_JIMENEZ_BRIGIDO_0781.pdf" TargetMode="External"/><Relationship Id="rId281" Type="http://schemas.openxmlformats.org/officeDocument/2006/relationships/hyperlink" Target="https://repositorio.veracruz.gob.mx/desarrollosocial/wp-content/uploads/sites/8/2026/01/IX_RF_MIGUEL_ANGEL_RABELO_GUILLEN_0771.pdf" TargetMode="External"/><Relationship Id="rId337" Type="http://schemas.openxmlformats.org/officeDocument/2006/relationships/hyperlink" Target="https://repositorio.veracruz.gob.mx/desarrollosocial/wp-content/uploads/sites/8/2026/01/IX_RF_ELIDETH_GUERRERO_HERNANDEZ_0837.pdf" TargetMode="External"/><Relationship Id="rId34" Type="http://schemas.openxmlformats.org/officeDocument/2006/relationships/hyperlink" Target="https://repositorio.veracruz.gob.mx/desarrollosocial/wp-content/uploads/sites/8/2026/01/IX_RF_CELESTINO_RODRIGUEZ_BUSTAMANTE_0571.pdf" TargetMode="External"/><Relationship Id="rId76" Type="http://schemas.openxmlformats.org/officeDocument/2006/relationships/hyperlink" Target="https://repositorio.veracruz.gob.mx/desarrollosocial/wp-content/uploads/sites/8/2026/01/IX_RF_JOSE_GUADALUPE_ORTIZ_AVILA_0641.pdf" TargetMode="External"/><Relationship Id="rId141" Type="http://schemas.openxmlformats.org/officeDocument/2006/relationships/hyperlink" Target="https://repositorio.veracruz.gob.mx/desarrollosocial/wp-content/uploads/sites/8/2026/01/IX_RF_AXEL_ANTONIO_CHAVEZ_GARCIA_0684.pdf" TargetMode="External"/><Relationship Id="rId379" Type="http://schemas.openxmlformats.org/officeDocument/2006/relationships/hyperlink" Target="https://repositorio.veracruz.gob.mx/desarrollosocial/wp-content/uploads/sites/8/2026/01/IX_RF_JUAN_CARLOS_TORRES_RAMIREZ_0909.pdf" TargetMode="External"/><Relationship Id="rId7" Type="http://schemas.openxmlformats.org/officeDocument/2006/relationships/hyperlink" Target="https://repositorio.veracruz.gob.mx/desarrollosocial/wp-content/uploads/sites/8/2026/01/IX_RF_NORMA_GUADALUPE_DE_LA_PAZ_URQUIJO_0486.pdf" TargetMode="External"/><Relationship Id="rId183" Type="http://schemas.openxmlformats.org/officeDocument/2006/relationships/hyperlink" Target="https://repositorio.veracruz.gob.mx/desarrollosocial/wp-content/uploads/sites/8/2026/01/IX_RF_MARGARITA_SANTOPIETRO_PERALTA_0711.pdf" TargetMode="External"/><Relationship Id="rId239" Type="http://schemas.openxmlformats.org/officeDocument/2006/relationships/hyperlink" Target="https://repositorio.veracruz.gob.mx/desarrollosocial/wp-content/uploads/sites/8/2026/01/IX_RF_DENISE_RENDON_COBOS_0813.pdf" TargetMode="External"/><Relationship Id="rId250" Type="http://schemas.openxmlformats.org/officeDocument/2006/relationships/hyperlink" Target="https://repositorio.veracruz.gob.mx/desarrollosocial/wp-content/uploads/sites/8/2026/01/IX_RF_ENRIQUE_BOUCHEZ_RODRIGUEZ_0725.pdf" TargetMode="External"/><Relationship Id="rId292" Type="http://schemas.openxmlformats.org/officeDocument/2006/relationships/hyperlink" Target="https://repositorio.veracruz.gob.mx/desarrollosocial/wp-content/uploads/sites/8/2026/01/IX_RF_JUAN_MARTINEZ_RAMIREZ_0794.pdf" TargetMode="External"/><Relationship Id="rId306" Type="http://schemas.openxmlformats.org/officeDocument/2006/relationships/hyperlink" Target="https://repositorio.veracruz.gob.mx/desarrollosocial/wp-content/uploads/sites/8/2026/01/IX_RF_ASHLEY_YAMILET_JIMENEZ_BRIGIDO_0827.pdf" TargetMode="External"/><Relationship Id="rId45" Type="http://schemas.openxmlformats.org/officeDocument/2006/relationships/hyperlink" Target="https://repositorio.veracruz.gob.mx/desarrollosocial/wp-content/uploads/sites/8/2026/01/IX_RF_ARMANDO_XICOTENCATL_FLORES_0576.pdf" TargetMode="External"/><Relationship Id="rId87" Type="http://schemas.openxmlformats.org/officeDocument/2006/relationships/hyperlink" Target="https://repositorio.veracruz.gob.mx/desarrollosocial/wp-content/uploads/sites/8/2026/01/IX_RF_MARINO_SALVADOR_PEREZ_GAMEZ_0598.pdf" TargetMode="External"/><Relationship Id="rId110" Type="http://schemas.openxmlformats.org/officeDocument/2006/relationships/hyperlink" Target="https://repositorio.veracruz.gob.mx/desarrollosocial/wp-content/uploads/sites/8/2026/01/IX_RF_DINORAH_MARIA_TREJO_RUIZ_0630.pdf" TargetMode="External"/><Relationship Id="rId348" Type="http://schemas.openxmlformats.org/officeDocument/2006/relationships/hyperlink" Target="https://repositorio.veracruz.gob.mx/desarrollosocial/wp-content/uploads/sites/8/2026/01/IX_RF_MARTIN_GUEVARA_RAMOS_0864.pdf" TargetMode="External"/><Relationship Id="rId152" Type="http://schemas.openxmlformats.org/officeDocument/2006/relationships/hyperlink" Target="https://repositorio.veracruz.gob.mx/desarrollosocial/wp-content/uploads/sites/8/2026/01/IX_RF_ADRIAN_BALDERAS_CASTILLO_0653.pdf" TargetMode="External"/><Relationship Id="rId194" Type="http://schemas.openxmlformats.org/officeDocument/2006/relationships/hyperlink" Target="https://repositorio.veracruz.gob.mx/desarrollosocial/wp-content/uploads/sites/8/2026/01/IX_RF_ELADIO_CRUZ_NAVARRO_0752.pdf" TargetMode="External"/><Relationship Id="rId208" Type="http://schemas.openxmlformats.org/officeDocument/2006/relationships/hyperlink" Target="https://repositorio.veracruz.gob.mx/desarrollosocial/wp-content/uploads/sites/8/2026/01/IX_RF_PERLA_SOFIA_MARTINEZ_ASCENCIO_0732.pdf" TargetMode="External"/><Relationship Id="rId261" Type="http://schemas.openxmlformats.org/officeDocument/2006/relationships/hyperlink" Target="https://repositorio.veracruz.gob.mx/desarrollosocial/wp-content/uploads/sites/8/2026/01/IX_RF_SINTHIA_CITLALI_MARINI_ROJAS_0774.pdf" TargetMode="External"/><Relationship Id="rId14" Type="http://schemas.openxmlformats.org/officeDocument/2006/relationships/hyperlink" Target="https://repositorio.veracruz.gob.mx/desarrollosocial/wp-content/uploads/sites/8/2026/01/IX_RF_EDWIN_HERNANDEZ_ROMAN_0540.pdf" TargetMode="External"/><Relationship Id="rId56" Type="http://schemas.openxmlformats.org/officeDocument/2006/relationships/hyperlink" Target="https://repositorio.veracruz.gob.mx/desarrollosocial/wp-content/uploads/sites/8/2026/01/IX_RF_JOSE_ALBERTO_ALARCON_MOTA_0573.pdf" TargetMode="External"/><Relationship Id="rId317" Type="http://schemas.openxmlformats.org/officeDocument/2006/relationships/hyperlink" Target="https://repositorio.veracruz.gob.mx/desarrollosocial/wp-content/uploads/sites/8/2026/01/IX_RF_DENISE_RENDON_COBOS_0912.pdf" TargetMode="External"/><Relationship Id="rId359" Type="http://schemas.openxmlformats.org/officeDocument/2006/relationships/hyperlink" Target="https://repositorio.veracruz.gob.mx/desarrollosocial/wp-content/uploads/sites/8/2026/01/IX_RF_MARGARITA_SANTOPIETRO_PERALTA_0848.pdf" TargetMode="External"/><Relationship Id="rId98" Type="http://schemas.openxmlformats.org/officeDocument/2006/relationships/hyperlink" Target="https://repositorio.veracruz.gob.mx/desarrollosocial/wp-content/uploads/sites/8/2026/01/IX_RF_HUGO_ALEJANDRO_MEZA_AGUILAR_0607.pdf" TargetMode="External"/><Relationship Id="rId121" Type="http://schemas.openxmlformats.org/officeDocument/2006/relationships/hyperlink" Target="https://repositorio.veracruz.gob.mx/desarrollosocial/wp-content/uploads/sites/8/2026/01/IX_RF_CARLOS_AGUSTIN_HERNANDEZ_HERRERA_0628.pdf" TargetMode="External"/><Relationship Id="rId163" Type="http://schemas.openxmlformats.org/officeDocument/2006/relationships/hyperlink" Target="https://repositorio.veracruz.gob.mx/desarrollosocial/wp-content/uploads/sites/8/2026/01/IX_RF_RODRIGO_DE_JESUS_GARCIA_RODRIGUEZ_0681.pdf" TargetMode="External"/><Relationship Id="rId219" Type="http://schemas.openxmlformats.org/officeDocument/2006/relationships/hyperlink" Target="https://repositorio.veracruz.gob.mx/desarrollosocial/wp-content/uploads/sites/8/2026/01/IX_RF_KEILA_YANIRA_CRUZ_MARTINEZ_0753.pdf" TargetMode="External"/><Relationship Id="rId370" Type="http://schemas.openxmlformats.org/officeDocument/2006/relationships/hyperlink" Target="https://repositorio.veracruz.gob.mx/desarrollosocial/wp-content/uploads/sites/8/2026/01/IX_RF_MARGARITA_SANTOPIETRO_PERALTA_0893.pdf" TargetMode="External"/><Relationship Id="rId230" Type="http://schemas.openxmlformats.org/officeDocument/2006/relationships/hyperlink" Target="https://repositorio.veracruz.gob.mx/desarrollosocial/wp-content/uploads/sites/8/2026/01/IX_RF_MARIA_ELIZABETH_MORALES_RAMIREZ_0783.pdf" TargetMode="External"/><Relationship Id="rId25" Type="http://schemas.openxmlformats.org/officeDocument/2006/relationships/hyperlink" Target="https://repositorio.veracruz.gob.mx/desarrollosocial/wp-content/uploads/sites/8/2026/01/IX_RF_JOSE_ALBERTO_ALARCON_MOTA_0543.pdf" TargetMode="External"/><Relationship Id="rId67" Type="http://schemas.openxmlformats.org/officeDocument/2006/relationships/hyperlink" Target="https://repositorio.veracruz.gob.mx/desarrollosocial/wp-content/uploads/sites/8/2026/01/IX_RF_ARLE_ABRIL_SANTOS_MARTINEZ_0597.pdf" TargetMode="External"/><Relationship Id="rId272" Type="http://schemas.openxmlformats.org/officeDocument/2006/relationships/hyperlink" Target="https://repositorio.veracruz.gob.mx/desarrollosocial/wp-content/uploads/sites/8/2026/01/IX_RF_NORMA_GUADALUPE_DE_LA_PAZ_URQUIJO_0844.pdf" TargetMode="External"/><Relationship Id="rId328" Type="http://schemas.openxmlformats.org/officeDocument/2006/relationships/hyperlink" Target="https://repositorio.veracruz.gob.mx/desarrollosocial/wp-content/uploads/sites/8/2026/01/IX_RF_FRANCISCO_JAVIER_RAMOS_VENTURA_0886.pdf" TargetMode="External"/><Relationship Id="rId132" Type="http://schemas.openxmlformats.org/officeDocument/2006/relationships/hyperlink" Target="https://repositorio.veracruz.gob.mx/desarrollosocial/wp-content/uploads/sites/8/2026/01/IX_RF_MARCO_ANTONIO_OLMOS_TOVAR_0701.pdf" TargetMode="External"/><Relationship Id="rId174" Type="http://schemas.openxmlformats.org/officeDocument/2006/relationships/hyperlink" Target="https://repositorio.veracruz.gob.mx/desarrollosocial/wp-content/uploads/sites/8/2026/01/IX_RF_EUSEBIA_CORTES_PEREZ_0699.pdf" TargetMode="External"/><Relationship Id="rId381" Type="http://schemas.openxmlformats.org/officeDocument/2006/relationships/hyperlink" Target="https://repositorio.veracruz.gob.mx/desarrollosocial/wp-content/uploads/sites/8/2026/01/IX_RF_SABINO_SOTO_ABARCA_0897.pdf" TargetMode="External"/><Relationship Id="rId241" Type="http://schemas.openxmlformats.org/officeDocument/2006/relationships/hyperlink" Target="https://repositorio.veracruz.gob.mx/desarrollosocial/wp-content/uploads/sites/8/2026/01/IX_RF_VICTOR_ALEJANDRO_LEYVA_MARTINEZ_0832.pdf" TargetMode="External"/><Relationship Id="rId36" Type="http://schemas.openxmlformats.org/officeDocument/2006/relationships/hyperlink" Target="https://repositorio.veracruz.gob.mx/desarrollosocial/wp-content/uploads/sites/8/2026/01/IX_RF_NELSON_ROCKEFELLER_LOPEZ_CORTES_0553.pdf" TargetMode="External"/><Relationship Id="rId283" Type="http://schemas.openxmlformats.org/officeDocument/2006/relationships/hyperlink" Target="https://repositorio.veracruz.gob.mx/desarrollosocial/wp-content/uploads/sites/8/2026/01/IX_RF_YURIDIA_MARIA_CANO_RODRIGUEZ_0775.pdf" TargetMode="External"/><Relationship Id="rId339" Type="http://schemas.openxmlformats.org/officeDocument/2006/relationships/hyperlink" Target="https://repositorio.veracruz.gob.mx/desarrollosocial/wp-content/uploads/sites/8/2026/01/IX_RF_MARGARITA_SANTOPIETRO_PERALTA_0845.pdf" TargetMode="External"/><Relationship Id="rId78" Type="http://schemas.openxmlformats.org/officeDocument/2006/relationships/hyperlink" Target="https://repositorio.veracruz.gob.mx/desarrollosocial/wp-content/uploads/sites/8/2026/01/IX_RF_SABINO_SOTO_ABARCA_0637.pdf" TargetMode="External"/><Relationship Id="rId101" Type="http://schemas.openxmlformats.org/officeDocument/2006/relationships/hyperlink" Target="https://repositorio.veracruz.gob.mx/desarrollosocial/wp-content/uploads/sites/8/2026/01/IX_RF_ALEJANDRA_HERNANDEZ_ZAMUDIO_0610.pdf" TargetMode="External"/><Relationship Id="rId143" Type="http://schemas.openxmlformats.org/officeDocument/2006/relationships/hyperlink" Target="https://repositorio.veracruz.gob.mx/desarrollosocial/wp-content/uploads/sites/8/2026/01/IX_RF_JOSEHT_SANCHEZ_RAMIREZ_0675.pdf" TargetMode="External"/><Relationship Id="rId185" Type="http://schemas.openxmlformats.org/officeDocument/2006/relationships/hyperlink" Target="https://repositorio.veracruz.gob.mx/desarrollosocial/wp-content/uploads/sites/8/2026/01/IX_RF_NELSON_ROCKEFELLER_LOPEZ_CORTES_0713.pdf" TargetMode="External"/><Relationship Id="rId350" Type="http://schemas.openxmlformats.org/officeDocument/2006/relationships/hyperlink" Target="https://repositorio.veracruz.gob.mx/desarrollosocial/wp-content/uploads/sites/8/2026/01/IX_RF_ARMANDO_XICOTENCATL_FLORES_0878.pdf" TargetMode="External"/><Relationship Id="rId9" Type="http://schemas.openxmlformats.org/officeDocument/2006/relationships/hyperlink" Target="https://repositorio.veracruz.gob.mx/desarrollosocial/wp-content/uploads/sites/8/2026/01/IX_RF_LUIS_MANUEL_HERNANDEZ_ESTEVES_0514.pdf" TargetMode="External"/><Relationship Id="rId210" Type="http://schemas.openxmlformats.org/officeDocument/2006/relationships/hyperlink" Target="https://repositorio.veracruz.gob.mx/desarrollosocial/wp-content/uploads/sites/8/2026/01/IX_RF_FABIOLA_HERNANDEZ_0734.pdf" TargetMode="External"/><Relationship Id="rId252" Type="http://schemas.openxmlformats.org/officeDocument/2006/relationships/hyperlink" Target="https://repositorio.veracruz.gob.mx/desarrollosocial/wp-content/uploads/sites/8/2026/01/IX_RF_ELIAS_PULIDO_VASQUEZ_0743.pdf" TargetMode="External"/><Relationship Id="rId294" Type="http://schemas.openxmlformats.org/officeDocument/2006/relationships/hyperlink" Target="https://repositorio.veracruz.gob.mx/desarrollosocial/wp-content/uploads/sites/8/2026/01/IX_RF_LINO_MONTALVO_ARENAS_0796.pdf" TargetMode="External"/><Relationship Id="rId308" Type="http://schemas.openxmlformats.org/officeDocument/2006/relationships/hyperlink" Target="https://repositorio.veracruz.gob.mx/desarrollosocial/wp-content/uploads/sites/8/2026/01/IX_RF_VICTOR_HUGO_JUAREZ_RAMIREZ_0829.pdf" TargetMode="External"/><Relationship Id="rId47" Type="http://schemas.openxmlformats.org/officeDocument/2006/relationships/hyperlink" Target="https://repositorio.veracruz.gob.mx/desarrollosocial/wp-content/uploads/sites/8/2026/01/IX_RF_MARTIN_GUEVARA_RAMOS_0580.pdf" TargetMode="External"/><Relationship Id="rId68" Type="http://schemas.openxmlformats.org/officeDocument/2006/relationships/hyperlink" Target="https://repositorio.veracruz.gob.mx/desarrollosocial/wp-content/uploads/sites/8/2026/01/IX_RF_MODESTO_CARLOS_CASTILLO_GUERERRO_0517.pdf" TargetMode="External"/><Relationship Id="rId89" Type="http://schemas.openxmlformats.org/officeDocument/2006/relationships/hyperlink" Target="https://repositorio.veracruz.gob.mx/desarrollosocial/wp-content/uploads/sites/8/2026/01/IX_RF_OLIVIA_IRIANITZI_RODRIGUEZ_SANCHEZ_0601.pdf" TargetMode="External"/><Relationship Id="rId112" Type="http://schemas.openxmlformats.org/officeDocument/2006/relationships/hyperlink" Target="https://repositorio.veracruz.gob.mx/desarrollosocial/wp-content/uploads/sites/8/2026/01/IX_RF_RODRIGO_DE_JESUS_GARCIA_RODRIGUEZ_0633.pdf" TargetMode="External"/><Relationship Id="rId133" Type="http://schemas.openxmlformats.org/officeDocument/2006/relationships/hyperlink" Target="https://repositorio.veracruz.gob.mx/desarrollosocial/wp-content/uploads/sites/8/2026/01/IX_RF_LUIS_MANUEL_HERNANDEZ_ESTEVES_0702.pdf" TargetMode="External"/><Relationship Id="rId154" Type="http://schemas.openxmlformats.org/officeDocument/2006/relationships/hyperlink" Target="https://repositorio.veracruz.gob.mx/desarrollosocial/wp-content/uploads/sites/8/2026/01/IX_RF_ALEJANDRO_GARCIA_RIVEROLL_0655.pdf" TargetMode="External"/><Relationship Id="rId175" Type="http://schemas.openxmlformats.org/officeDocument/2006/relationships/hyperlink" Target="https://repositorio.veracruz.gob.mx/desarrollosocial/wp-content/uploads/sites/8/2026/01/IX_RF_ARMANDO_XICOTENCATL_FLORES_0695.pdf" TargetMode="External"/><Relationship Id="rId340" Type="http://schemas.openxmlformats.org/officeDocument/2006/relationships/hyperlink" Target="https://repositorio.veracruz.gob.mx/desarrollosocial/wp-content/uploads/sites/8/2026/01/IX_RF_CARLOS_ENRIQUE_MARTINEZ_TORRES_0862.pdf" TargetMode="External"/><Relationship Id="rId361" Type="http://schemas.openxmlformats.org/officeDocument/2006/relationships/hyperlink" Target="https://repositorio.veracruz.gob.mx/desarrollosocial/wp-content/uploads/sites/8/2026/01/IX_RF_EUSEBIA_CORTES_PEREZ_0873.pdf" TargetMode="External"/><Relationship Id="rId196" Type="http://schemas.openxmlformats.org/officeDocument/2006/relationships/hyperlink" Target="https://repositorio.veracruz.gob.mx/desarrollosocial/wp-content/uploads/sites/8/2026/01/IX_RF_VICTOR_ALEJANDRO_GUZMAN_MENDIOLA_0716.pdf" TargetMode="External"/><Relationship Id="rId200" Type="http://schemas.openxmlformats.org/officeDocument/2006/relationships/hyperlink" Target="https://repositorio.veracruz.gob.mx/desarrollosocial/wp-content/uploads/sites/8/2026/01/IX_RF_MARGARITA_SANTOPIETRO_PERALTA_0719.pdf" TargetMode="External"/><Relationship Id="rId382" Type="http://schemas.openxmlformats.org/officeDocument/2006/relationships/hyperlink" Target="https://repositorio.veracruz.gob.mx/desarrollosocial/wp-content/uploads/sites/8/2026/01/IX_RF_LUIS_EDUARDO_LOPEZ_MOTA_0908.pdf" TargetMode="External"/><Relationship Id="rId16" Type="http://schemas.openxmlformats.org/officeDocument/2006/relationships/hyperlink" Target="https://repositorio.veracruz.gob.mx/desarrollosocial/wp-content/uploads/sites/8/2026/01/IX_RF_GILBERTO_ESPINOSA_ROLDAN_0542.pdf" TargetMode="External"/><Relationship Id="rId221" Type="http://schemas.openxmlformats.org/officeDocument/2006/relationships/hyperlink" Target="https://repositorio.veracruz.gob.mx/desarrollosocial/wp-content/uploads/sites/8/2026/01/IX_RF_GERADO_BASURTO_ZARATE_0806.pdf" TargetMode="External"/><Relationship Id="rId242" Type="http://schemas.openxmlformats.org/officeDocument/2006/relationships/hyperlink" Target="https://repositorio.veracruz.gob.mx/desarrollosocial/wp-content/uploads/sites/8/2026/01/IX_RF_LUIS_ENRIQUE_JUAREZ_SANTANA_0833.pdf" TargetMode="External"/><Relationship Id="rId263" Type="http://schemas.openxmlformats.org/officeDocument/2006/relationships/hyperlink" Target="https://repositorio.veracruz.gob.mx/desarrollosocial/wp-content/uploads/sites/8/2026/01/IX_RF_LORENA_SANTIAGO_URIETA_0804.pdf" TargetMode="External"/><Relationship Id="rId284" Type="http://schemas.openxmlformats.org/officeDocument/2006/relationships/hyperlink" Target="https://repositorio.veracruz.gob.mx/desarrollosocial/wp-content/uploads/sites/8/2026/01/IX_RF_JONNATHAN_MIGUEL_ROJAS_GARCES_0776.pdf" TargetMode="External"/><Relationship Id="rId319" Type="http://schemas.openxmlformats.org/officeDocument/2006/relationships/hyperlink" Target="https://repositorio.veracruz.gob.mx/desarrollosocial/wp-content/uploads/sites/8/2026/01/IX_RF_CARLOS_ENRIQUE_MARTINEZ_TORRES_0842.pdf" TargetMode="External"/><Relationship Id="rId37" Type="http://schemas.openxmlformats.org/officeDocument/2006/relationships/hyperlink" Target="https://repositorio.veracruz.gob.mx/desarrollosocial/wp-content/uploads/sites/8/2026/01/IX_RF_LAURA_CONCEPCION_PINZON_TEJEDA_0545.pdf" TargetMode="External"/><Relationship Id="rId58" Type="http://schemas.openxmlformats.org/officeDocument/2006/relationships/hyperlink" Target="https://repositorio.veracruz.gob.mx/desarrollosocial/wp-content/uploads/sites/8/2026/01/IX_RF_NELSON_ROCKEFELLER_LOPEZ_CORTES_0578.pdf" TargetMode="External"/><Relationship Id="rId79" Type="http://schemas.openxmlformats.org/officeDocument/2006/relationships/hyperlink" Target="https://repositorio.veracruz.gob.mx/desarrollosocial/wp-content/uploads/sites/8/2026/01/IX_RF_MARGARITA_SANTOPIETRO_PERALTA_0635.pdf" TargetMode="External"/><Relationship Id="rId102" Type="http://schemas.openxmlformats.org/officeDocument/2006/relationships/hyperlink" Target="https://repositorio.veracruz.gob.mx/desarrollosocial/wp-content/uploads/sites/8/2026/01/IX_RF_RAFAEL_DURAN_VALENCIA_0611.pdf" TargetMode="External"/><Relationship Id="rId123" Type="http://schemas.openxmlformats.org/officeDocument/2006/relationships/hyperlink" Target="https://repositorio.veracruz.gob.mx/desarrollosocial/wp-content/uploads/sites/8/2026/01/IX_RF_EUSEBIA_CORTES_PEREZ_0625.pdf" TargetMode="External"/><Relationship Id="rId144" Type="http://schemas.openxmlformats.org/officeDocument/2006/relationships/hyperlink" Target="https://repositorio.veracruz.gob.mx/desarrollosocial/wp-content/uploads/sites/8/2026/01/IX_RF_ELADIO_CRUZ_NAVARRO_0654.pdf" TargetMode="External"/><Relationship Id="rId330" Type="http://schemas.openxmlformats.org/officeDocument/2006/relationships/hyperlink" Target="https://repositorio.veracruz.gob.mx/desarrollosocial/wp-content/uploads/sites/8/2026/01/IX_RF_JUAN_CARLOS_TORRES_RAMIREZ_0901.pdf" TargetMode="External"/><Relationship Id="rId90" Type="http://schemas.openxmlformats.org/officeDocument/2006/relationships/hyperlink" Target="https://repositorio.veracruz.gob.mx/desarrollosocial/wp-content/uploads/sites/8/2026/01/IX_RF_JUAN_CARLOS_MINERO_SEGURA_0680.pdf" TargetMode="External"/><Relationship Id="rId165" Type="http://schemas.openxmlformats.org/officeDocument/2006/relationships/hyperlink" Target="https://repositorio.veracruz.gob.mx/desarrollosocial/wp-content/uploads/sites/8/2026/01/IX_RF_MARGARITA_SANTOPIETRO_PERALTA_0689.pdf" TargetMode="External"/><Relationship Id="rId186" Type="http://schemas.openxmlformats.org/officeDocument/2006/relationships/hyperlink" Target="https://repositorio.veracruz.gob.mx/desarrollosocial/wp-content/uploads/sites/8/2026/01/IX_RF_EUSEBIA_CORTES_PEREZ_0712.pdf" TargetMode="External"/><Relationship Id="rId351" Type="http://schemas.openxmlformats.org/officeDocument/2006/relationships/hyperlink" Target="https://repositorio.veracruz.gob.mx/desarrollosocial/wp-content/uploads/sites/8/2026/01/IX_RF_ELADIO_CRUZ_NAVARRO_0883.pdf" TargetMode="External"/><Relationship Id="rId372" Type="http://schemas.openxmlformats.org/officeDocument/2006/relationships/hyperlink" Target="https://repositorio.veracruz.gob.mx/desarrollosocial/wp-content/uploads/sites/8/2026/01/IX_RF_AXEL_ANTONIO_CHAVEZ_GARCIA_0899.pdf" TargetMode="External"/><Relationship Id="rId211" Type="http://schemas.openxmlformats.org/officeDocument/2006/relationships/hyperlink" Target="https://repositorio.veracruz.gob.mx/desarrollosocial/wp-content/uploads/sites/8/2026/01/IX_RF_ERIKA_LOPEZ_SANTIAGO_0735.pdf" TargetMode="External"/><Relationship Id="rId232" Type="http://schemas.openxmlformats.org/officeDocument/2006/relationships/hyperlink" Target="https://repositorio.veracruz.gob.mx/desarrollosocial/wp-content/uploads/sites/8/2026/01/IX_RF_VIAANI_LAXHIDUA_REYES_ROMERO_0785.pdf" TargetMode="External"/><Relationship Id="rId253" Type="http://schemas.openxmlformats.org/officeDocument/2006/relationships/hyperlink" Target="https://repositorio.veracruz.gob.mx/desarrollosocial/wp-content/uploads/sites/8/2026/01/IX_RF_JOSE_RAFAEL_AGUILAR_PERALTA_0744.pdf" TargetMode="External"/><Relationship Id="rId274" Type="http://schemas.openxmlformats.org/officeDocument/2006/relationships/hyperlink" Target="https://repositorio.veracruz.gob.mx/desarrollosocial/wp-content/uploads/sites/8/2026/01/IX_RF_ALEJANDRO_GARCIA_RIVEROLL_0760.pdf" TargetMode="External"/><Relationship Id="rId295" Type="http://schemas.openxmlformats.org/officeDocument/2006/relationships/hyperlink" Target="https://repositorio.veracruz.gob.mx/desarrollosocial/wp-content/uploads/sites/8/2026/01/IX_RF_LILIANA_VAZQUEZ_GOMEZ_0797.pdf" TargetMode="External"/><Relationship Id="rId309" Type="http://schemas.openxmlformats.org/officeDocument/2006/relationships/hyperlink" Target="https://repositorio.veracruz.gob.mx/desarrollosocial/wp-content/uploads/sites/8/2026/01/IX_RF_AMANDO_TRUJILLO_BENITEZ_0830.pdf" TargetMode="External"/><Relationship Id="rId27" Type="http://schemas.openxmlformats.org/officeDocument/2006/relationships/hyperlink" Target="https://repositorio.veracruz.gob.mx/desarrollosocial/wp-content/uploads/sites/8/2026/01/IX_RF_SERGIO_IVAN_COLEAZA_CORTES_0551.pdf" TargetMode="External"/><Relationship Id="rId48" Type="http://schemas.openxmlformats.org/officeDocument/2006/relationships/hyperlink" Target="https://repositorio.veracruz.gob.mx/desarrollosocial/wp-content/uploads/sites/8/2026/01/IX_RF_GILBERTO_ESPINOSA_ROLDAN_0583.pdf" TargetMode="External"/><Relationship Id="rId69" Type="http://schemas.openxmlformats.org/officeDocument/2006/relationships/hyperlink" Target="https://repositorio.veracruz.gob.mx/desarrollosocial/wp-content/uploads/sites/8/2026/01/IX_RF_EUSEBIA_CORTES_PEREZ_0620.pdf" TargetMode="External"/><Relationship Id="rId113" Type="http://schemas.openxmlformats.org/officeDocument/2006/relationships/hyperlink" Target="https://repositorio.veracruz.gob.mx/desarrollosocial/wp-content/uploads/sites/8/2026/01/IX_RF_LORENA_ZAPATA_RODRIGUEZ_0634.pdf" TargetMode="External"/><Relationship Id="rId134" Type="http://schemas.openxmlformats.org/officeDocument/2006/relationships/hyperlink" Target="https://repositorio.veracruz.gob.mx/desarrollosocial/wp-content/uploads/sites/8/2026/01/IX_RF_LUIS_FERNANDO_BECERRIL_BLANCO_0703.pdf" TargetMode="External"/><Relationship Id="rId320" Type="http://schemas.openxmlformats.org/officeDocument/2006/relationships/hyperlink" Target="https://repositorio.veracruz.gob.mx/desarrollosocial/wp-content/uploads/sites/8/2026/01/IX_RF_ARMANDO_XICOTENCATL_FLORES_0882.pdf" TargetMode="External"/><Relationship Id="rId80" Type="http://schemas.openxmlformats.org/officeDocument/2006/relationships/hyperlink" Target="https://repositorio.veracruz.gob.mx/desarrollosocial/wp-content/uploads/sites/8/2026/01/IX_RF_ELIDETH_GUERRERO_HERNANDEZ_0643.pdf" TargetMode="External"/><Relationship Id="rId155" Type="http://schemas.openxmlformats.org/officeDocument/2006/relationships/hyperlink" Target="https://repositorio.veracruz.gob.mx/desarrollosocial/wp-content/uploads/sites/8/2026/01/IX_RF_ELIDETH_GUERRERO_HERNANDEZ_0656.pdf" TargetMode="External"/><Relationship Id="rId176" Type="http://schemas.openxmlformats.org/officeDocument/2006/relationships/hyperlink" Target="https://repositorio.veracruz.gob.mx/desarrollosocial/wp-content/uploads/sites/8/2026/01/IX_RF_RODRIGO_DE_JESUS_GARCIA_RODRIGUEZ_0694.pdf" TargetMode="External"/><Relationship Id="rId197" Type="http://schemas.openxmlformats.org/officeDocument/2006/relationships/hyperlink" Target="https://repositorio.veracruz.gob.mx/desarrollosocial/wp-content/uploads/sites/8/2026/01/IX_RF_VIRGINIA_RIVAS_CASTAN_0717.pdf" TargetMode="External"/><Relationship Id="rId341" Type="http://schemas.openxmlformats.org/officeDocument/2006/relationships/hyperlink" Target="https://repositorio.veracruz.gob.mx/desarrollosocial/wp-content/uploads/sites/8/2026/01/IX_RF_ARMANDO_XICOTENCATL_FLORES_0881.pdf" TargetMode="External"/><Relationship Id="rId362" Type="http://schemas.openxmlformats.org/officeDocument/2006/relationships/hyperlink" Target="https://repositorio.veracruz.gob.mx/desarrollosocial/wp-content/uploads/sites/8/2026/01/IX_RF_NELSON_ROCKEFELLER_LOPEZ_CORTES_0879.pdf" TargetMode="External"/><Relationship Id="rId383" Type="http://schemas.openxmlformats.org/officeDocument/2006/relationships/hyperlink" Target="https://repositorio.veracruz.gob.mx/desarrollosocial/wp-content/uploads/sites/8/2026/01/IX_RF_KEVIN_GARCIA_HERNANDEZ_0905.pdf" TargetMode="External"/><Relationship Id="rId201" Type="http://schemas.openxmlformats.org/officeDocument/2006/relationships/hyperlink" Target="https://repositorio.veracruz.gob.mx/desarrollosocial/wp-content/uploads/sites/8/2026/01/IX_RF_ELIDETH_GUERRERO_HERNANDEZ_0720.pdf" TargetMode="External"/><Relationship Id="rId222" Type="http://schemas.openxmlformats.org/officeDocument/2006/relationships/hyperlink" Target="https://repositorio.veracruz.gob.mx/desarrollosocial/wp-content/uploads/sites/8/2026/01/IX_RF_ENEDINA_VAZQUEZ_VAZQUEZ_0849.pdf" TargetMode="External"/><Relationship Id="rId243" Type="http://schemas.openxmlformats.org/officeDocument/2006/relationships/hyperlink" Target="https://repositorio.veracruz.gob.mx/desarrollosocial/wp-content/uploads/sites/8/2026/01/IX_RF_HUGO_GONZALEZ_ORTIZ_0834.pdf" TargetMode="External"/><Relationship Id="rId264" Type="http://schemas.openxmlformats.org/officeDocument/2006/relationships/hyperlink" Target="https://repositorio.veracruz.gob.mx/desarrollosocial/wp-content/uploads/sites/8/2026/01/IX_RF_CATALINA_ARIAS_MAYO_0815.pdf" TargetMode="External"/><Relationship Id="rId285" Type="http://schemas.openxmlformats.org/officeDocument/2006/relationships/hyperlink" Target="https://repositorio.veracruz.gob.mx/desarrollosocial/wp-content/uploads/sites/8/2026/01/IX_RF_IVAN_GARCIA_SALOMON_0787.pdf" TargetMode="External"/><Relationship Id="rId17" Type="http://schemas.openxmlformats.org/officeDocument/2006/relationships/hyperlink" Target="https://repositorio.veracruz.gob.mx/desarrollosocial/wp-content/uploads/sites/8/2026/01/IX_RF_ELADIO_CRUZ_NAVARRO_0555.pdf" TargetMode="External"/><Relationship Id="rId38" Type="http://schemas.openxmlformats.org/officeDocument/2006/relationships/hyperlink" Target="https://repositorio.veracruz.gob.mx/desarrollosocial/wp-content/uploads/sites/8/2026/01/IX_RF_MARINO_SALVADOR_PEREZ_GAMEZ_0546.pdf" TargetMode="External"/><Relationship Id="rId59" Type="http://schemas.openxmlformats.org/officeDocument/2006/relationships/hyperlink" Target="https://repositorio.veracruz.gob.mx/desarrollosocial/wp-content/uploads/sites/8/2026/01/IX_RF_EUSEBIA_CORTES_PEREZ_0587.pdf" TargetMode="External"/><Relationship Id="rId103" Type="http://schemas.openxmlformats.org/officeDocument/2006/relationships/hyperlink" Target="https://repositorio.veracruz.gob.mx/desarrollosocial/wp-content/uploads/sites/8/2026/01/IX_RF_JUAN_PABLO_SEGUNDO_MORALES_0612.pdf" TargetMode="External"/><Relationship Id="rId124" Type="http://schemas.openxmlformats.org/officeDocument/2006/relationships/hyperlink" Target="https://repositorio.veracruz.gob.mx/desarrollosocial/wp-content/uploads/sites/8/2026/01/IX_RF_SERGIO_IVAN_COLEAZA_CORTES_0626.pdf" TargetMode="External"/><Relationship Id="rId310" Type="http://schemas.openxmlformats.org/officeDocument/2006/relationships/hyperlink" Target="https://repositorio.veracruz.gob.mx/desarrollosocial/wp-content/uploads/sites/8/2026/01/IX_RF_BELINDA_CHAVEZ_GUZMAN_0839.pdf" TargetMode="External"/><Relationship Id="rId70" Type="http://schemas.openxmlformats.org/officeDocument/2006/relationships/hyperlink" Target="https://repositorio.veracruz.gob.mx/desarrollosocial/wp-content/uploads/sites/8/2026/01/IX_RF_MARGARITA_SANTOPIETRO_PERALTA_0638.pdf" TargetMode="External"/><Relationship Id="rId91" Type="http://schemas.openxmlformats.org/officeDocument/2006/relationships/hyperlink" Target="https://repositorio.veracruz.gob.mx/desarrollosocial/wp-content/uploads/sites/8/2026/01/IX_RF_ADRIAN_BALDERAS_CASTILLO_0603.pdf" TargetMode="External"/><Relationship Id="rId145" Type="http://schemas.openxmlformats.org/officeDocument/2006/relationships/hyperlink" Target="https://repositorio.veracruz.gob.mx/desarrollosocial/wp-content/uploads/sites/8/2026/01/IX_RF_EUSEBIA_CORTES_PEREZ_0650.pdf" TargetMode="External"/><Relationship Id="rId166" Type="http://schemas.openxmlformats.org/officeDocument/2006/relationships/hyperlink" Target="https://repositorio.veracruz.gob.mx/desarrollosocial/wp-content/uploads/sites/8/2026/01/IX_RF_ALEJANDRO_GARCIA_RIVEROLL_0690.pdf" TargetMode="External"/><Relationship Id="rId187" Type="http://schemas.openxmlformats.org/officeDocument/2006/relationships/hyperlink" Target="https://repositorio.veracruz.gob.mx/desarrollosocial/wp-content/uploads/sites/8/2026/01/IX_RF_JUAN_CARLOS_TORRES_RAMIREZ_0715.pdf" TargetMode="External"/><Relationship Id="rId331" Type="http://schemas.openxmlformats.org/officeDocument/2006/relationships/hyperlink" Target="https://repositorio.veracruz.gob.mx/desarrollosocial/wp-content/uploads/sites/8/2026/01/IX_RF_PAULA_NATALIA_GALLARDO_MENDIETA_0852.pdf" TargetMode="External"/><Relationship Id="rId352" Type="http://schemas.openxmlformats.org/officeDocument/2006/relationships/hyperlink" Target="https://repositorio.veracruz.gob.mx/desarrollosocial/wp-content/uploads/sites/8/2026/01/IX_RF_JUAN_CARLOS_TORRES_RAMIREZ_0911.pdf" TargetMode="External"/><Relationship Id="rId373" Type="http://schemas.openxmlformats.org/officeDocument/2006/relationships/hyperlink" Target="https://repositorio.veracruz.gob.mx/desarrollosocial/wp-content/uploads/sites/8/2026/01/IX_RF_EDGAR_JESUS_PRIOR_PEREZ_0902.pdf" TargetMode="External"/><Relationship Id="rId1" Type="http://schemas.openxmlformats.org/officeDocument/2006/relationships/hyperlink" Target="https://repositorio.veracruz.gob.mx/desarrollosocial/wp-content/uploads/sites/8/2026/01/IX_RF_SERGIO_IVAN_COLEAZA_CORTES_0481.pdf" TargetMode="External"/><Relationship Id="rId212" Type="http://schemas.openxmlformats.org/officeDocument/2006/relationships/hyperlink" Target="https://repositorio.veracruz.gob.mx/desarrollosocial/wp-content/uploads/sites/8/2026/01/IX_RF_BERTHA_DENISSE_BARRIENTOS_GUILLEN_0736.pdf" TargetMode="External"/><Relationship Id="rId233" Type="http://schemas.openxmlformats.org/officeDocument/2006/relationships/hyperlink" Target="https://repositorio.veracruz.gob.mx/desarrollosocial/wp-content/uploads/sites/8/2026/01/IX_RF_ADAN_CORTES_GARCIA_0786.pdf" TargetMode="External"/><Relationship Id="rId254" Type="http://schemas.openxmlformats.org/officeDocument/2006/relationships/hyperlink" Target="https://repositorio.veracruz.gob.mx/desarrollosocial/wp-content/uploads/sites/8/2026/01/IX_RF_SABINO_SOTO_ABARCA_0745.pdf" TargetMode="External"/><Relationship Id="rId28" Type="http://schemas.openxmlformats.org/officeDocument/2006/relationships/hyperlink" Target="https://repositorio.veracruz.gob.mx/desarrollosocial/wp-content/uploads/sites/8/2026/01/IX_RF_JUAN_PABLO_SEGUNDO_MORALES_0552.pdf" TargetMode="External"/><Relationship Id="rId49" Type="http://schemas.openxmlformats.org/officeDocument/2006/relationships/hyperlink" Target="https://repositorio.veracruz.gob.mx/desarrollosocial/wp-content/uploads/sites/8/2026/01/IX_RF_MARGARITA_SANTOPIETRO_PERALTA_0586.pdf" TargetMode="External"/><Relationship Id="rId114" Type="http://schemas.openxmlformats.org/officeDocument/2006/relationships/hyperlink" Target="https://repositorio.veracruz.gob.mx/desarrollosocial/wp-content/uploads/sites/8/2026/01/IX_RF_JOSE_GUADALUPE_ORTIZ_AVILA_0642.pdf" TargetMode="External"/><Relationship Id="rId275" Type="http://schemas.openxmlformats.org/officeDocument/2006/relationships/hyperlink" Target="https://repositorio.veracruz.gob.mx/desarrollosocial/wp-content/uploads/sites/8/2026/01/IX_RF_MARGARITA_SANTOPIETRO_PERALTA_0761.pdf" TargetMode="External"/><Relationship Id="rId296" Type="http://schemas.openxmlformats.org/officeDocument/2006/relationships/hyperlink" Target="https://repositorio.veracruz.gob.mx/desarrollosocial/wp-content/uploads/sites/8/2026/01/IX_RF_LILIANA_RAMIREZ_GUILLEN_0798.pdf" TargetMode="External"/><Relationship Id="rId300" Type="http://schemas.openxmlformats.org/officeDocument/2006/relationships/hyperlink" Target="https://repositorio.veracruz.gob.mx/desarrollosocial/wp-content/uploads/sites/8/2026/01/IX_RF_AMAYRANI_MARTINEZ_CANDELARIO_0808.pdf" TargetMode="External"/><Relationship Id="rId60" Type="http://schemas.openxmlformats.org/officeDocument/2006/relationships/hyperlink" Target="https://repositorio.veracruz.gob.mx/desarrollosocial/wp-content/uploads/sites/8/2026/01/IX_RF_MARINO_SALVADOR_PEREZ_GAMEZ_0581.pdf" TargetMode="External"/><Relationship Id="rId81" Type="http://schemas.openxmlformats.org/officeDocument/2006/relationships/hyperlink" Target="https://repositorio.veracruz.gob.mx/desarrollosocial/wp-content/uploads/sites/8/2026/01/IX_RF_ALEJANDRO_GARCIA_RIVEROLL_0648.pdf" TargetMode="External"/><Relationship Id="rId135" Type="http://schemas.openxmlformats.org/officeDocument/2006/relationships/hyperlink" Target="https://repositorio.veracruz.gob.mx/desarrollosocial/wp-content/uploads/sites/8/2026/01/IX_RF_KEILA_YANIRA_CRUZ_MARTINEZ_0704.pdf" TargetMode="External"/><Relationship Id="rId156" Type="http://schemas.openxmlformats.org/officeDocument/2006/relationships/hyperlink" Target="https://repositorio.veracruz.gob.mx/desarrollosocial/wp-content/uploads/sites/8/2026/01/IX_RF_MARGARITA_SANTOPIETRO_PERALTA_0657.pdf" TargetMode="External"/><Relationship Id="rId177" Type="http://schemas.openxmlformats.org/officeDocument/2006/relationships/hyperlink" Target="https://repositorio.veracruz.gob.mx/desarrollosocial/wp-content/uploads/sites/8/2026/01/IX_RF_MARGARITA_SANTOPIETRO_PERALTA_0696.pdf" TargetMode="External"/><Relationship Id="rId198" Type="http://schemas.openxmlformats.org/officeDocument/2006/relationships/hyperlink" Target="https://repositorio.veracruz.gob.mx/desarrollosocial/wp-content/uploads/sites/8/2026/01/IX_RF_JOCSAN_SUAREZ_CAMPOS_0723.pdf" TargetMode="External"/><Relationship Id="rId321" Type="http://schemas.openxmlformats.org/officeDocument/2006/relationships/hyperlink" Target="https://repositorio.veracruz.gob.mx/desarrollosocial/wp-content/uploads/sites/8/2026/01/IX_RF_RODRIGO_DE_JESUS_GARCIA_RODRIGUEZ_0755.pdf" TargetMode="External"/><Relationship Id="rId342" Type="http://schemas.openxmlformats.org/officeDocument/2006/relationships/hyperlink" Target="https://repositorio.veracruz.gob.mx/desarrollosocial/wp-content/uploads/sites/8/2026/01/IX_RF_FRANCISCO_JAVIER_RAMOS_VENTURA_0885.pdf" TargetMode="External"/><Relationship Id="rId363" Type="http://schemas.openxmlformats.org/officeDocument/2006/relationships/hyperlink" Target="https://repositorio.veracruz.gob.mx/desarrollosocial/wp-content/uploads/sites/8/2026/01/IX_RF_SERGIO_IVAN_COLEAZA_CORTES_0880.pdf" TargetMode="External"/><Relationship Id="rId384" Type="http://schemas.openxmlformats.org/officeDocument/2006/relationships/hyperlink" Target="https://repositorio.veracruz.gob.mx/desarrollosocial/wp-content/uploads/sites/8/2026/01/IX_RF_RODOLFO_EFRAIN_DIAZ_GUTIERREZ_0907.pdf" TargetMode="External"/><Relationship Id="rId202" Type="http://schemas.openxmlformats.org/officeDocument/2006/relationships/hyperlink" Target="https://repositorio.veracruz.gob.mx/desarrollosocial/wp-content/uploads/sites/8/2026/01/IX_RF_ALEJANDRO_GARCIA_RIVEROLL_0721.pdf" TargetMode="External"/><Relationship Id="rId223" Type="http://schemas.openxmlformats.org/officeDocument/2006/relationships/hyperlink" Target="https://repositorio.veracruz.gob.mx/desarrollosocial/wp-content/uploads/sites/8/2026/01/IX_RF_SALMA_KARIME_BRAVO_ALMENDRA_0851.pdf" TargetMode="External"/><Relationship Id="rId244" Type="http://schemas.openxmlformats.org/officeDocument/2006/relationships/hyperlink" Target="https://repositorio.veracruz.gob.mx/desarrollosocial/wp-content/uploads/sites/8/2026/01/IX_RF_RUBEN_AMADO_SOSA_MARROQUIN_0835.pdf" TargetMode="External"/><Relationship Id="rId18" Type="http://schemas.openxmlformats.org/officeDocument/2006/relationships/hyperlink" Target="https://repositorio.veracruz.gob.mx/desarrollosocial/wp-content/uploads/sites/8/2026/01/IX_RF_PAULA_NATALIA_GALLARDO_MENDIETA_0556.pdf" TargetMode="External"/><Relationship Id="rId39" Type="http://schemas.openxmlformats.org/officeDocument/2006/relationships/hyperlink" Target="https://repositorio.veracruz.gob.mx/desarrollosocial/wp-content/uploads/sites/8/2026/01/IX_RF_MARGARITA_SANTOPIETRO_PERALTA_0563.pdf" TargetMode="External"/><Relationship Id="rId265" Type="http://schemas.openxmlformats.org/officeDocument/2006/relationships/hyperlink" Target="https://repositorio.veracruz.gob.mx/desarrollosocial/wp-content/uploads/sites/8/2026/01/IX_RF_MIGUEL_ANGEL_RAMOS_MARCIAL_0817.pdf" TargetMode="External"/><Relationship Id="rId286" Type="http://schemas.openxmlformats.org/officeDocument/2006/relationships/hyperlink" Target="https://repositorio.veracruz.gob.mx/desarrollosocial/wp-content/uploads/sites/8/2026/01/IX_RF_ADAN_CORTES_GARCIA_0788.pdf" TargetMode="External"/><Relationship Id="rId50" Type="http://schemas.openxmlformats.org/officeDocument/2006/relationships/hyperlink" Target="https://repositorio.veracruz.gob.mx/desarrollosocial/wp-content/uploads/sites/8/2026/01/IX_RF_ADRIANA_ANDRADE_BORZZANI_0589.pdf" TargetMode="External"/><Relationship Id="rId104" Type="http://schemas.openxmlformats.org/officeDocument/2006/relationships/hyperlink" Target="https://repositorio.veracruz.gob.mx/desarrollosocial/wp-content/uploads/sites/8/2026/01/IX_RF_MODESTO_CARLOS_CASTILLO_GUERRERO_0613.pdf" TargetMode="External"/><Relationship Id="rId125" Type="http://schemas.openxmlformats.org/officeDocument/2006/relationships/hyperlink" Target="https://repositorio.veracruz.gob.mx/desarrollosocial/wp-content/uploads/sites/8/2026/01/IX_RF_JOCSAN_SUAREZ_CAMPOS_0664.pdf" TargetMode="External"/><Relationship Id="rId146" Type="http://schemas.openxmlformats.org/officeDocument/2006/relationships/hyperlink" Target="https://repositorio.veracruz.gob.mx/desarrollosocial/wp-content/uploads/sites/8/2026/01/IX_RF_NELSON_ROCKEFELLER_LOPEZ_CORTES_0651.pdf" TargetMode="External"/><Relationship Id="rId167" Type="http://schemas.openxmlformats.org/officeDocument/2006/relationships/hyperlink" Target="https://repositorio.veracruz.gob.mx/desarrollosocial/wp-content/uploads/sites/8/2026/01/IX_RF_ELIDETH_GUERRERO_HERNANDEZ_0691.pdf" TargetMode="External"/><Relationship Id="rId188" Type="http://schemas.openxmlformats.org/officeDocument/2006/relationships/hyperlink" Target="https://repositorio.veracruz.gob.mx/desarrollosocial/wp-content/uploads/sites/8/2026/01/IX_RF_KEVIN_GARCIA_HERNANDEZ_0722.pdf" TargetMode="External"/><Relationship Id="rId311" Type="http://schemas.openxmlformats.org/officeDocument/2006/relationships/hyperlink" Target="https://repositorio.veracruz.gob.mx/desarrollosocial/wp-content/uploads/sites/8/2026/01/IX_RF_LUIS_MANUEL_HERNANDEZ_ESTEVES_0840.pdf" TargetMode="External"/><Relationship Id="rId332" Type="http://schemas.openxmlformats.org/officeDocument/2006/relationships/hyperlink" Target="https://repositorio.veracruz.gob.mx/desarrollosocial/wp-content/uploads/sites/8/2026/01/IX_RF_ELADIO_CRUZ_NAVARRO_0853.pdf" TargetMode="External"/><Relationship Id="rId353" Type="http://schemas.openxmlformats.org/officeDocument/2006/relationships/hyperlink" Target="https://repositorio.veracruz.gob.mx/desarrollosocial/wp-content/uploads/sites/8/2026/01/IX_RF_MARIA_DEL_ROSARIO_SALDANA_GABRIEL_0866.pdf" TargetMode="External"/><Relationship Id="rId374" Type="http://schemas.openxmlformats.org/officeDocument/2006/relationships/hyperlink" Target="https://repositorio.veracruz.gob.mx/desarrollosocial/wp-content/uploads/sites/8/2026/01/IX_RF_GILBERTO_ESPINOSA_ROLDAN_0903.pdf" TargetMode="External"/><Relationship Id="rId71" Type="http://schemas.openxmlformats.org/officeDocument/2006/relationships/hyperlink" Target="https://repositorio.veracruz.gob.mx/desarrollosocial/wp-content/uploads/sites/8/2026/01/IX_RF_JOSE_ALBERTO_ALARCON_MOTA_0631.pdf" TargetMode="External"/><Relationship Id="rId92" Type="http://schemas.openxmlformats.org/officeDocument/2006/relationships/hyperlink" Target="https://repositorio.veracruz.gob.mx/desarrollosocial/wp-content/uploads/sites/8/2026/01/IX_RF_ELOY_DE_JESUS_TRUJILLO_RODRIGUEZ_0636.pdf" TargetMode="External"/><Relationship Id="rId213" Type="http://schemas.openxmlformats.org/officeDocument/2006/relationships/hyperlink" Target="https://repositorio.veracruz.gob.mx/desarrollosocial/wp-content/uploads/sites/8/2026/01/IX_RF_MIGUEL_ANGEL_RABELO_GUILLEN_0737.pdf" TargetMode="External"/><Relationship Id="rId234" Type="http://schemas.openxmlformats.org/officeDocument/2006/relationships/hyperlink" Target="https://repositorio.veracruz.gob.mx/desarrollosocial/wp-content/uploads/sites/8/2026/01/IX_RF_BRANDON_APOLINAR_LUGO_BARRON_0805.pdf" TargetMode="External"/><Relationship Id="rId2" Type="http://schemas.openxmlformats.org/officeDocument/2006/relationships/hyperlink" Target="https://repositorio.veracruz.gob.mx/desarrollosocial/wp-content/uploads/sites/8/2026/01/IX_RF_KEILA_YANIRA_CRUZ_MARTINEZ_0489.pdf" TargetMode="External"/><Relationship Id="rId29" Type="http://schemas.openxmlformats.org/officeDocument/2006/relationships/hyperlink" Target="https://repositorio.veracruz.gob.mx/desarrollosocial/wp-content/uploads/sites/8/2026/01/IX_RF_RODRIGO_DE_JESUS_GARCIA_RODRIGUEZ_0560.pdf" TargetMode="External"/><Relationship Id="rId255" Type="http://schemas.openxmlformats.org/officeDocument/2006/relationships/hyperlink" Target="https://repositorio.veracruz.gob.mx/desarrollosocial/wp-content/uploads/sites/8/2026/01/IX_RF_LEOPOLDO_RAFAEL_AGUILAR_RAMON_0746.pdf" TargetMode="External"/><Relationship Id="rId276" Type="http://schemas.openxmlformats.org/officeDocument/2006/relationships/hyperlink" Target="https://repositorio.veracruz.gob.mx/desarrollosocial/wp-content/uploads/sites/8/2026/01/IX_RF_ADALIA_VICTORIA_TEJERO_URBINA_0762.pdf" TargetMode="External"/><Relationship Id="rId297" Type="http://schemas.openxmlformats.org/officeDocument/2006/relationships/hyperlink" Target="https://repositorio.veracruz.gob.mx/desarrollosocial/wp-content/uploads/sites/8/2026/01/IX_RF_SERGIO_MARTINEZ_MARTINEZ_0799.pdf" TargetMode="External"/><Relationship Id="rId40" Type="http://schemas.openxmlformats.org/officeDocument/2006/relationships/hyperlink" Target="https://repositorio.veracruz.gob.mx/desarrollosocial/wp-content/uploads/sites/8/2026/01/IX_RF_ALEJANDRO_GARCIA_RIVEROLL_0564.pdf" TargetMode="External"/><Relationship Id="rId115" Type="http://schemas.openxmlformats.org/officeDocument/2006/relationships/hyperlink" Target="https://repositorio.veracruz.gob.mx/desarrollosocial/wp-content/uploads/sites/8/2026/01/IX_RF_JUAN_CARLOS_MINERO_SEGURA_0658.pdf" TargetMode="External"/><Relationship Id="rId136" Type="http://schemas.openxmlformats.org/officeDocument/2006/relationships/hyperlink" Target="https://repositorio.veracruz.gob.mx/desarrollosocial/wp-content/uploads/sites/8/2026/01/IX_RF_ARMANDO_XICOTENCATL_FLORES_0667.pdf" TargetMode="External"/><Relationship Id="rId157" Type="http://schemas.openxmlformats.org/officeDocument/2006/relationships/hyperlink" Target="https://repositorio.veracruz.gob.mx/desarrollosocial/wp-content/uploads/sites/8/2026/01/IX_RF_EUSEBIA_CORTES_PEREZ_0668.pdf" TargetMode="External"/><Relationship Id="rId178" Type="http://schemas.openxmlformats.org/officeDocument/2006/relationships/hyperlink" Target="https://repositorio.veracruz.gob.mx/desarrollosocial/wp-content/uploads/sites/8/2026/01/IX_RF_ELIDETH_GUERRERO_HERNANDEZ_0697.pdf" TargetMode="External"/><Relationship Id="rId301" Type="http://schemas.openxmlformats.org/officeDocument/2006/relationships/hyperlink" Target="https://repositorio.veracruz.gob.mx/desarrollosocial/wp-content/uploads/sites/8/2026/01/IX_RF_CLAUDIA_EUNICE_HERNANDEZ_PORFIRIO_0809.pdf" TargetMode="External"/><Relationship Id="rId322" Type="http://schemas.openxmlformats.org/officeDocument/2006/relationships/hyperlink" Target="https://repositorio.veracruz.gob.mx/desarrollosocial/wp-content/uploads/sites/8/2026/01/IX_RF_MARGARITA_SANTOPIETRO_PERALTA_0757.pdf" TargetMode="External"/><Relationship Id="rId343" Type="http://schemas.openxmlformats.org/officeDocument/2006/relationships/hyperlink" Target="https://repositorio.veracruz.gob.mx/desarrollosocial/wp-content/uploads/sites/8/2026/01/IX_RF_ROBERTO_SANCHEZ_ROMAN_0888.pdf" TargetMode="External"/><Relationship Id="rId364" Type="http://schemas.openxmlformats.org/officeDocument/2006/relationships/hyperlink" Target="https://repositorio.veracruz.gob.mx/desarrollosocial/wp-content/uploads/sites/8/2026/01/IX_RF_NELSON_ROCKEFELLER_LOPEZ_CORTES_0874.pdf" TargetMode="External"/><Relationship Id="rId61" Type="http://schemas.openxmlformats.org/officeDocument/2006/relationships/hyperlink" Target="https://repositorio.veracruz.gob.mx/desarrollosocial/wp-content/uploads/sites/8/2026/01/IX_RF_VICTOR_ALEJANDRO_GUZMAN_MENDIOLA_0582.pdf" TargetMode="External"/><Relationship Id="rId82" Type="http://schemas.openxmlformats.org/officeDocument/2006/relationships/hyperlink" Target="https://repositorio.veracruz.gob.mx/desarrollosocial/wp-content/uploads/sites/8/2026/01/IX_RF_SERGIO_IVAN_COLEAZA_CORTES_0618.pdf" TargetMode="External"/><Relationship Id="rId199" Type="http://schemas.openxmlformats.org/officeDocument/2006/relationships/hyperlink" Target="https://repositorio.veracruz.gob.mx/desarrollosocial/wp-content/uploads/sites/8/2026/01/IX_RF_RODRIGO_DE_JESUS_GARCIA_RODRIGUEZ_0718.pdf" TargetMode="External"/><Relationship Id="rId203" Type="http://schemas.openxmlformats.org/officeDocument/2006/relationships/hyperlink" Target="https://repositorio.veracruz.gob.mx/desarrollosocial/wp-content/uploads/sites/8/2026/01/IX_RF_EUSEBIA_CORTES_PEREZ_0750.pdf" TargetMode="External"/><Relationship Id="rId385" Type="http://schemas.openxmlformats.org/officeDocument/2006/relationships/hyperlink" Target="https://repositorio.veracruz.gob.mx/desarrollosocial/wp-content/uploads/sites/8/2026/01/IX_RF_ELADIO_CRUZ_NAVARRO_0910.pdf" TargetMode="External"/><Relationship Id="rId19" Type="http://schemas.openxmlformats.org/officeDocument/2006/relationships/hyperlink" Target="https://repositorio.veracruz.gob.mx/desarrollosocial/wp-content/uploads/sites/8/2026/01/IX_RF_CARLOS_ENRIQUE_MARTINEZ_TORRES_0557.pdf" TargetMode="External"/><Relationship Id="rId224" Type="http://schemas.openxmlformats.org/officeDocument/2006/relationships/hyperlink" Target="https://repositorio.veracruz.gob.mx/desarrollosocial/wp-content/uploads/sites/8/2026/01/IX_RF_NORMA_GUADALUPE_DE_LA_PAZ_URQUIJO_0754.pdf" TargetMode="External"/><Relationship Id="rId245" Type="http://schemas.openxmlformats.org/officeDocument/2006/relationships/hyperlink" Target="https://repositorio.veracruz.gob.mx/desarrollosocial/wp-content/uploads/sites/8/2026/01/IX_RF_ANGELA_NATIVIDAD_ARIGUZNAGA_CUERVO_0850.pdf" TargetMode="External"/><Relationship Id="rId266" Type="http://schemas.openxmlformats.org/officeDocument/2006/relationships/hyperlink" Target="https://repositorio.veracruz.gob.mx/desarrollosocial/wp-content/uploads/sites/8/2026/01/IX_RF_DIEGO_PRIETO_GOMEZ_0818.pdf" TargetMode="External"/><Relationship Id="rId287" Type="http://schemas.openxmlformats.org/officeDocument/2006/relationships/hyperlink" Target="https://repositorio.veracruz.gob.mx/desarrollosocial/wp-content/uploads/sites/8/2026/01/IX_RF_ANGEL_GIANCARLO_GUZMAN_RAMOS_0789.pdf" TargetMode="External"/><Relationship Id="rId30" Type="http://schemas.openxmlformats.org/officeDocument/2006/relationships/hyperlink" Target="https://repositorio.veracruz.gob.mx/desarrollosocial/wp-content/uploads/sites/8/2026/01/IX_RF_MARGARITA_SANTOPIETRO_PERALTA_0561.pdf" TargetMode="External"/><Relationship Id="rId105" Type="http://schemas.openxmlformats.org/officeDocument/2006/relationships/hyperlink" Target="https://repositorio.veracruz.gob.mx/desarrollosocial/wp-content/uploads/sites/8/2026/01/IX_RF_ELOY_DE_JESUS_TRUJILLO_RODRIGUEZ_0621.pdf" TargetMode="External"/><Relationship Id="rId126" Type="http://schemas.openxmlformats.org/officeDocument/2006/relationships/hyperlink" Target="https://repositorio.veracruz.gob.mx/desarrollosocial/wp-content/uploads/sites/8/2026/01/IX_RF_JUAN_CARLOS_MINERO_SEGURA_0693.pdf" TargetMode="External"/><Relationship Id="rId147" Type="http://schemas.openxmlformats.org/officeDocument/2006/relationships/hyperlink" Target="https://repositorio.veracruz.gob.mx/desarrollosocial/wp-content/uploads/sites/8/2026/01/IX_RF_SERGIO_IVAN_COLEAZA_CORTES_0652.pdf" TargetMode="External"/><Relationship Id="rId168" Type="http://schemas.openxmlformats.org/officeDocument/2006/relationships/hyperlink" Target="https://repositorio.veracruz.gob.mx/desarrollosocial/wp-content/uploads/sites/8/2026/01/IX_RF_EUSEBIA_CORTES_PEREZ_0692.pdf" TargetMode="External"/><Relationship Id="rId312" Type="http://schemas.openxmlformats.org/officeDocument/2006/relationships/hyperlink" Target="https://repositorio.veracruz.gob.mx/desarrollosocial/wp-content/uploads/sites/8/2026/01/IX_RF_XOCHITL_DEL_ROSARIO_RODRIGUEZ_SAVINON_0841.pdf" TargetMode="External"/><Relationship Id="rId333" Type="http://schemas.openxmlformats.org/officeDocument/2006/relationships/hyperlink" Target="https://repositorio.veracruz.gob.mx/desarrollosocial/wp-content/uploads/sites/8/2026/01/IX_RF_MARTIN_GUEVARA_RAMOS_0780.pdf" TargetMode="External"/><Relationship Id="rId354" Type="http://schemas.openxmlformats.org/officeDocument/2006/relationships/hyperlink" Target="https://repositorio.veracruz.gob.mx/desarrollosocial/wp-content/uploads/sites/8/2026/01/IX_RF_RODRIGO_RAZZO_MARTINEZ_0867.pdf" TargetMode="External"/><Relationship Id="rId51" Type="http://schemas.openxmlformats.org/officeDocument/2006/relationships/hyperlink" Target="https://repositorio.veracruz.gob.mx/desarrollosocial/wp-content/uploads/sites/8/2026/01/IX_RF_ELIDETH_GUERRERO_HERNANDEZ_0590.pdf" TargetMode="External"/><Relationship Id="rId72" Type="http://schemas.openxmlformats.org/officeDocument/2006/relationships/hyperlink" Target="https://repositorio.veracruz.gob.mx/desarrollosocial/wp-content/uploads/sites/8/2026/01/IX_RF_CARLOS_ENRIQUE_MARTINEZ_TORRES_0645.pdf" TargetMode="External"/><Relationship Id="rId93" Type="http://schemas.openxmlformats.org/officeDocument/2006/relationships/hyperlink" Target="https://repositorio.veracruz.gob.mx/desarrollosocial/wp-content/uploads/sites/8/2026/01/IX_RF_LAURA_CONCEPCION_PINZON_TEJEDA_0602.pdf" TargetMode="External"/><Relationship Id="rId189" Type="http://schemas.openxmlformats.org/officeDocument/2006/relationships/hyperlink" Target="https://repositorio.veracruz.gob.mx/desarrollosocial/wp-content/uploads/sites/8/2026/01/IX_RF_GILBERTO_ESPINOSA_ROLDAN_0749.pdf" TargetMode="External"/><Relationship Id="rId375" Type="http://schemas.openxmlformats.org/officeDocument/2006/relationships/hyperlink" Target="https://repositorio.veracruz.gob.mx/desarrollosocial/wp-content/uploads/sites/8/2026/01/IX_RF_OCTAVIO_RAMIREZ_CALZADILLA_0904.pdf" TargetMode="External"/><Relationship Id="rId3" Type="http://schemas.openxmlformats.org/officeDocument/2006/relationships/hyperlink" Target="https://repositorio.veracruz.gob.mx/desarrollosocial/wp-content/uploads/sites/8/2026/01/IX_RF_ADRIANA_SILVA_FIGUEROA_0488.pdf" TargetMode="External"/><Relationship Id="rId214" Type="http://schemas.openxmlformats.org/officeDocument/2006/relationships/hyperlink" Target="https://repositorio.veracruz.gob.mx/desarrollosocial/wp-content/uploads/sites/8/2026/01/IX_RF_ADALIA_VICTORIA_TEJERO_URBINA_0738.pdf" TargetMode="External"/><Relationship Id="rId235" Type="http://schemas.openxmlformats.org/officeDocument/2006/relationships/hyperlink" Target="https://repositorio.veracruz.gob.mx/desarrollosocial/wp-content/uploads/sites/8/2026/01/IX_RF_ADRIANA_RIOS_GARCIA_0807.pdf" TargetMode="External"/><Relationship Id="rId256" Type="http://schemas.openxmlformats.org/officeDocument/2006/relationships/hyperlink" Target="https://repositorio.veracruz.gob.mx/desarrollosocial/wp-content/uploads/sites/8/2026/01/IX_RF_ERIKA_LOPEZ_SANTIAGO_0765.pdf" TargetMode="External"/><Relationship Id="rId277" Type="http://schemas.openxmlformats.org/officeDocument/2006/relationships/hyperlink" Target="https://repositorio.veracruz.gob.mx/desarrollosocial/wp-content/uploads/sites/8/2026/01/IX_RF_ANDREA_CRUZ_SERRANO_0763.pdf" TargetMode="External"/><Relationship Id="rId298" Type="http://schemas.openxmlformats.org/officeDocument/2006/relationships/hyperlink" Target="https://repositorio.veracruz.gob.mx/desarrollosocial/wp-content/uploads/sites/8/2026/01/IX_RF_TRINIDAD_ALCUDIA_CRUZ_0800.pdf" TargetMode="External"/><Relationship Id="rId116" Type="http://schemas.openxmlformats.org/officeDocument/2006/relationships/hyperlink" Target="https://repositorio.veracruz.gob.mx/desarrollosocial/wp-content/uploads/sites/8/2026/01/IX_RF_ARLE_ABRIL_SANTOS_MARTINEZ_0659.pdf" TargetMode="External"/><Relationship Id="rId137" Type="http://schemas.openxmlformats.org/officeDocument/2006/relationships/hyperlink" Target="https://repositorio.veracruz.gob.mx/desarrollosocial/wp-content/uploads/sites/8/2026/01/IX_RF_ELADIO_CRUZ_NAVARRO_0666.pdf" TargetMode="External"/><Relationship Id="rId158" Type="http://schemas.openxmlformats.org/officeDocument/2006/relationships/hyperlink" Target="https://repositorio.veracruz.gob.mx/desarrollosocial/wp-content/uploads/sites/8/2026/01/IX_RF_NELSON_ROCKEFELLER_LOPEZ_CORTES_0677.pdf" TargetMode="External"/><Relationship Id="rId302" Type="http://schemas.openxmlformats.org/officeDocument/2006/relationships/hyperlink" Target="https://repositorio.veracruz.gob.mx/desarrollosocial/wp-content/uploads/sites/8/2026/01/IX_RF_ANTONIO_REYES_CARBALLO_0816.pdf" TargetMode="External"/><Relationship Id="rId323" Type="http://schemas.openxmlformats.org/officeDocument/2006/relationships/hyperlink" Target="https://repositorio.veracruz.gob.mx/desarrollosocial/wp-content/uploads/sites/8/2026/01/IX_RF_ELIDETH_GUERRERO_HERNANDEZ_0758.pdf" TargetMode="External"/><Relationship Id="rId344" Type="http://schemas.openxmlformats.org/officeDocument/2006/relationships/hyperlink" Target="https://repositorio.veracruz.gob.mx/desarrollosocial/wp-content/uploads/sites/8/2026/01/IX_RF_JUAN_CARLOS_TORRES_RAMIREZ_0894.pdf" TargetMode="External"/><Relationship Id="rId20" Type="http://schemas.openxmlformats.org/officeDocument/2006/relationships/hyperlink" Target="https://repositorio.veracruz.gob.mx/desarrollosocial/wp-content/uploads/sites/8/2026/01/IX_RF_MARTIN_GUEVARA_RAMOS_0558.pdf" TargetMode="External"/><Relationship Id="rId41" Type="http://schemas.openxmlformats.org/officeDocument/2006/relationships/hyperlink" Target="https://repositorio.veracruz.gob.mx/desarrollosocial/wp-content/uploads/sites/8/2026/01/IX_RF_ELIDETH_GUERRERO_HERNANDEZ_0565.pdf" TargetMode="External"/><Relationship Id="rId62" Type="http://schemas.openxmlformats.org/officeDocument/2006/relationships/hyperlink" Target="https://repositorio.veracruz.gob.mx/desarrollosocial/wp-content/uploads/sites/8/2026/01/IX_RF_NELSON_ROCKEFELLER_LOPEZ_CORTES_0584.pdf" TargetMode="External"/><Relationship Id="rId83" Type="http://schemas.openxmlformats.org/officeDocument/2006/relationships/hyperlink" Target="https://repositorio.veracruz.gob.mx/desarrollosocial/wp-content/uploads/sites/8/2026/01/IX_RF_EUSEBIA_CORTES_PEREZ_0619.pdf" TargetMode="External"/><Relationship Id="rId179" Type="http://schemas.openxmlformats.org/officeDocument/2006/relationships/hyperlink" Target="https://repositorio.veracruz.gob.mx/desarrollosocial/wp-content/uploads/sites/8/2026/01/IX_RF_MARGARITA_SANTOPIETRO_PERALTA_0707.pdf" TargetMode="External"/><Relationship Id="rId365" Type="http://schemas.openxmlformats.org/officeDocument/2006/relationships/hyperlink" Target="https://repositorio.veracruz.gob.mx/desarrollosocial/wp-content/uploads/sites/8/2026/01/IX_RF_SERGIO_IVAN_COLEAZA_CORTES_0875.pdf" TargetMode="External"/><Relationship Id="rId190" Type="http://schemas.openxmlformats.org/officeDocument/2006/relationships/hyperlink" Target="https://repositorio.veracruz.gob.mx/desarrollosocial/wp-content/uploads/sites/8/2026/01/IX_RF_FRACISCO_JAVIER_RAMOS_VENTURA_0756.pdf" TargetMode="External"/><Relationship Id="rId204" Type="http://schemas.openxmlformats.org/officeDocument/2006/relationships/hyperlink" Target="https://repositorio.veracruz.gob.mx/desarrollosocial/wp-content/uploads/sites/8/2026/01/IX_RF_NELSON_ROCKEFELLER_LOPEZ_CORTES_0751.pdf" TargetMode="External"/><Relationship Id="rId225" Type="http://schemas.openxmlformats.org/officeDocument/2006/relationships/hyperlink" Target="https://repositorio.veracruz.gob.mx/desarrollosocial/wp-content/uploads/sites/8/2026/01/IX_RF_IVAN_GARCIA_SALOMON_0777.pdf" TargetMode="External"/><Relationship Id="rId246" Type="http://schemas.openxmlformats.org/officeDocument/2006/relationships/hyperlink" Target="https://repositorio.veracruz.gob.mx/desarrollosocial/wp-content/uploads/sites/8/2026/01/IX_RF_JUAN_JOSE_CISNEROS_MORENO_0855.pdf" TargetMode="External"/><Relationship Id="rId267" Type="http://schemas.openxmlformats.org/officeDocument/2006/relationships/hyperlink" Target="https://repositorio.veracruz.gob.mx/desarrollosocial/wp-content/uploads/sites/8/2026/01/IX_RF_GABRIELA_ISADORA_PEREZ_DE_GYVES_0819.pdf" TargetMode="External"/><Relationship Id="rId288" Type="http://schemas.openxmlformats.org/officeDocument/2006/relationships/hyperlink" Target="https://repositorio.veracruz.gob.mx/desarrollosocial/wp-content/uploads/sites/8/2026/01/IX_RF_BEATRIZ_DE_LOS_SANTOS_DE_JESUS_0790.pdf" TargetMode="External"/><Relationship Id="rId106" Type="http://schemas.openxmlformats.org/officeDocument/2006/relationships/hyperlink" Target="https://repositorio.veracruz.gob.mx/desarrollosocial/wp-content/uploads/sites/8/2026/01/IX_RF_PATY_RAMIREZ_PELAYO_0622.pdf" TargetMode="External"/><Relationship Id="rId127" Type="http://schemas.openxmlformats.org/officeDocument/2006/relationships/hyperlink" Target="https://repositorio.veracruz.gob.mx/desarrollosocial/wp-content/uploads/sites/8/2026/01/IX_RF_ELOY_DE_JESUS_TRUJILLO_RODRIGUEZ_0616.pdf" TargetMode="External"/><Relationship Id="rId313" Type="http://schemas.openxmlformats.org/officeDocument/2006/relationships/hyperlink" Target="https://repositorio.veracruz.gob.mx/desarrollosocial/wp-content/uploads/sites/8/2026/01/IX_RF_NELSON_ROCKEFELLER_LOPEZ_CORTES_0859.pdf" TargetMode="External"/><Relationship Id="rId10" Type="http://schemas.openxmlformats.org/officeDocument/2006/relationships/hyperlink" Target="https://repositorio.veracruz.gob.mx/desarrollosocial/wp-content/uploads/sites/8/2026/01/IX_RF_EUSEBIA_CORTES_PEREZ_0516.pdf" TargetMode="External"/><Relationship Id="rId31" Type="http://schemas.openxmlformats.org/officeDocument/2006/relationships/hyperlink" Target="https://repositorio.veracruz.gob.mx/desarrollosocial/wp-content/uploads/sites/8/2026/01/IX_RF_ELIDETH_GUERRERO_HERNANDEZ_0562.pdf" TargetMode="External"/><Relationship Id="rId52" Type="http://schemas.openxmlformats.org/officeDocument/2006/relationships/hyperlink" Target="https://repositorio.veracruz.gob.mx/desarrollosocial/wp-content/uploads/sites/8/2026/01/IX-_RF_ALEJANDRO_GARCIA_RIVEROLL_0591.pdf" TargetMode="External"/><Relationship Id="rId73" Type="http://schemas.openxmlformats.org/officeDocument/2006/relationships/hyperlink" Target="https://repositorio.veracruz.gob.mx/desarrollosocial/wp-content/uploads/sites/8/2026/01/IX_RF_MARTIN_GUEVARA_RAMOS_0646.pdf" TargetMode="External"/><Relationship Id="rId94" Type="http://schemas.openxmlformats.org/officeDocument/2006/relationships/hyperlink" Target="https://repositorio.veracruz.gob.mx/desarrollosocial/wp-content/uploads/sites/8/2026/01/IX_RF_FRACINSCO_JAVIER_ESPARZA_VALENCIA_0600.pdf" TargetMode="External"/><Relationship Id="rId148" Type="http://schemas.openxmlformats.org/officeDocument/2006/relationships/hyperlink" Target="https://repositorio.veracruz.gob.mx/desarrollosocial/wp-content/uploads/sites/8/2026/01/IX_RF_JOCSAN_SUAREZ_CAMPOS_0670.pdf" TargetMode="External"/><Relationship Id="rId169" Type="http://schemas.openxmlformats.org/officeDocument/2006/relationships/hyperlink" Target="https://repositorio.veracruz.gob.mx/desarrollosocial/wp-content/uploads/sites/8/2026/01/IX_RF_NELSON_ROCKEFELLER_LOPEZ_CORTES_0691A.pdf" TargetMode="External"/><Relationship Id="rId334" Type="http://schemas.openxmlformats.org/officeDocument/2006/relationships/hyperlink" Target="https://repositorio.veracruz.gob.mx/desarrollosocial/wp-content/uploads/sites/8/2026/01/IX_RF_EDWIN_HERNANDEZ_ROMAN_0838.pdf" TargetMode="External"/><Relationship Id="rId355" Type="http://schemas.openxmlformats.org/officeDocument/2006/relationships/hyperlink" Target="https://repositorio.veracruz.gob.mx/desarrollosocial/wp-content/uploads/sites/8/2026/01/IX_RF_FRANCISCO_JAVIER_FRANCO_MARTINEZ_0870.pdf" TargetMode="External"/><Relationship Id="rId376" Type="http://schemas.openxmlformats.org/officeDocument/2006/relationships/hyperlink" Target="https://repositorio.veracruz.gob.mx/desarrollosocial/wp-content/uploads/sites/8/2026/01/IX_RF_ARMANDO_XICOTENCATL_FLORES_0906.pdf" TargetMode="External"/><Relationship Id="rId4" Type="http://schemas.openxmlformats.org/officeDocument/2006/relationships/hyperlink" Target="https://repositorio.veracruz.gob.mx/desarrollosocial/wp-content/uploads/sites/8/2026/01/IX_RF_EUSEBIA_CORTES_PEREZ_0480.pdf" TargetMode="External"/><Relationship Id="rId180" Type="http://schemas.openxmlformats.org/officeDocument/2006/relationships/hyperlink" Target="https://repositorio.veracruz.gob.mx/desarrollosocial/wp-content/uploads/sites/8/2026/01/IX_RF_ELIDETH_GUERRERO_HERNANDEZ_0710.pdf" TargetMode="External"/><Relationship Id="rId215" Type="http://schemas.openxmlformats.org/officeDocument/2006/relationships/hyperlink" Target="https://repositorio.veracruz.gob.mx/desarrollosocial/wp-content/uploads/sites/8/2026/01/IX_RF_YURIDIA_MARIA_CANO_RODRIGUEZ_0739.pdf" TargetMode="External"/><Relationship Id="rId236" Type="http://schemas.openxmlformats.org/officeDocument/2006/relationships/hyperlink" Target="https://repositorio.veracruz.gob.mx/desarrollosocial/wp-content/uploads/sites/8/2026/01/IX_RF_LUIS_FERNANDO_BECERRIL_BLANCO_0810.pdf" TargetMode="External"/><Relationship Id="rId257" Type="http://schemas.openxmlformats.org/officeDocument/2006/relationships/hyperlink" Target="https://repositorio.veracruz.gob.mx/desarrollosocial/wp-content/uploads/sites/8/2026/01/IX_RF_FABIOLA_HERNANDEZ_SANTIAGO_0766.pdf" TargetMode="External"/><Relationship Id="rId278" Type="http://schemas.openxmlformats.org/officeDocument/2006/relationships/hyperlink" Target="https://repositorio.veracruz.gob.mx/desarrollosocial/wp-content/uploads/sites/8/2026/01/IX_RF_BERTHA_DENISSE_BARRIENTOS_GUILLEN_0764.pdf" TargetMode="External"/><Relationship Id="rId303" Type="http://schemas.openxmlformats.org/officeDocument/2006/relationships/hyperlink" Target="https://repositorio.veracruz.gob.mx/desarrollosocial/wp-content/uploads/sites/8/2026/01/IX_RF_BRIGITTE_SIRLEH_MORALES_CRUZ_0820.pdf" TargetMode="External"/><Relationship Id="rId42" Type="http://schemas.openxmlformats.org/officeDocument/2006/relationships/hyperlink" Target="https://repositorio.veracruz.gob.mx/desarrollosocial/wp-content/uploads/sites/8/2026/01/IX-_RF_RODRIGO_DE_JESUS_GARCIA_RODRIGUEZ_0572.pdf" TargetMode="External"/><Relationship Id="rId84" Type="http://schemas.openxmlformats.org/officeDocument/2006/relationships/hyperlink" Target="https://repositorio.veracruz.gob.mx/desarrollosocial/wp-content/uploads/sites/8/2026/01/IX_RF_NELSON_ROCKEFELLER_LOPEZ_CORTES_0647.pdf" TargetMode="External"/><Relationship Id="rId138" Type="http://schemas.openxmlformats.org/officeDocument/2006/relationships/hyperlink" Target="https://repositorio.veracruz.gob.mx/desarrollosocial/wp-content/uploads/sites/8/2026/01/IX_RF_LAURA_CONCEPCION_PINZON_TEJEDA_0639.pdf" TargetMode="External"/><Relationship Id="rId345" Type="http://schemas.openxmlformats.org/officeDocument/2006/relationships/hyperlink" Target="https://repositorio.veracruz.gob.mx/desarrollosocial/wp-content/uploads/sites/8/2026/01/IX_RF_NELSON_ROCKEFELLER_LOPEZ_CORTES_0872.pdf" TargetMode="External"/><Relationship Id="rId191" Type="http://schemas.openxmlformats.org/officeDocument/2006/relationships/hyperlink" Target="https://repositorio.veracruz.gob.mx/desarrollosocial/wp-content/uploads/sites/8/2026/01/IX_RF_MARTIN_GUEVARA_RAMOS_0724.pdf" TargetMode="External"/><Relationship Id="rId205" Type="http://schemas.openxmlformats.org/officeDocument/2006/relationships/hyperlink" Target="https://repositorio.veracruz.gob.mx/desarrollosocial/wp-content/uploads/sites/8/2026/01/IX_RF_ROXANA_MARIA_MARQUEZ_CARTAGENA_0729.pdf" TargetMode="External"/><Relationship Id="rId247" Type="http://schemas.openxmlformats.org/officeDocument/2006/relationships/hyperlink" Target="https://repositorio.veracruz.gob.mx/desarrollosocial/wp-content/uploads/sites/8/2026/01/IX_RF_VICTOR_MANUEL_MORA_ORTIZ_0856.pdf" TargetMode="External"/><Relationship Id="rId107" Type="http://schemas.openxmlformats.org/officeDocument/2006/relationships/hyperlink" Target="https://repositorio.veracruz.gob.mx/desarrollosocial/wp-content/uploads/sites/8/2026/01/IX_RF_SABINO_SOTO_ABARCA_0623.pdf" TargetMode="External"/><Relationship Id="rId289" Type="http://schemas.openxmlformats.org/officeDocument/2006/relationships/hyperlink" Target="https://repositorio.veracruz.gob.mx/desarrollosocial/wp-content/uploads/sites/8/2026/01/IX_RF_BLANCA_ISIS_FICACHI_SANCHEZ_0791.pdf" TargetMode="External"/><Relationship Id="rId11" Type="http://schemas.openxmlformats.org/officeDocument/2006/relationships/hyperlink" Target="https://repositorio.veracruz.gob.mx/desarrollosocial/wp-content/uploads/sites/8/2026/01/IX_RF_SERGIO_PASTOR_ROJAS_MORTEO_0512.pdf" TargetMode="External"/><Relationship Id="rId53" Type="http://schemas.openxmlformats.org/officeDocument/2006/relationships/hyperlink" Target="https://repositorio.veracruz.gob.mx/desarrollosocial/wp-content/uploads/sites/8/2026/01/IX_RF_AXEL_ANTONIO_CHAVEZ_GARCIA_0592.pdf" TargetMode="External"/><Relationship Id="rId149" Type="http://schemas.openxmlformats.org/officeDocument/2006/relationships/hyperlink" Target="https://repositorio.veracruz.gob.mx/desarrollosocial/wp-content/uploads/sites/8/2026/01/IX_RF_CARLOS_ENRIQUE_MARTINEZ_TORRES_0672.pdf" TargetMode="External"/><Relationship Id="rId314" Type="http://schemas.openxmlformats.org/officeDocument/2006/relationships/hyperlink" Target="https://repositorio.veracruz.gob.mx/desarrollosocial/wp-content/uploads/sites/8/2026/01/IX_RF_JUAN_JOSE_CISNEROS_MORENO_0865.pdf" TargetMode="External"/><Relationship Id="rId356" Type="http://schemas.openxmlformats.org/officeDocument/2006/relationships/hyperlink" Target="https://repositorio.veracruz.gob.mx/desarrollosocial/wp-content/uploads/sites/8/2026/01/IX_RF_JUAN_CARLOS_TORRES_RAMIREZ_0877.pdf" TargetMode="External"/><Relationship Id="rId95" Type="http://schemas.openxmlformats.org/officeDocument/2006/relationships/hyperlink" Target="https://repositorio.veracruz.gob.mx/desarrollosocial/wp-content/uploads/sites/8/2026/01/IX_RF_SERGIO_PASTOR_ROJAS_MORTERO_0604.pdf" TargetMode="External"/><Relationship Id="rId160" Type="http://schemas.openxmlformats.org/officeDocument/2006/relationships/hyperlink" Target="https://repositorio.veracruz.gob.mx/desarrollosocial/wp-content/uploads/sites/8/2026/01/IX_RF_MARINO_SALVADOR_PEREZ_GAMEZ_0678.pdf" TargetMode="External"/><Relationship Id="rId216" Type="http://schemas.openxmlformats.org/officeDocument/2006/relationships/hyperlink" Target="https://repositorio.veracruz.gob.mx/desarrollosocial/wp-content/uploads/sites/8/2026/01/IX_RF_JOYSE_FIGUEROA_URDIANA_0740.pdf" TargetMode="External"/><Relationship Id="rId258" Type="http://schemas.openxmlformats.org/officeDocument/2006/relationships/hyperlink" Target="https://repositorio.veracruz.gob.mx/desarrollosocial/wp-content/uploads/sites/8/2026/01/IX_RF_MARCELA_SELVAS_ARELLANO_0769.pdf" TargetMode="External"/><Relationship Id="rId22" Type="http://schemas.openxmlformats.org/officeDocument/2006/relationships/hyperlink" Target="https://repositorio.veracruz.gob.mx/desarrollosocial/wp-content/uploads/sites/8/2026/01/IX_RF_AXEL_ANTONIO_CHAVEZ_GARCIA_0566.pdf" TargetMode="External"/><Relationship Id="rId64" Type="http://schemas.openxmlformats.org/officeDocument/2006/relationships/hyperlink" Target="https://repositorio.veracruz.gob.mx/desarrollosocial/wp-content/uploads/sites/8/2026/01/IX_RF_MARGARITA_SANTOPIETRO_PERALTA_0585.pdf" TargetMode="External"/><Relationship Id="rId118" Type="http://schemas.openxmlformats.org/officeDocument/2006/relationships/hyperlink" Target="https://repositorio.veracruz.gob.mx/desarrollosocial/wp-content/uploads/sites/8/2026/01/IX_RF_ARMANDO_XICOTENCATL_FLORES_0662.pdf" TargetMode="External"/><Relationship Id="rId325" Type="http://schemas.openxmlformats.org/officeDocument/2006/relationships/hyperlink" Target="https://repositorio.veracruz.gob.mx/desarrollosocial/wp-content/uploads/sites/8/2026/01/IX_RF_SERGIO_IVAN_COLEAZA_CORTES_0857.pdf" TargetMode="External"/><Relationship Id="rId367" Type="http://schemas.openxmlformats.org/officeDocument/2006/relationships/hyperlink" Target="https://repositorio.veracruz.gob.mx/desarrollosocial/wp-content/uploads/sites/8/2026/01/IX_RF_RODRIGO_DE_JESUS_GARCIA_RODRIGUEZ_0884.pdf" TargetMode="External"/><Relationship Id="rId171" Type="http://schemas.openxmlformats.org/officeDocument/2006/relationships/hyperlink" Target="https://repositorio.veracruz.gob.mx/desarrollosocial/wp-content/uploads/sites/8/2026/01/IX_RF_JESUS_TEOBA_GONZALEZ_0686.pdf" TargetMode="External"/><Relationship Id="rId227" Type="http://schemas.openxmlformats.org/officeDocument/2006/relationships/hyperlink" Target="https://repositorio.veracruz.gob.mx/desarrollosocial/wp-content/uploads/sites/8/2026/01/IX_RF_ROSA_ARELI_HERRERA_GARCIA_0779.pdf" TargetMode="External"/><Relationship Id="rId269" Type="http://schemas.openxmlformats.org/officeDocument/2006/relationships/hyperlink" Target="https://repositorio.veracruz.gob.mx/desarrollosocial/wp-content/uploads/sites/8/2026/01/IX_RF_MARIANA_GIRON_ALEMAN_0822.pdf" TargetMode="External"/><Relationship Id="rId33" Type="http://schemas.openxmlformats.org/officeDocument/2006/relationships/hyperlink" Target="https://repositorio.veracruz.gob.mx/desarrollosocial/wp-content/uploads/sites/8/2026/01/IX_RF_ADRIAN_BALDERAS_CASTILLO_0570.pdf" TargetMode="External"/><Relationship Id="rId129" Type="http://schemas.openxmlformats.org/officeDocument/2006/relationships/hyperlink" Target="https://repositorio.veracruz.gob.mx/desarrollosocial/wp-content/uploads/sites/8/2026/01/IX_RF_ADRIANA_ANDRADE_BORZANNI_0644.pdf" TargetMode="External"/><Relationship Id="rId280" Type="http://schemas.openxmlformats.org/officeDocument/2006/relationships/hyperlink" Target="https://repositorio.veracruz.gob.mx/desarrollosocial/wp-content/uploads/sites/8/2026/01/IX_RF_JOYSE_FIGUEROA_URDIANA_0768.pdf" TargetMode="External"/><Relationship Id="rId336" Type="http://schemas.openxmlformats.org/officeDocument/2006/relationships/hyperlink" Target="https://repositorio.veracruz.gob.mx/desarrollosocial/wp-content/uploads/sites/8/2026/01/IX_RF_RODRIGO_DE_JESUS_GARCIA_RODRIGUEZ_0814.pdf" TargetMode="External"/><Relationship Id="rId75" Type="http://schemas.openxmlformats.org/officeDocument/2006/relationships/hyperlink" Target="https://repositorio.veracruz.gob.mx/desarrollosocial/wp-content/uploads/sites/8/2026/01/IX_RF_ELOY_DE_JESUS_TRUJILLO_RODRIGUEZ_0615.pdf" TargetMode="External"/><Relationship Id="rId140" Type="http://schemas.openxmlformats.org/officeDocument/2006/relationships/hyperlink" Target="https://repositorio.veracruz.gob.mx/desarrollosocial/wp-content/uploads/sites/8/2026/01/IX_RF_ADRIANA_ANDRADE_BORZANNI_0665.pdf" TargetMode="External"/><Relationship Id="rId182" Type="http://schemas.openxmlformats.org/officeDocument/2006/relationships/hyperlink" Target="https://repositorio.veracruz.gob.mx/desarrollosocial/wp-content/uploads/sites/8/2026/01/IX_RF_ELIDETH_GUERRERO_HERNANDEZ_0709.pdf" TargetMode="External"/><Relationship Id="rId378" Type="http://schemas.openxmlformats.org/officeDocument/2006/relationships/hyperlink" Target="https://repositorio.veracruz.gob.mx/desarrollosocial/wp-content/uploads/sites/8/2026/01/IX_RF_MARGARITA_SANTOPIETRO_PERALTA_0891.pdf" TargetMode="External"/><Relationship Id="rId6" Type="http://schemas.openxmlformats.org/officeDocument/2006/relationships/hyperlink" Target="https://repositorio.veracruz.gob.mx/desarrollosocial/wp-content/uploads/sites/8/2026/01/IX_RF_MARIA_ELENA_OROZCO_FIGUEROA_0541.pdf" TargetMode="External"/><Relationship Id="rId238" Type="http://schemas.openxmlformats.org/officeDocument/2006/relationships/hyperlink" Target="https://repositorio.veracruz.gob.mx/desarrollosocial/wp-content/uploads/sites/8/2026/01/IX_RF_BELINDA_CHAVEZ_GUZMAN_0812.pdf" TargetMode="External"/><Relationship Id="rId291" Type="http://schemas.openxmlformats.org/officeDocument/2006/relationships/hyperlink" Target="https://repositorio.veracruz.gob.mx/desarrollosocial/wp-content/uploads/sites/8/2026/01/IX_RF_JOSE_GARCIA_GARCIA_0793.pdf" TargetMode="External"/><Relationship Id="rId305" Type="http://schemas.openxmlformats.org/officeDocument/2006/relationships/hyperlink" Target="https://repositorio.veracruz.gob.mx/desarrollosocial/wp-content/uploads/sites/8/2026/01/IX_RF_YESENIA_RODRIGUEZ_CRUZ_0824.pdf" TargetMode="External"/><Relationship Id="rId347" Type="http://schemas.openxmlformats.org/officeDocument/2006/relationships/hyperlink" Target="https://repositorio.veracruz.gob.mx/desarrollosocial/wp-content/uploads/sites/8/2026/01/IX_RF_EUSEBIA_CORTES_PEREZ_0871.pdf" TargetMode="External"/><Relationship Id="rId44" Type="http://schemas.openxmlformats.org/officeDocument/2006/relationships/hyperlink" Target="https://repositorio.veracruz.gob.mx/desarrollosocial/wp-content/uploads/sites/8/2026/01/IX_RF_CARLOS_ENRIQUE_MARTINEZ_TORRES_0575.pdf" TargetMode="External"/><Relationship Id="rId86" Type="http://schemas.openxmlformats.org/officeDocument/2006/relationships/hyperlink" Target="https://repositorio.veracruz.gob.mx/desarrollosocial/wp-content/uploads/sites/8/2026/01/IX_RF_KEVIN_GARCIA_HERNANDEZ_0683.pdf" TargetMode="External"/><Relationship Id="rId151" Type="http://schemas.openxmlformats.org/officeDocument/2006/relationships/hyperlink" Target="https://repositorio.veracruz.gob.mx/desarrollosocial/wp-content/uploads/sites/8/2026/01/IX_RF_JOSEHT_SANCHEZ_RAMIREZ_0676.pdf" TargetMode="External"/><Relationship Id="rId193" Type="http://schemas.openxmlformats.org/officeDocument/2006/relationships/hyperlink" Target="https://repositorio.veracruz.gob.mx/desarrollosocial/wp-content/uploads/sites/8/2026/01/IX_RF_ARMANDO_XICOTENCATL_FLORES_0748.pdf" TargetMode="External"/><Relationship Id="rId207" Type="http://schemas.openxmlformats.org/officeDocument/2006/relationships/hyperlink" Target="https://repositorio.veracruz.gob.mx/desarrollosocial/wp-content/uploads/sites/8/2026/01/IX_RF_MARCELA_SELVAS_ARELLANO_0730.pdf" TargetMode="External"/><Relationship Id="rId249" Type="http://schemas.openxmlformats.org/officeDocument/2006/relationships/hyperlink" Target="https://repositorio.veracruz.gob.mx/desarrollosocial/wp-content/uploads/sites/8/2026/01/IX_RF_RODRIGO_JOAQUIN_AMECA_VENEROSO_0727.pdf" TargetMode="External"/><Relationship Id="rId13" Type="http://schemas.openxmlformats.org/officeDocument/2006/relationships/hyperlink" Target="https://repositorio.veracruz.gob.mx/desarrollosocial/wp-content/uploads/sites/8/2026/01/IX_RF_EUSEBIA_CORTES_PEREZ_0548.pdf" TargetMode="External"/><Relationship Id="rId109" Type="http://schemas.openxmlformats.org/officeDocument/2006/relationships/hyperlink" Target="https://repositorio.veracruz.gob.mx/desarrollosocial/wp-content/uploads/sites/8/2026/01/IX_RF_JUSTO_GUSTAVO_LOPEZ_ALARCON_0627.pdf" TargetMode="External"/><Relationship Id="rId260" Type="http://schemas.openxmlformats.org/officeDocument/2006/relationships/hyperlink" Target="https://repositorio.veracruz.gob.mx/desarrollosocial/wp-content/uploads/sites/8/2026/01/IX_RF_PERLA_SOFIA_MARTINEZ_ASCENCIO_0772.pdf" TargetMode="External"/><Relationship Id="rId316" Type="http://schemas.openxmlformats.org/officeDocument/2006/relationships/hyperlink" Target="https://repositorio.veracruz.gob.mx/desarrollosocial/wp-content/uploads/sites/8/2026/01/IX_RF_DAYNA_EDITH_MARCIAL_VILLEGAS_0869.pdf" TargetMode="External"/><Relationship Id="rId55" Type="http://schemas.openxmlformats.org/officeDocument/2006/relationships/hyperlink" Target="https://repositorio.veracruz.gob.mx/desarrollosocial/wp-content/uploads/sites/8/2026/01/IX_RF_ANGEL_DE_JESUS_ZAVALETA_RODRIGUEZ_0594.pdf" TargetMode="External"/><Relationship Id="rId97" Type="http://schemas.openxmlformats.org/officeDocument/2006/relationships/hyperlink" Target="https://repositorio.veracruz.gob.mx/desarrollosocial/wp-content/uploads/sites/8/2026/01/IX_RF_ADRIANA_ANDRADE_BORZANNI_0606.pdf" TargetMode="External"/><Relationship Id="rId120" Type="http://schemas.openxmlformats.org/officeDocument/2006/relationships/hyperlink" Target="https://repositorio.veracruz.gob.mx/desarrollosocial/wp-content/uploads/sites/8/2026/01/IX_RF_CARLOS_ENRIQUE_MARTINEZ_TORRES_0671.pdf" TargetMode="External"/><Relationship Id="rId358" Type="http://schemas.openxmlformats.org/officeDocument/2006/relationships/hyperlink" Target="https://repositorio.veracruz.gob.mx/desarrollosocial/wp-content/uploads/sites/8/2026/01/IX_RF_ALEJANDRO_GARCIA_RIVEROLL_0847.pdf" TargetMode="External"/><Relationship Id="rId162" Type="http://schemas.openxmlformats.org/officeDocument/2006/relationships/hyperlink" Target="https://repositorio.veracruz.gob.mx/desarrollosocial/wp-content/uploads/sites/8/2026/01/IX_RF_MARGARITA_SANTOPIETRO_PERALTA_0661.pdf" TargetMode="External"/><Relationship Id="rId218" Type="http://schemas.openxmlformats.org/officeDocument/2006/relationships/hyperlink" Target="https://repositorio.veracruz.gob.mx/desarrollosocial/wp-content/uploads/sites/8/2026/01/IX_RF_ITZEL_GUADALUPE_ENRIQUEZ_0742.pdf" TargetMode="External"/><Relationship Id="rId271" Type="http://schemas.openxmlformats.org/officeDocument/2006/relationships/hyperlink" Target="https://repositorio.veracruz.gob.mx/desarrollosocial/wp-content/uploads/sites/8/2026/01/IX_RF_KEILA_YANIRA_CRUZ_MARTINEZ_0826.pdf" TargetMode="External"/><Relationship Id="rId24" Type="http://schemas.openxmlformats.org/officeDocument/2006/relationships/hyperlink" Target="https://repositorio.veracruz.gob.mx/desarrollosocial/wp-content/uploads/sites/8/2026/01/IX_RF_ANGEL_DE_JESUS_ZAVALETA_RODRIGUEZ_0569.pdf" TargetMode="External"/><Relationship Id="rId66" Type="http://schemas.openxmlformats.org/officeDocument/2006/relationships/hyperlink" Target="https://repositorio.veracruz.gob.mx/desarrollosocial/wp-content/uploads/sites/8/2026/01/IX_RF_JOSE_MARTIN_LANDA_SALAZAR_FUENTES_0596.pdf" TargetMode="External"/><Relationship Id="rId131" Type="http://schemas.openxmlformats.org/officeDocument/2006/relationships/hyperlink" Target="https://repositorio.veracruz.gob.mx/desarrollosocial/wp-content/uploads/sites/8/2026/01/IX_RF_NORMA_GUADALUPE_DE_LA_PAZ_URQUIJO_0700.pdf" TargetMode="External"/><Relationship Id="rId327" Type="http://schemas.openxmlformats.org/officeDocument/2006/relationships/hyperlink" Target="https://repositorio.veracruz.gob.mx/desarrollosocial/wp-content/uploads/sites/8/2026/01/IX_RF_NELSON_ROCKEFELLER_LOPEZ_CORTES_0861.pdf" TargetMode="External"/><Relationship Id="rId369" Type="http://schemas.openxmlformats.org/officeDocument/2006/relationships/hyperlink" Target="https://repositorio.veracruz.gob.mx/desarrollosocial/wp-content/uploads/sites/8/2026/01/IX_RF_ELIDETH_GUERRERO_HERNANDEZ_0892.pdf" TargetMode="External"/><Relationship Id="rId173" Type="http://schemas.openxmlformats.org/officeDocument/2006/relationships/hyperlink" Target="https://repositorio.veracruz.gob.mx/desarrollosocial/wp-content/uploads/sites/8/2026/01/IX_RF_NELSON_ROCKEFELLER_LOPEZ_CORTES_0698.pdf" TargetMode="External"/><Relationship Id="rId229" Type="http://schemas.openxmlformats.org/officeDocument/2006/relationships/hyperlink" Target="https://repositorio.veracruz.gob.mx/desarrollosocial/wp-content/uploads/sites/8/2026/01/IX_RF_VICTOR_HUGO_JUAREZ_RAMIREZ_0782.pdf" TargetMode="External"/><Relationship Id="rId380" Type="http://schemas.openxmlformats.org/officeDocument/2006/relationships/hyperlink" Target="https://repositorio.veracruz.gob.mx/desarrollosocial/wp-content/uploads/sites/8/2026/01/IX_RF_RAMON_PANTOJA_MONROY_0896.pdf" TargetMode="External"/><Relationship Id="rId240" Type="http://schemas.openxmlformats.org/officeDocument/2006/relationships/hyperlink" Target="https://repositorio.veracruz.gob.mx/desarrollosocial/wp-content/uploads/sites/8/2026/01/IX_RF_MARIA_JOSE_JUAREZ_HERNANDEZ_0831.pdf" TargetMode="External"/><Relationship Id="rId35" Type="http://schemas.openxmlformats.org/officeDocument/2006/relationships/hyperlink" Target="https://repositorio.veracruz.gob.mx/desarrollosocial/wp-content/uploads/sites/8/2026/01/IX_RF_EUSEBIA_CORTES_PEREZ_0550.pdf" TargetMode="External"/><Relationship Id="rId77" Type="http://schemas.openxmlformats.org/officeDocument/2006/relationships/hyperlink" Target="https://repositorio.veracruz.gob.mx/desarrollosocial/wp-content/uploads/sites/8/2026/01/IX_RF_JUSTO_GUSTAVO_LOPEZ_ALARCON_0614.pdf" TargetMode="External"/><Relationship Id="rId100" Type="http://schemas.openxmlformats.org/officeDocument/2006/relationships/hyperlink" Target="https://repositorio.veracruz.gob.mx/desarrollosocial/wp-content/uploads/sites/8/2026/01/IX_RF_GEORGINA_ILDEFONSA_MARTINEZ_MENDOZA_0609.pdf" TargetMode="External"/><Relationship Id="rId282" Type="http://schemas.openxmlformats.org/officeDocument/2006/relationships/hyperlink" Target="https://repositorio.veracruz.gob.mx/desarrollosocial/wp-content/uploads/sites/8/2026/01/IX_RF_ROXANA_MARIA_MARQUEZ_CARTAGENA_0773.pdf" TargetMode="External"/><Relationship Id="rId338" Type="http://schemas.openxmlformats.org/officeDocument/2006/relationships/hyperlink" Target="https://repositorio.veracruz.gob.mx/desarrollosocial/wp-content/uploads/sites/8/2026/01/IX_RF_ALEJANDRO_GARCIA_RIVEROLL_0843.pdf" TargetMode="External"/><Relationship Id="rId8" Type="http://schemas.openxmlformats.org/officeDocument/2006/relationships/hyperlink" Target="https://repositorio.veracruz.gob.mx/desarrollosocial/wp-content/uploads/sites/8/2026/01/IX_RF_CRISTHIAN_MAYA_TORRES_0487.pdf" TargetMode="External"/><Relationship Id="rId142" Type="http://schemas.openxmlformats.org/officeDocument/2006/relationships/hyperlink" Target="https://repositorio.veracruz.gob.mx/desarrollosocial/wp-content/uploads/sites/8/2026/01/IX_RF_JOCSAN_SUAREZ_CAMPOS_0674.pdf" TargetMode="External"/><Relationship Id="rId184" Type="http://schemas.openxmlformats.org/officeDocument/2006/relationships/hyperlink" Target="https://repositorio.veracruz.gob.mx/desarrollosocial/wp-content/uploads/sites/8/2026/01/IX_RF_JUAN_CARLOS_TORRES_RAMIREZ_0714.pdf" TargetMode="External"/><Relationship Id="rId251" Type="http://schemas.openxmlformats.org/officeDocument/2006/relationships/hyperlink" Target="https://repositorio.veracruz.gob.mx/desarrollosocial/wp-content/uploads/sites/8/2026/01/IX_RF_ROGELIO_MORALES_CASTRO_0728.pdf" TargetMode="External"/><Relationship Id="rId46" Type="http://schemas.openxmlformats.org/officeDocument/2006/relationships/hyperlink" Target="https://repositorio.veracruz.gob.mx/desarrollosocial/wp-content/uploads/sites/8/2026/01/IX_RF_PAULA_NATALIA_GALLARDO_MENDIETA_0579.pdf" TargetMode="External"/><Relationship Id="rId293" Type="http://schemas.openxmlformats.org/officeDocument/2006/relationships/hyperlink" Target="https://repositorio.veracruz.gob.mx/desarrollosocial/wp-content/uploads/sites/8/2026/01/IX_RF_LETICIA_VALDIVIESO_CUELLAR_0795.pdf" TargetMode="External"/><Relationship Id="rId307" Type="http://schemas.openxmlformats.org/officeDocument/2006/relationships/hyperlink" Target="https://repositorio.veracruz.gob.mx/desarrollosocial/wp-content/uploads/sites/8/2026/01/IX_RF_MARIA_ELIZABETH_MORALES_RAMIREZ_0828.pdf" TargetMode="External"/><Relationship Id="rId349" Type="http://schemas.openxmlformats.org/officeDocument/2006/relationships/hyperlink" Target="https://repositorio.veracruz.gob.mx/desarrollosocial/wp-content/uploads/sites/8/2026/01/IX_RF_MARTIN_GUEVARA_RAMOS_0863.pdf" TargetMode="External"/><Relationship Id="rId88" Type="http://schemas.openxmlformats.org/officeDocument/2006/relationships/hyperlink" Target="https://repositorio.veracruz.gob.mx/desarrollosocial/wp-content/uploads/sites/8/2026/01/IX_RF_VICTOR_CUEVAS_RIVERA_0599.pdf" TargetMode="External"/><Relationship Id="rId111" Type="http://schemas.openxmlformats.org/officeDocument/2006/relationships/hyperlink" Target="https://repositorio.veracruz.gob.mx/desarrollosocial/wp-content/uploads/sites/8/2026/01/IX_RF_LUIS_EDUARDO_LOPEZ_MOTA_0632.pdf" TargetMode="External"/><Relationship Id="rId153" Type="http://schemas.openxmlformats.org/officeDocument/2006/relationships/hyperlink" Target="https://repositorio.veracruz.gob.mx/desarrollosocial/wp-content/uploads/sites/8/2026/01/IX_RF_ADRIANA_SILVA_FIGUEROA_0706.pdf" TargetMode="External"/><Relationship Id="rId195" Type="http://schemas.openxmlformats.org/officeDocument/2006/relationships/hyperlink" Target="https://repositorio.veracruz.gob.mx/desarrollosocial/wp-content/uploads/sites/8/2026/01/IX_RF_JUAN_CARLOS_TORRES_RAMIREZ_0836.pdf" TargetMode="External"/><Relationship Id="rId209" Type="http://schemas.openxmlformats.org/officeDocument/2006/relationships/hyperlink" Target="https://repositorio.veracruz.gob.mx/desarrollosocial/wp-content/uploads/sites/8/2026/01/IX_RF_SINTHIA_CITLA_MARINI_ROJAS_0733.pdf" TargetMode="External"/><Relationship Id="rId360" Type="http://schemas.openxmlformats.org/officeDocument/2006/relationships/hyperlink" Target="https://repositorio.veracruz.gob.mx/desarrollosocial/wp-content/uploads/sites/8/2026/01/IX_RF_RODRIGO_DE_JESUS_GARCIA_RODRIGUEZ_0854.pdf" TargetMode="External"/><Relationship Id="rId220" Type="http://schemas.openxmlformats.org/officeDocument/2006/relationships/hyperlink" Target="https://repositorio.veracruz.gob.mx/desarrollosocial/wp-content/uploads/sites/8/2026/01/IX_RF_ALI_HAZEL_RAMIREZ_MARTINEZ_0802.pdf" TargetMode="External"/><Relationship Id="rId15" Type="http://schemas.openxmlformats.org/officeDocument/2006/relationships/hyperlink" Target="https://repositorio.veracruz.gob.mx/desarrollosocial/wp-content/uploads/sites/8/2026/01/IX_RF_EUSEBIA_CORTES_PEREZ_0554.pdf" TargetMode="External"/><Relationship Id="rId57" Type="http://schemas.openxmlformats.org/officeDocument/2006/relationships/hyperlink" Target="https://repositorio.veracruz.gob.mx/desarrollosocial/wp-content/uploads/sites/8/2026/01/IX_RF_SERGIO_IVAN_COLEAZA_CORTES_0577.pdf" TargetMode="External"/><Relationship Id="rId262" Type="http://schemas.openxmlformats.org/officeDocument/2006/relationships/hyperlink" Target="https://repositorio.veracruz.gob.mx/desarrollosocial/wp-content/uploads/sites/8/2026/01/IX_RF_OLGA_SANCHEZ_LEAL_0803.pdf" TargetMode="External"/><Relationship Id="rId318" Type="http://schemas.openxmlformats.org/officeDocument/2006/relationships/hyperlink" Target="https://repositorio.veracruz.gob.mx/desarrollosocial/wp-content/uploads/sites/8/2026/01/IX_RF_SERGIO_IVAN_COLEAZA_CORTES_0860.pdf" TargetMode="External"/><Relationship Id="rId99" Type="http://schemas.openxmlformats.org/officeDocument/2006/relationships/hyperlink" Target="https://repositorio.veracruz.gob.mx/desarrollosocial/wp-content/uploads/sites/8/2026/01/IX_RF_UMA_FREYA_CORTES_ROMAN_0608.pdf" TargetMode="External"/><Relationship Id="rId122" Type="http://schemas.openxmlformats.org/officeDocument/2006/relationships/hyperlink" Target="https://repositorio.veracruz.gob.mx/desarrollosocial/wp-content/uploads/sites/8/2026/01/IX_RF_NELSON_ROCKEFELLER_LOPEZ_CORTES_0617.pdf" TargetMode="External"/><Relationship Id="rId164" Type="http://schemas.openxmlformats.org/officeDocument/2006/relationships/hyperlink" Target="https://repositorio.veracruz.gob.mx/desarrollosocial/wp-content/uploads/sites/8/2026/01/IX_RF_ADRIANA_ANDRADE_BORZZANI_0685.pdf" TargetMode="External"/><Relationship Id="rId371" Type="http://schemas.openxmlformats.org/officeDocument/2006/relationships/hyperlink" Target="https://repositorio.veracruz.gob.mx/desarrollosocial/wp-content/uploads/sites/8/2026/01/IX_RF_KEVIN_GARCIA_HERNANDEZ_0898.pdf" TargetMode="External"/><Relationship Id="rId26" Type="http://schemas.openxmlformats.org/officeDocument/2006/relationships/hyperlink" Target="https://repositorio.veracruz.gob.mx/desarrollosocial/wp-content/uploads/sites/8/2026/01/IX_RF_DANIELA_SERRANO_LUGO_0544.pdf" TargetMode="External"/><Relationship Id="rId231" Type="http://schemas.openxmlformats.org/officeDocument/2006/relationships/hyperlink" Target="https://repositorio.veracruz.gob.mx/desarrollosocial/wp-content/uploads/sites/8/2026/01/IX_RF_AMANDO_TRUJILLO_BENITEZ_0784.pdf" TargetMode="External"/><Relationship Id="rId273" Type="http://schemas.openxmlformats.org/officeDocument/2006/relationships/hyperlink" Target="https://repositorio.veracruz.gob.mx/desarrollosocial/wp-content/uploads/sites/8/2026/01/IX_RF_JUAN_CARLOS_TORRES_RAMIREZ_0900.pdf" TargetMode="External"/><Relationship Id="rId329" Type="http://schemas.openxmlformats.org/officeDocument/2006/relationships/hyperlink" Target="https://repositorio.veracruz.gob.mx/desarrollosocial/wp-content/uploads/sites/8/2026/01/IX_RF_ROBERTO_SANCHEZ_ROMAN_08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2"/>
  <sheetViews>
    <sheetView tabSelected="1" topLeftCell="A2" zoomScale="55" zoomScaleNormal="55" workbookViewId="0">
      <pane ySplit="6" topLeftCell="A338" activePane="bottomLeft" state="frozen"/>
      <selection activeCell="D2" sqref="D2"/>
      <selection pane="bottomLeft" activeCell="D387" sqref="D3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45931</v>
      </c>
      <c r="C8" s="4">
        <v>46022</v>
      </c>
      <c r="D8" t="s">
        <v>98</v>
      </c>
      <c r="E8" t="s">
        <v>264</v>
      </c>
      <c r="F8" t="s">
        <v>263</v>
      </c>
      <c r="G8" t="s">
        <v>263</v>
      </c>
      <c r="H8" t="s">
        <v>262</v>
      </c>
      <c r="I8" s="7" t="s">
        <v>116</v>
      </c>
      <c r="J8" t="s">
        <v>117</v>
      </c>
      <c r="K8" t="s">
        <v>118</v>
      </c>
      <c r="L8" t="s">
        <v>101</v>
      </c>
      <c r="M8" t="s">
        <v>103</v>
      </c>
      <c r="N8" t="s">
        <v>211</v>
      </c>
      <c r="O8" t="s">
        <v>105</v>
      </c>
      <c r="P8">
        <v>0</v>
      </c>
      <c r="Q8">
        <v>0</v>
      </c>
      <c r="R8" t="s">
        <v>234</v>
      </c>
      <c r="S8" t="s">
        <v>235</v>
      </c>
      <c r="T8" t="s">
        <v>236</v>
      </c>
      <c r="U8" t="s">
        <v>234</v>
      </c>
      <c r="V8" t="s">
        <v>235</v>
      </c>
      <c r="W8" t="s">
        <v>237</v>
      </c>
      <c r="X8" t="s">
        <v>211</v>
      </c>
      <c r="Y8" s="4">
        <v>45896</v>
      </c>
      <c r="Z8" s="4">
        <v>45897</v>
      </c>
      <c r="AA8">
        <v>1</v>
      </c>
      <c r="AB8">
        <v>1391</v>
      </c>
      <c r="AD8" s="4">
        <v>45898</v>
      </c>
      <c r="AE8" s="11" t="s">
        <v>507</v>
      </c>
      <c r="AF8">
        <v>1</v>
      </c>
      <c r="AG8" s="11" t="s">
        <v>944</v>
      </c>
      <c r="AH8" s="12" t="s">
        <v>932</v>
      </c>
      <c r="AI8" s="4">
        <v>46031</v>
      </c>
    </row>
    <row r="9" spans="1:36" x14ac:dyDescent="0.25">
      <c r="A9">
        <v>2025</v>
      </c>
      <c r="B9" s="4">
        <v>45931</v>
      </c>
      <c r="C9" s="4">
        <v>46022</v>
      </c>
      <c r="D9" t="s">
        <v>98</v>
      </c>
      <c r="E9" s="5" t="s">
        <v>398</v>
      </c>
      <c r="F9" t="s">
        <v>402</v>
      </c>
      <c r="G9" t="s">
        <v>403</v>
      </c>
      <c r="H9" t="s">
        <v>404</v>
      </c>
      <c r="I9" s="7" t="s">
        <v>119</v>
      </c>
      <c r="J9" t="s">
        <v>120</v>
      </c>
      <c r="K9" t="s">
        <v>121</v>
      </c>
      <c r="L9" t="s">
        <v>102</v>
      </c>
      <c r="M9" t="s">
        <v>103</v>
      </c>
      <c r="N9" t="s">
        <v>212</v>
      </c>
      <c r="O9" t="s">
        <v>105</v>
      </c>
      <c r="P9">
        <v>0</v>
      </c>
      <c r="Q9">
        <v>0</v>
      </c>
      <c r="R9" t="s">
        <v>234</v>
      </c>
      <c r="S9" t="s">
        <v>235</v>
      </c>
      <c r="T9" t="s">
        <v>238</v>
      </c>
      <c r="U9" t="s">
        <v>234</v>
      </c>
      <c r="V9" t="s">
        <v>235</v>
      </c>
      <c r="W9" t="s">
        <v>236</v>
      </c>
      <c r="X9" t="s">
        <v>212</v>
      </c>
      <c r="Y9" s="4">
        <v>45896</v>
      </c>
      <c r="Z9" s="4">
        <v>45898</v>
      </c>
      <c r="AA9">
        <v>2</v>
      </c>
      <c r="AB9">
        <v>1663</v>
      </c>
      <c r="AD9" s="4">
        <v>45901</v>
      </c>
      <c r="AE9" s="11" t="s">
        <v>508</v>
      </c>
      <c r="AF9">
        <v>2</v>
      </c>
      <c r="AG9" s="11" t="s">
        <v>944</v>
      </c>
      <c r="AH9" s="12" t="s">
        <v>932</v>
      </c>
      <c r="AI9" s="4">
        <v>46031</v>
      </c>
    </row>
    <row r="10" spans="1:36" x14ac:dyDescent="0.25">
      <c r="A10">
        <v>2025</v>
      </c>
      <c r="B10" s="4">
        <v>45931</v>
      </c>
      <c r="C10" s="4">
        <v>46022</v>
      </c>
      <c r="D10" t="s">
        <v>98</v>
      </c>
      <c r="E10" t="s">
        <v>398</v>
      </c>
      <c r="F10" t="s">
        <v>402</v>
      </c>
      <c r="G10" t="s">
        <v>403</v>
      </c>
      <c r="H10" t="s">
        <v>404</v>
      </c>
      <c r="I10" s="7" t="s">
        <v>122</v>
      </c>
      <c r="J10" t="s">
        <v>123</v>
      </c>
      <c r="K10" t="s">
        <v>124</v>
      </c>
      <c r="L10" t="s">
        <v>102</v>
      </c>
      <c r="M10" t="s">
        <v>103</v>
      </c>
      <c r="N10" t="s">
        <v>212</v>
      </c>
      <c r="O10" t="s">
        <v>105</v>
      </c>
      <c r="P10">
        <v>0</v>
      </c>
      <c r="Q10">
        <v>0</v>
      </c>
      <c r="R10" t="s">
        <v>234</v>
      </c>
      <c r="S10" t="s">
        <v>235</v>
      </c>
      <c r="T10" t="s">
        <v>239</v>
      </c>
      <c r="U10" t="s">
        <v>234</v>
      </c>
      <c r="V10" t="s">
        <v>235</v>
      </c>
      <c r="W10" t="s">
        <v>236</v>
      </c>
      <c r="X10" t="s">
        <v>212</v>
      </c>
      <c r="Y10" s="4">
        <v>45897</v>
      </c>
      <c r="Z10" s="4">
        <v>45897</v>
      </c>
      <c r="AA10">
        <v>3</v>
      </c>
      <c r="AB10">
        <v>2066.96</v>
      </c>
      <c r="AD10" s="4">
        <v>45901</v>
      </c>
      <c r="AE10" s="11" t="s">
        <v>509</v>
      </c>
      <c r="AF10">
        <v>3</v>
      </c>
      <c r="AG10" s="11" t="s">
        <v>944</v>
      </c>
      <c r="AH10" s="12" t="s">
        <v>932</v>
      </c>
      <c r="AI10" s="4">
        <v>46031</v>
      </c>
    </row>
    <row r="11" spans="1:36" x14ac:dyDescent="0.25">
      <c r="A11">
        <v>2025</v>
      </c>
      <c r="B11" s="4">
        <v>45931</v>
      </c>
      <c r="C11" s="4">
        <v>46022</v>
      </c>
      <c r="D11" t="s">
        <v>91</v>
      </c>
      <c r="E11" s="3" t="s">
        <v>436</v>
      </c>
      <c r="F11" t="s">
        <v>437</v>
      </c>
      <c r="G11" t="s">
        <v>438</v>
      </c>
      <c r="H11" t="s">
        <v>262</v>
      </c>
      <c r="I11" s="7" t="s">
        <v>125</v>
      </c>
      <c r="J11" t="s">
        <v>118</v>
      </c>
      <c r="K11" t="s">
        <v>126</v>
      </c>
      <c r="L11" t="s">
        <v>102</v>
      </c>
      <c r="M11" t="s">
        <v>103</v>
      </c>
      <c r="N11" t="s">
        <v>213</v>
      </c>
      <c r="O11" t="s">
        <v>105</v>
      </c>
      <c r="P11">
        <v>0</v>
      </c>
      <c r="Q11">
        <v>0</v>
      </c>
      <c r="R11" t="s">
        <v>234</v>
      </c>
      <c r="S11" t="s">
        <v>235</v>
      </c>
      <c r="T11" t="s">
        <v>236</v>
      </c>
      <c r="U11" t="s">
        <v>234</v>
      </c>
      <c r="V11" t="s">
        <v>235</v>
      </c>
      <c r="W11" t="s">
        <v>240</v>
      </c>
      <c r="X11" t="s">
        <v>213</v>
      </c>
      <c r="Y11" s="4">
        <v>45896</v>
      </c>
      <c r="Z11" s="4">
        <v>45901</v>
      </c>
      <c r="AA11">
        <v>4</v>
      </c>
      <c r="AB11">
        <v>3013</v>
      </c>
      <c r="AD11" s="4">
        <v>45902</v>
      </c>
      <c r="AE11" s="11" t="s">
        <v>510</v>
      </c>
      <c r="AF11">
        <v>4</v>
      </c>
      <c r="AG11" s="11" t="s">
        <v>944</v>
      </c>
      <c r="AH11" s="12" t="s">
        <v>932</v>
      </c>
      <c r="AI11" s="4">
        <v>46031</v>
      </c>
    </row>
    <row r="12" spans="1:36" x14ac:dyDescent="0.25">
      <c r="A12">
        <v>2025</v>
      </c>
      <c r="B12" s="4">
        <v>45931</v>
      </c>
      <c r="C12" s="4">
        <v>46022</v>
      </c>
      <c r="D12" t="s">
        <v>98</v>
      </c>
      <c r="E12" s="5" t="s">
        <v>398</v>
      </c>
      <c r="F12" t="s">
        <v>403</v>
      </c>
      <c r="G12" t="s">
        <v>403</v>
      </c>
      <c r="H12" t="s">
        <v>404</v>
      </c>
      <c r="I12" s="7" t="s">
        <v>127</v>
      </c>
      <c r="J12" t="s">
        <v>128</v>
      </c>
      <c r="K12" t="s">
        <v>129</v>
      </c>
      <c r="L12" t="s">
        <v>101</v>
      </c>
      <c r="M12" t="s">
        <v>103</v>
      </c>
      <c r="N12" t="s">
        <v>212</v>
      </c>
      <c r="O12" t="s">
        <v>105</v>
      </c>
      <c r="P12">
        <v>0</v>
      </c>
      <c r="Q12">
        <v>0</v>
      </c>
      <c r="R12" t="s">
        <v>234</v>
      </c>
      <c r="S12" t="s">
        <v>235</v>
      </c>
      <c r="T12" t="s">
        <v>241</v>
      </c>
      <c r="U12" t="s">
        <v>234</v>
      </c>
      <c r="V12" t="s">
        <v>235</v>
      </c>
      <c r="W12" t="s">
        <v>236</v>
      </c>
      <c r="X12" t="s">
        <v>212</v>
      </c>
      <c r="Y12" s="4">
        <v>45898</v>
      </c>
      <c r="Z12" s="4">
        <v>45899</v>
      </c>
      <c r="AA12">
        <v>5</v>
      </c>
      <c r="AB12">
        <v>1314</v>
      </c>
      <c r="AD12" s="4">
        <v>45901</v>
      </c>
      <c r="AE12" s="11" t="s">
        <v>511</v>
      </c>
      <c r="AF12">
        <v>5</v>
      </c>
      <c r="AG12" s="11" t="s">
        <v>944</v>
      </c>
      <c r="AH12" s="12" t="s">
        <v>932</v>
      </c>
      <c r="AI12" s="4">
        <v>46031</v>
      </c>
    </row>
    <row r="13" spans="1:36" x14ac:dyDescent="0.25">
      <c r="A13">
        <v>2025</v>
      </c>
      <c r="B13" s="4">
        <v>45931</v>
      </c>
      <c r="C13" s="4">
        <v>46022</v>
      </c>
      <c r="D13" t="s">
        <v>98</v>
      </c>
      <c r="E13" s="5" t="s">
        <v>398</v>
      </c>
      <c r="F13" t="s">
        <v>402</v>
      </c>
      <c r="G13" t="s">
        <v>403</v>
      </c>
      <c r="H13" t="s">
        <v>404</v>
      </c>
      <c r="I13" s="7" t="s">
        <v>130</v>
      </c>
      <c r="J13" t="s">
        <v>131</v>
      </c>
      <c r="K13" t="s">
        <v>124</v>
      </c>
      <c r="L13" t="s">
        <v>102</v>
      </c>
      <c r="M13" t="s">
        <v>103</v>
      </c>
      <c r="N13" t="s">
        <v>214</v>
      </c>
      <c r="O13" t="s">
        <v>105</v>
      </c>
      <c r="P13">
        <v>0</v>
      </c>
      <c r="Q13">
        <v>0</v>
      </c>
      <c r="R13" t="s">
        <v>234</v>
      </c>
      <c r="S13" t="s">
        <v>235</v>
      </c>
      <c r="T13" t="s">
        <v>242</v>
      </c>
      <c r="U13" t="s">
        <v>234</v>
      </c>
      <c r="V13" t="s">
        <v>235</v>
      </c>
      <c r="W13" t="s">
        <v>236</v>
      </c>
      <c r="X13" t="s">
        <v>214</v>
      </c>
      <c r="Y13" s="4">
        <v>45902</v>
      </c>
      <c r="Z13" s="4">
        <v>45902</v>
      </c>
      <c r="AA13">
        <v>6</v>
      </c>
      <c r="AB13">
        <v>836</v>
      </c>
      <c r="AD13" s="4">
        <v>45903</v>
      </c>
      <c r="AE13" s="11" t="s">
        <v>512</v>
      </c>
      <c r="AF13">
        <v>6</v>
      </c>
      <c r="AG13" s="11" t="s">
        <v>944</v>
      </c>
      <c r="AH13" s="12" t="s">
        <v>932</v>
      </c>
      <c r="AI13" s="4">
        <v>46031</v>
      </c>
    </row>
    <row r="14" spans="1:36" x14ac:dyDescent="0.25">
      <c r="A14">
        <v>2025</v>
      </c>
      <c r="B14" s="4">
        <v>45931</v>
      </c>
      <c r="C14" s="4">
        <v>46022</v>
      </c>
      <c r="D14" t="s">
        <v>98</v>
      </c>
      <c r="E14" s="5" t="s">
        <v>398</v>
      </c>
      <c r="F14" t="s">
        <v>402</v>
      </c>
      <c r="G14" t="s">
        <v>403</v>
      </c>
      <c r="H14" t="s">
        <v>404</v>
      </c>
      <c r="I14" s="7" t="s">
        <v>132</v>
      </c>
      <c r="J14" t="s">
        <v>133</v>
      </c>
      <c r="K14" t="s">
        <v>134</v>
      </c>
      <c r="L14" t="s">
        <v>102</v>
      </c>
      <c r="M14" t="s">
        <v>103</v>
      </c>
      <c r="N14" t="s">
        <v>212</v>
      </c>
      <c r="O14" t="s">
        <v>105</v>
      </c>
      <c r="P14">
        <v>0</v>
      </c>
      <c r="Q14">
        <v>0</v>
      </c>
      <c r="R14" t="s">
        <v>234</v>
      </c>
      <c r="S14" t="s">
        <v>235</v>
      </c>
      <c r="T14" t="s">
        <v>243</v>
      </c>
      <c r="U14" t="s">
        <v>234</v>
      </c>
      <c r="V14" t="s">
        <v>235</v>
      </c>
      <c r="W14" t="s">
        <v>236</v>
      </c>
      <c r="X14" t="s">
        <v>212</v>
      </c>
      <c r="Y14" s="4">
        <v>45903</v>
      </c>
      <c r="Z14" s="4">
        <v>45903</v>
      </c>
      <c r="AA14">
        <v>7</v>
      </c>
      <c r="AB14">
        <v>875</v>
      </c>
      <c r="AD14" s="4">
        <v>45904</v>
      </c>
      <c r="AE14" s="11" t="s">
        <v>513</v>
      </c>
      <c r="AF14">
        <v>7</v>
      </c>
      <c r="AG14" s="11" t="s">
        <v>944</v>
      </c>
      <c r="AH14" s="12" t="s">
        <v>932</v>
      </c>
      <c r="AI14" s="4">
        <v>46031</v>
      </c>
    </row>
    <row r="15" spans="1:36" x14ac:dyDescent="0.25">
      <c r="A15">
        <v>2025</v>
      </c>
      <c r="B15" s="4">
        <v>45931</v>
      </c>
      <c r="C15" s="4">
        <v>46022</v>
      </c>
      <c r="D15" t="s">
        <v>98</v>
      </c>
      <c r="E15" s="3" t="s">
        <v>398</v>
      </c>
      <c r="F15" t="s">
        <v>403</v>
      </c>
      <c r="G15" t="s">
        <v>403</v>
      </c>
      <c r="H15" t="s">
        <v>404</v>
      </c>
      <c r="I15" s="7" t="s">
        <v>135</v>
      </c>
      <c r="J15" t="s">
        <v>136</v>
      </c>
      <c r="K15" t="s">
        <v>137</v>
      </c>
      <c r="L15" t="s">
        <v>101</v>
      </c>
      <c r="M15" t="s">
        <v>103</v>
      </c>
      <c r="N15" t="s">
        <v>212</v>
      </c>
      <c r="O15" t="s">
        <v>105</v>
      </c>
      <c r="P15">
        <v>0</v>
      </c>
      <c r="Q15">
        <v>0</v>
      </c>
      <c r="R15" t="s">
        <v>234</v>
      </c>
      <c r="S15" t="s">
        <v>235</v>
      </c>
      <c r="T15" t="s">
        <v>244</v>
      </c>
      <c r="U15" t="s">
        <v>234</v>
      </c>
      <c r="V15" t="s">
        <v>235</v>
      </c>
      <c r="W15" t="s">
        <v>236</v>
      </c>
      <c r="X15" t="s">
        <v>212</v>
      </c>
      <c r="Y15" s="4">
        <v>45903</v>
      </c>
      <c r="Z15" s="4">
        <v>45903</v>
      </c>
      <c r="AA15">
        <v>8</v>
      </c>
      <c r="AB15">
        <v>1103</v>
      </c>
      <c r="AD15" s="4">
        <v>45904</v>
      </c>
      <c r="AE15" s="11" t="s">
        <v>514</v>
      </c>
      <c r="AF15">
        <v>8</v>
      </c>
      <c r="AG15" s="11" t="s">
        <v>944</v>
      </c>
      <c r="AH15" s="12" t="s">
        <v>932</v>
      </c>
      <c r="AI15" s="4">
        <v>46031</v>
      </c>
    </row>
    <row r="16" spans="1:36" x14ac:dyDescent="0.25">
      <c r="A16">
        <v>2025</v>
      </c>
      <c r="B16" s="4">
        <v>45931</v>
      </c>
      <c r="C16" s="4">
        <v>46022</v>
      </c>
      <c r="D16" t="s">
        <v>98</v>
      </c>
      <c r="E16" s="5" t="s">
        <v>398</v>
      </c>
      <c r="F16" t="s">
        <v>403</v>
      </c>
      <c r="G16" t="s">
        <v>403</v>
      </c>
      <c r="H16" t="s">
        <v>404</v>
      </c>
      <c r="I16" s="7" t="s">
        <v>138</v>
      </c>
      <c r="J16" t="s">
        <v>139</v>
      </c>
      <c r="K16" t="s">
        <v>140</v>
      </c>
      <c r="L16" t="s">
        <v>101</v>
      </c>
      <c r="M16" t="s">
        <v>103</v>
      </c>
      <c r="N16" t="s">
        <v>212</v>
      </c>
      <c r="O16" t="s">
        <v>105</v>
      </c>
      <c r="P16">
        <v>0</v>
      </c>
      <c r="Q16">
        <v>0</v>
      </c>
      <c r="R16" t="s">
        <v>234</v>
      </c>
      <c r="S16" t="s">
        <v>235</v>
      </c>
      <c r="T16" t="s">
        <v>245</v>
      </c>
      <c r="U16" t="s">
        <v>234</v>
      </c>
      <c r="V16" t="s">
        <v>235</v>
      </c>
      <c r="W16" t="s">
        <v>236</v>
      </c>
      <c r="X16" t="s">
        <v>212</v>
      </c>
      <c r="Y16" s="4">
        <v>45903</v>
      </c>
      <c r="Z16" s="4">
        <v>45903</v>
      </c>
      <c r="AA16">
        <v>9</v>
      </c>
      <c r="AB16">
        <v>720</v>
      </c>
      <c r="AD16" s="4">
        <v>45904</v>
      </c>
      <c r="AE16" s="11" t="s">
        <v>515</v>
      </c>
      <c r="AF16">
        <v>9</v>
      </c>
      <c r="AG16" s="11" t="s">
        <v>944</v>
      </c>
      <c r="AH16" s="12" t="s">
        <v>932</v>
      </c>
      <c r="AI16" s="4">
        <v>46031</v>
      </c>
    </row>
    <row r="17" spans="1:35" x14ac:dyDescent="0.25">
      <c r="A17">
        <v>2025</v>
      </c>
      <c r="B17" s="4">
        <v>45931</v>
      </c>
      <c r="C17" s="4">
        <v>46022</v>
      </c>
      <c r="D17" t="s">
        <v>91</v>
      </c>
      <c r="E17" s="3" t="s">
        <v>436</v>
      </c>
      <c r="F17" s="3" t="s">
        <v>437</v>
      </c>
      <c r="G17" s="3" t="s">
        <v>438</v>
      </c>
      <c r="H17" s="3" t="s">
        <v>262</v>
      </c>
      <c r="I17" s="7" t="s">
        <v>125</v>
      </c>
      <c r="J17" t="s">
        <v>118</v>
      </c>
      <c r="K17" t="s">
        <v>126</v>
      </c>
      <c r="L17" t="s">
        <v>102</v>
      </c>
      <c r="M17" t="s">
        <v>103</v>
      </c>
      <c r="N17" t="s">
        <v>215</v>
      </c>
      <c r="O17" t="s">
        <v>105</v>
      </c>
      <c r="P17">
        <v>0</v>
      </c>
      <c r="Q17">
        <v>0</v>
      </c>
      <c r="R17" t="s">
        <v>234</v>
      </c>
      <c r="S17" t="s">
        <v>235</v>
      </c>
      <c r="T17" t="s">
        <v>236</v>
      </c>
      <c r="U17" t="s">
        <v>234</v>
      </c>
      <c r="V17" t="s">
        <v>235</v>
      </c>
      <c r="W17" t="s">
        <v>246</v>
      </c>
      <c r="X17" t="s">
        <v>215</v>
      </c>
      <c r="Y17" s="4">
        <v>45904</v>
      </c>
      <c r="Z17" s="4">
        <v>45908</v>
      </c>
      <c r="AA17">
        <v>10</v>
      </c>
      <c r="AB17">
        <v>2932.15</v>
      </c>
      <c r="AD17" s="4">
        <v>45909</v>
      </c>
      <c r="AE17" s="11" t="s">
        <v>516</v>
      </c>
      <c r="AF17">
        <v>10</v>
      </c>
      <c r="AG17" s="11" t="s">
        <v>944</v>
      </c>
      <c r="AH17" s="12" t="s">
        <v>932</v>
      </c>
      <c r="AI17" s="4">
        <v>46031</v>
      </c>
    </row>
    <row r="18" spans="1:35" x14ac:dyDescent="0.25">
      <c r="A18">
        <v>2025</v>
      </c>
      <c r="B18" s="4">
        <v>45931</v>
      </c>
      <c r="C18" s="4">
        <v>46022</v>
      </c>
      <c r="D18" t="s">
        <v>98</v>
      </c>
      <c r="E18" s="5" t="s">
        <v>487</v>
      </c>
      <c r="F18" t="s">
        <v>488</v>
      </c>
      <c r="G18" s="5" t="s">
        <v>488</v>
      </c>
      <c r="H18" t="s">
        <v>440</v>
      </c>
      <c r="I18" s="7" t="s">
        <v>141</v>
      </c>
      <c r="J18" t="s">
        <v>142</v>
      </c>
      <c r="K18" t="s">
        <v>143</v>
      </c>
      <c r="L18" t="s">
        <v>101</v>
      </c>
      <c r="M18" t="s">
        <v>103</v>
      </c>
      <c r="N18" t="s">
        <v>216</v>
      </c>
      <c r="O18" t="s">
        <v>105</v>
      </c>
      <c r="P18">
        <v>0</v>
      </c>
      <c r="Q18">
        <v>0</v>
      </c>
      <c r="R18" t="s">
        <v>234</v>
      </c>
      <c r="S18" t="s">
        <v>235</v>
      </c>
      <c r="T18" t="s">
        <v>236</v>
      </c>
      <c r="U18" t="s">
        <v>234</v>
      </c>
      <c r="V18" t="s">
        <v>235</v>
      </c>
      <c r="W18" t="s">
        <v>234</v>
      </c>
      <c r="X18" t="s">
        <v>216</v>
      </c>
      <c r="Y18" s="4">
        <v>45909</v>
      </c>
      <c r="Z18" s="4">
        <v>45910</v>
      </c>
      <c r="AA18">
        <v>11</v>
      </c>
      <c r="AB18">
        <v>2601.85</v>
      </c>
      <c r="AC18">
        <v>1604.4</v>
      </c>
      <c r="AD18" s="4">
        <v>45911</v>
      </c>
      <c r="AE18" s="11" t="s">
        <v>517</v>
      </c>
      <c r="AF18">
        <v>11</v>
      </c>
      <c r="AG18" s="11" t="s">
        <v>944</v>
      </c>
      <c r="AH18" s="12" t="s">
        <v>932</v>
      </c>
      <c r="AI18" s="4">
        <v>46031</v>
      </c>
    </row>
    <row r="19" spans="1:35" x14ac:dyDescent="0.25">
      <c r="A19">
        <v>2025</v>
      </c>
      <c r="B19" s="4">
        <v>45931</v>
      </c>
      <c r="C19" s="4">
        <v>46022</v>
      </c>
      <c r="D19" t="s">
        <v>98</v>
      </c>
      <c r="E19" s="5" t="s">
        <v>398</v>
      </c>
      <c r="F19" t="s">
        <v>403</v>
      </c>
      <c r="G19" t="s">
        <v>403</v>
      </c>
      <c r="H19" t="s">
        <v>262</v>
      </c>
      <c r="I19" s="7" t="s">
        <v>144</v>
      </c>
      <c r="J19" t="s">
        <v>145</v>
      </c>
      <c r="K19" t="s">
        <v>118</v>
      </c>
      <c r="L19" t="s">
        <v>101</v>
      </c>
      <c r="M19" t="s">
        <v>103</v>
      </c>
      <c r="N19" t="s">
        <v>217</v>
      </c>
      <c r="O19" t="s">
        <v>105</v>
      </c>
      <c r="P19">
        <v>0</v>
      </c>
      <c r="Q19">
        <v>0</v>
      </c>
      <c r="R19" t="s">
        <v>234</v>
      </c>
      <c r="S19" t="s">
        <v>235</v>
      </c>
      <c r="T19" t="s">
        <v>236</v>
      </c>
      <c r="U19" t="s">
        <v>234</v>
      </c>
      <c r="V19" t="s">
        <v>235</v>
      </c>
      <c r="W19" t="s">
        <v>247</v>
      </c>
      <c r="X19" t="s">
        <v>217</v>
      </c>
      <c r="Y19" s="4">
        <v>45910</v>
      </c>
      <c r="Z19" s="4">
        <v>45917</v>
      </c>
      <c r="AA19">
        <v>12</v>
      </c>
      <c r="AB19">
        <v>3321</v>
      </c>
      <c r="AC19">
        <v>180.5</v>
      </c>
      <c r="AD19" s="4">
        <v>45918</v>
      </c>
      <c r="AE19" s="11" t="s">
        <v>518</v>
      </c>
      <c r="AF19">
        <v>12</v>
      </c>
      <c r="AG19" s="11" t="s">
        <v>944</v>
      </c>
      <c r="AH19" s="12" t="s">
        <v>932</v>
      </c>
      <c r="AI19" s="4">
        <v>46031</v>
      </c>
    </row>
    <row r="20" spans="1:35" x14ac:dyDescent="0.25">
      <c r="A20">
        <v>2025</v>
      </c>
      <c r="B20" s="4">
        <v>45931</v>
      </c>
      <c r="C20" s="4">
        <v>46022</v>
      </c>
      <c r="D20" t="s">
        <v>91</v>
      </c>
      <c r="E20" s="3" t="s">
        <v>436</v>
      </c>
      <c r="F20" s="3" t="s">
        <v>437</v>
      </c>
      <c r="G20" s="3" t="s">
        <v>438</v>
      </c>
      <c r="H20" s="3" t="s">
        <v>262</v>
      </c>
      <c r="I20" s="7" t="s">
        <v>125</v>
      </c>
      <c r="J20" t="s">
        <v>118</v>
      </c>
      <c r="K20" t="s">
        <v>126</v>
      </c>
      <c r="L20" t="s">
        <v>102</v>
      </c>
      <c r="M20" t="s">
        <v>103</v>
      </c>
      <c r="N20" t="s">
        <v>217</v>
      </c>
      <c r="O20" t="s">
        <v>105</v>
      </c>
      <c r="P20">
        <v>0</v>
      </c>
      <c r="Q20">
        <v>0</v>
      </c>
      <c r="R20" t="s">
        <v>234</v>
      </c>
      <c r="S20" t="s">
        <v>235</v>
      </c>
      <c r="T20" t="s">
        <v>236</v>
      </c>
      <c r="U20" t="s">
        <v>234</v>
      </c>
      <c r="V20" t="s">
        <v>235</v>
      </c>
      <c r="W20" t="s">
        <v>247</v>
      </c>
      <c r="X20" t="s">
        <v>217</v>
      </c>
      <c r="Y20" s="4">
        <v>45910</v>
      </c>
      <c r="Z20" s="4">
        <v>45917</v>
      </c>
      <c r="AA20">
        <v>13</v>
      </c>
      <c r="AB20">
        <v>2167</v>
      </c>
      <c r="AD20" s="4">
        <v>45918</v>
      </c>
      <c r="AE20" s="11" t="s">
        <v>519</v>
      </c>
      <c r="AF20">
        <v>13</v>
      </c>
      <c r="AG20" s="11" t="s">
        <v>944</v>
      </c>
      <c r="AH20" s="12" t="s">
        <v>932</v>
      </c>
      <c r="AI20" s="4">
        <v>46031</v>
      </c>
    </row>
    <row r="21" spans="1:35" x14ac:dyDescent="0.25">
      <c r="A21">
        <v>2025</v>
      </c>
      <c r="B21" s="4">
        <v>45931</v>
      </c>
      <c r="C21" s="4">
        <v>46022</v>
      </c>
      <c r="D21" t="s">
        <v>98</v>
      </c>
      <c r="E21" s="3" t="s">
        <v>430</v>
      </c>
      <c r="F21" t="s">
        <v>431</v>
      </c>
      <c r="G21" t="s">
        <v>431</v>
      </c>
      <c r="H21" t="s">
        <v>432</v>
      </c>
      <c r="I21" s="7" t="s">
        <v>146</v>
      </c>
      <c r="J21" t="s">
        <v>139</v>
      </c>
      <c r="K21" t="s">
        <v>147</v>
      </c>
      <c r="L21" t="s">
        <v>101</v>
      </c>
      <c r="M21" t="s">
        <v>103</v>
      </c>
      <c r="N21" t="s">
        <v>218</v>
      </c>
      <c r="O21" t="s">
        <v>105</v>
      </c>
      <c r="P21">
        <v>0</v>
      </c>
      <c r="Q21">
        <v>0</v>
      </c>
      <c r="R21" t="s">
        <v>234</v>
      </c>
      <c r="S21" t="s">
        <v>235</v>
      </c>
      <c r="T21" t="s">
        <v>236</v>
      </c>
      <c r="U21" t="s">
        <v>234</v>
      </c>
      <c r="V21" t="s">
        <v>235</v>
      </c>
      <c r="W21" t="s">
        <v>243</v>
      </c>
      <c r="X21" t="s">
        <v>218</v>
      </c>
      <c r="Y21" s="4">
        <v>45918</v>
      </c>
      <c r="Z21" s="4">
        <v>45919</v>
      </c>
      <c r="AA21">
        <v>14</v>
      </c>
      <c r="AB21">
        <v>2208.5</v>
      </c>
      <c r="AC21">
        <v>156.5</v>
      </c>
      <c r="AD21" s="4">
        <v>45922</v>
      </c>
      <c r="AE21" s="11" t="s">
        <v>520</v>
      </c>
      <c r="AF21">
        <v>14</v>
      </c>
      <c r="AG21" s="11" t="s">
        <v>944</v>
      </c>
      <c r="AH21" s="12" t="s">
        <v>932</v>
      </c>
      <c r="AI21" s="4">
        <v>46031</v>
      </c>
    </row>
    <row r="22" spans="1:35" x14ac:dyDescent="0.25">
      <c r="A22">
        <v>2025</v>
      </c>
      <c r="B22" s="4">
        <v>45931</v>
      </c>
      <c r="C22" s="4">
        <v>46022</v>
      </c>
      <c r="D22" t="s">
        <v>91</v>
      </c>
      <c r="E22" s="3" t="s">
        <v>436</v>
      </c>
      <c r="F22" s="3" t="s">
        <v>437</v>
      </c>
      <c r="G22" s="3" t="s">
        <v>438</v>
      </c>
      <c r="H22" s="3" t="s">
        <v>262</v>
      </c>
      <c r="I22" s="7" t="s">
        <v>125</v>
      </c>
      <c r="J22" t="s">
        <v>118</v>
      </c>
      <c r="K22" t="s">
        <v>126</v>
      </c>
      <c r="L22" t="s">
        <v>102</v>
      </c>
      <c r="M22" t="s">
        <v>103</v>
      </c>
      <c r="N22" t="s">
        <v>213</v>
      </c>
      <c r="O22" t="s">
        <v>105</v>
      </c>
      <c r="P22">
        <v>0</v>
      </c>
      <c r="Q22">
        <v>0</v>
      </c>
      <c r="R22" t="s">
        <v>234</v>
      </c>
      <c r="S22" t="s">
        <v>235</v>
      </c>
      <c r="T22" t="s">
        <v>236</v>
      </c>
      <c r="U22" t="s">
        <v>234</v>
      </c>
      <c r="V22" t="s">
        <v>235</v>
      </c>
      <c r="W22" t="s">
        <v>248</v>
      </c>
      <c r="X22" t="s">
        <v>213</v>
      </c>
      <c r="Y22" s="4">
        <v>45919</v>
      </c>
      <c r="Z22" s="4">
        <v>45922</v>
      </c>
      <c r="AA22">
        <v>15</v>
      </c>
      <c r="AB22">
        <v>1577</v>
      </c>
      <c r="AD22" s="4">
        <v>45923</v>
      </c>
      <c r="AE22" s="11" t="s">
        <v>521</v>
      </c>
      <c r="AF22">
        <v>15</v>
      </c>
      <c r="AG22" s="11" t="s">
        <v>944</v>
      </c>
      <c r="AH22" s="12" t="s">
        <v>932</v>
      </c>
      <c r="AI22" s="4">
        <v>46031</v>
      </c>
    </row>
    <row r="23" spans="1:35" x14ac:dyDescent="0.25">
      <c r="A23">
        <v>2025</v>
      </c>
      <c r="B23" s="4">
        <v>45931</v>
      </c>
      <c r="C23" s="4">
        <v>46022</v>
      </c>
      <c r="D23" t="s">
        <v>98</v>
      </c>
      <c r="E23" s="5" t="s">
        <v>398</v>
      </c>
      <c r="F23" t="s">
        <v>403</v>
      </c>
      <c r="G23" t="s">
        <v>403</v>
      </c>
      <c r="H23" t="s">
        <v>419</v>
      </c>
      <c r="I23" s="7" t="s">
        <v>148</v>
      </c>
      <c r="J23" t="s">
        <v>149</v>
      </c>
      <c r="K23" t="s">
        <v>150</v>
      </c>
      <c r="L23" t="s">
        <v>101</v>
      </c>
      <c r="M23" t="s">
        <v>103</v>
      </c>
      <c r="N23" t="s">
        <v>219</v>
      </c>
      <c r="O23" t="s">
        <v>105</v>
      </c>
      <c r="P23">
        <v>0</v>
      </c>
      <c r="Q23">
        <v>0</v>
      </c>
      <c r="R23" t="s">
        <v>234</v>
      </c>
      <c r="S23" t="s">
        <v>235</v>
      </c>
      <c r="T23" t="s">
        <v>236</v>
      </c>
      <c r="U23" t="s">
        <v>234</v>
      </c>
      <c r="V23" t="s">
        <v>235</v>
      </c>
      <c r="W23" t="s">
        <v>249</v>
      </c>
      <c r="X23" t="s">
        <v>219</v>
      </c>
      <c r="Y23" s="4">
        <v>45923</v>
      </c>
      <c r="Z23" s="4">
        <v>45926</v>
      </c>
      <c r="AA23">
        <v>16</v>
      </c>
      <c r="AB23">
        <v>2993.5</v>
      </c>
      <c r="AC23">
        <v>2873</v>
      </c>
      <c r="AD23" s="4">
        <v>45930</v>
      </c>
      <c r="AE23" s="11" t="s">
        <v>522</v>
      </c>
      <c r="AF23">
        <v>16</v>
      </c>
      <c r="AG23" s="11" t="s">
        <v>944</v>
      </c>
      <c r="AH23" s="12" t="s">
        <v>932</v>
      </c>
      <c r="AI23" s="4">
        <v>46031</v>
      </c>
    </row>
    <row r="24" spans="1:35" x14ac:dyDescent="0.25">
      <c r="A24">
        <v>2025</v>
      </c>
      <c r="B24" s="4">
        <v>45931</v>
      </c>
      <c r="C24" s="4">
        <v>46022</v>
      </c>
      <c r="D24" t="s">
        <v>98</v>
      </c>
      <c r="E24" s="3" t="s">
        <v>398</v>
      </c>
      <c r="F24" t="s">
        <v>403</v>
      </c>
      <c r="G24" t="s">
        <v>403</v>
      </c>
      <c r="H24" t="s">
        <v>419</v>
      </c>
      <c r="I24" s="7" t="s">
        <v>151</v>
      </c>
      <c r="J24" t="s">
        <v>152</v>
      </c>
      <c r="K24" t="s">
        <v>153</v>
      </c>
      <c r="L24" t="s">
        <v>101</v>
      </c>
      <c r="M24" t="s">
        <v>103</v>
      </c>
      <c r="N24" t="s">
        <v>219</v>
      </c>
      <c r="O24" t="s">
        <v>105</v>
      </c>
      <c r="P24">
        <v>0</v>
      </c>
      <c r="Q24">
        <v>0</v>
      </c>
      <c r="R24" t="s">
        <v>234</v>
      </c>
      <c r="S24" t="s">
        <v>235</v>
      </c>
      <c r="T24" t="s">
        <v>236</v>
      </c>
      <c r="U24" t="s">
        <v>234</v>
      </c>
      <c r="V24" t="s">
        <v>235</v>
      </c>
      <c r="W24" t="s">
        <v>250</v>
      </c>
      <c r="X24" t="s">
        <v>219</v>
      </c>
      <c r="Y24" s="4">
        <v>45923</v>
      </c>
      <c r="Z24" s="4">
        <v>45926</v>
      </c>
      <c r="AA24">
        <v>17</v>
      </c>
      <c r="AB24">
        <v>5398</v>
      </c>
      <c r="AC24">
        <v>3468.5</v>
      </c>
      <c r="AD24" s="4">
        <v>45930</v>
      </c>
      <c r="AE24" s="11" t="s">
        <v>523</v>
      </c>
      <c r="AF24">
        <v>17</v>
      </c>
      <c r="AG24" s="11" t="s">
        <v>944</v>
      </c>
      <c r="AH24" s="12" t="s">
        <v>932</v>
      </c>
      <c r="AI24" s="4">
        <v>46031</v>
      </c>
    </row>
    <row r="25" spans="1:35" x14ac:dyDescent="0.25">
      <c r="A25">
        <v>2025</v>
      </c>
      <c r="B25" s="4">
        <v>45931</v>
      </c>
      <c r="C25" s="4">
        <v>46022</v>
      </c>
      <c r="D25" t="s">
        <v>98</v>
      </c>
      <c r="E25" s="5" t="s">
        <v>477</v>
      </c>
      <c r="F25" t="s">
        <v>478</v>
      </c>
      <c r="G25" t="s">
        <v>479</v>
      </c>
      <c r="H25" t="s">
        <v>419</v>
      </c>
      <c r="I25" s="7" t="s">
        <v>154</v>
      </c>
      <c r="J25" t="s">
        <v>155</v>
      </c>
      <c r="K25" t="s">
        <v>156</v>
      </c>
      <c r="L25" t="s">
        <v>102</v>
      </c>
      <c r="M25" t="s">
        <v>103</v>
      </c>
      <c r="N25" t="s">
        <v>220</v>
      </c>
      <c r="O25" t="s">
        <v>105</v>
      </c>
      <c r="P25">
        <v>0</v>
      </c>
      <c r="Q25">
        <v>0</v>
      </c>
      <c r="R25" t="s">
        <v>234</v>
      </c>
      <c r="S25" t="s">
        <v>235</v>
      </c>
      <c r="T25" t="s">
        <v>236</v>
      </c>
      <c r="U25" t="s">
        <v>234</v>
      </c>
      <c r="V25" t="s">
        <v>235</v>
      </c>
      <c r="W25" t="s">
        <v>250</v>
      </c>
      <c r="X25" t="s">
        <v>220</v>
      </c>
      <c r="Y25" s="4">
        <v>45923</v>
      </c>
      <c r="Z25" s="4">
        <v>45926</v>
      </c>
      <c r="AA25">
        <v>18</v>
      </c>
      <c r="AB25">
        <v>4536</v>
      </c>
      <c r="AC25">
        <v>1330.5</v>
      </c>
      <c r="AD25" s="4">
        <v>45930</v>
      </c>
      <c r="AE25" s="11" t="s">
        <v>524</v>
      </c>
      <c r="AF25">
        <v>18</v>
      </c>
      <c r="AG25" s="11" t="s">
        <v>944</v>
      </c>
      <c r="AH25" s="12" t="s">
        <v>932</v>
      </c>
      <c r="AI25" s="4">
        <v>46031</v>
      </c>
    </row>
    <row r="26" spans="1:35" x14ac:dyDescent="0.25">
      <c r="A26">
        <v>2025</v>
      </c>
      <c r="B26" s="4">
        <v>45931</v>
      </c>
      <c r="C26" s="4">
        <v>46022</v>
      </c>
      <c r="D26" t="s">
        <v>98</v>
      </c>
      <c r="E26" s="3" t="s">
        <v>422</v>
      </c>
      <c r="F26" t="s">
        <v>423</v>
      </c>
      <c r="G26" s="3" t="s">
        <v>423</v>
      </c>
      <c r="H26" t="s">
        <v>419</v>
      </c>
      <c r="I26" s="7" t="s">
        <v>157</v>
      </c>
      <c r="J26" t="s">
        <v>121</v>
      </c>
      <c r="K26" t="s">
        <v>137</v>
      </c>
      <c r="L26" t="s">
        <v>101</v>
      </c>
      <c r="M26" t="s">
        <v>103</v>
      </c>
      <c r="N26" t="s">
        <v>219</v>
      </c>
      <c r="O26" t="s">
        <v>105</v>
      </c>
      <c r="P26">
        <v>0</v>
      </c>
      <c r="Q26">
        <v>0</v>
      </c>
      <c r="R26" t="s">
        <v>234</v>
      </c>
      <c r="S26" t="s">
        <v>235</v>
      </c>
      <c r="T26" t="s">
        <v>236</v>
      </c>
      <c r="U26" t="s">
        <v>234</v>
      </c>
      <c r="V26" t="s">
        <v>235</v>
      </c>
      <c r="W26" t="s">
        <v>250</v>
      </c>
      <c r="X26" t="s">
        <v>219</v>
      </c>
      <c r="Y26" s="4">
        <v>45923</v>
      </c>
      <c r="Z26" s="4">
        <v>45926</v>
      </c>
      <c r="AA26">
        <v>19</v>
      </c>
      <c r="AB26">
        <v>7523</v>
      </c>
      <c r="AC26">
        <v>2517.25</v>
      </c>
      <c r="AD26" s="4">
        <v>45930</v>
      </c>
      <c r="AE26" s="11" t="s">
        <v>525</v>
      </c>
      <c r="AF26">
        <v>19</v>
      </c>
      <c r="AG26" s="11" t="s">
        <v>944</v>
      </c>
      <c r="AH26" s="12" t="s">
        <v>932</v>
      </c>
      <c r="AI26" s="4">
        <v>46031</v>
      </c>
    </row>
    <row r="27" spans="1:35" x14ac:dyDescent="0.25">
      <c r="A27">
        <v>2025</v>
      </c>
      <c r="B27" s="4">
        <v>45931</v>
      </c>
      <c r="C27" s="4">
        <v>46022</v>
      </c>
      <c r="D27" t="s">
        <v>98</v>
      </c>
      <c r="E27" s="5" t="s">
        <v>469</v>
      </c>
      <c r="F27" t="s">
        <v>470</v>
      </c>
      <c r="G27" s="5" t="s">
        <v>470</v>
      </c>
      <c r="H27" t="s">
        <v>419</v>
      </c>
      <c r="I27" s="7" t="s">
        <v>158</v>
      </c>
      <c r="J27" t="s">
        <v>159</v>
      </c>
      <c r="K27" t="s">
        <v>160</v>
      </c>
      <c r="L27" t="s">
        <v>101</v>
      </c>
      <c r="M27" t="s">
        <v>103</v>
      </c>
      <c r="N27" t="s">
        <v>219</v>
      </c>
      <c r="O27" t="s">
        <v>105</v>
      </c>
      <c r="P27">
        <v>0</v>
      </c>
      <c r="Q27">
        <v>0</v>
      </c>
      <c r="R27" t="s">
        <v>234</v>
      </c>
      <c r="S27" t="s">
        <v>235</v>
      </c>
      <c r="T27" t="s">
        <v>236</v>
      </c>
      <c r="U27" t="s">
        <v>234</v>
      </c>
      <c r="V27" t="s">
        <v>235</v>
      </c>
      <c r="W27" t="s">
        <v>250</v>
      </c>
      <c r="X27" t="s">
        <v>219</v>
      </c>
      <c r="Y27" s="4">
        <v>45923</v>
      </c>
      <c r="Z27" s="4">
        <v>45926</v>
      </c>
      <c r="AA27">
        <v>20</v>
      </c>
      <c r="AB27">
        <v>3487.01</v>
      </c>
      <c r="AC27">
        <v>6553.24</v>
      </c>
      <c r="AD27" s="4">
        <v>45930</v>
      </c>
      <c r="AE27" s="11" t="s">
        <v>526</v>
      </c>
      <c r="AF27">
        <v>20</v>
      </c>
      <c r="AG27" s="11" t="s">
        <v>944</v>
      </c>
      <c r="AH27" s="12" t="s">
        <v>932</v>
      </c>
      <c r="AI27" s="4">
        <v>46031</v>
      </c>
    </row>
    <row r="28" spans="1:35" x14ac:dyDescent="0.25">
      <c r="A28">
        <v>2025</v>
      </c>
      <c r="B28" s="4">
        <v>45931</v>
      </c>
      <c r="C28" s="4">
        <v>46022</v>
      </c>
      <c r="D28" t="s">
        <v>98</v>
      </c>
      <c r="E28" t="s">
        <v>417</v>
      </c>
      <c r="F28" t="s">
        <v>418</v>
      </c>
      <c r="G28" t="s">
        <v>418</v>
      </c>
      <c r="H28" t="s">
        <v>419</v>
      </c>
      <c r="I28" s="7" t="s">
        <v>161</v>
      </c>
      <c r="J28" t="s">
        <v>162</v>
      </c>
      <c r="K28" t="s">
        <v>163</v>
      </c>
      <c r="L28" t="s">
        <v>101</v>
      </c>
      <c r="M28" t="s">
        <v>103</v>
      </c>
      <c r="N28" t="s">
        <v>219</v>
      </c>
      <c r="O28" t="s">
        <v>105</v>
      </c>
      <c r="P28">
        <v>0</v>
      </c>
      <c r="Q28">
        <v>0</v>
      </c>
      <c r="R28" t="s">
        <v>234</v>
      </c>
      <c r="S28" t="s">
        <v>235</v>
      </c>
      <c r="T28" t="s">
        <v>236</v>
      </c>
      <c r="U28" t="s">
        <v>234</v>
      </c>
      <c r="V28" t="s">
        <v>235</v>
      </c>
      <c r="W28" t="s">
        <v>250</v>
      </c>
      <c r="X28" t="s">
        <v>219</v>
      </c>
      <c r="Y28" s="4">
        <v>45923</v>
      </c>
      <c r="Z28" s="4">
        <v>45926</v>
      </c>
      <c r="AA28">
        <v>21</v>
      </c>
      <c r="AB28">
        <v>4642</v>
      </c>
      <c r="AC28">
        <v>3569</v>
      </c>
      <c r="AD28" s="4">
        <v>45930</v>
      </c>
      <c r="AE28" s="11" t="s">
        <v>527</v>
      </c>
      <c r="AF28">
        <v>21</v>
      </c>
      <c r="AG28" s="11" t="s">
        <v>944</v>
      </c>
      <c r="AH28" s="12" t="s">
        <v>932</v>
      </c>
      <c r="AI28" s="4">
        <v>46031</v>
      </c>
    </row>
    <row r="29" spans="1:35" x14ac:dyDescent="0.25">
      <c r="A29">
        <v>2025</v>
      </c>
      <c r="B29" s="4">
        <v>45931</v>
      </c>
      <c r="C29" s="4">
        <v>46022</v>
      </c>
      <c r="D29" t="s">
        <v>98</v>
      </c>
      <c r="E29" t="s">
        <v>264</v>
      </c>
      <c r="F29" t="s">
        <v>263</v>
      </c>
      <c r="G29" t="s">
        <v>263</v>
      </c>
      <c r="H29" t="s">
        <v>396</v>
      </c>
      <c r="I29" s="7" t="s">
        <v>164</v>
      </c>
      <c r="J29" t="s">
        <v>165</v>
      </c>
      <c r="K29" t="s">
        <v>166</v>
      </c>
      <c r="L29" t="s">
        <v>101</v>
      </c>
      <c r="M29" t="s">
        <v>103</v>
      </c>
      <c r="N29" t="s">
        <v>221</v>
      </c>
      <c r="O29" t="s">
        <v>105</v>
      </c>
      <c r="P29">
        <v>0</v>
      </c>
      <c r="Q29">
        <v>0</v>
      </c>
      <c r="R29" t="s">
        <v>234</v>
      </c>
      <c r="S29" t="s">
        <v>235</v>
      </c>
      <c r="T29" t="s">
        <v>236</v>
      </c>
      <c r="U29" t="s">
        <v>234</v>
      </c>
      <c r="V29" t="s">
        <v>235</v>
      </c>
      <c r="W29" t="s">
        <v>251</v>
      </c>
      <c r="X29" t="s">
        <v>221</v>
      </c>
      <c r="Y29" s="4">
        <v>45923</v>
      </c>
      <c r="Z29" s="4">
        <v>45926</v>
      </c>
      <c r="AA29">
        <v>22</v>
      </c>
      <c r="AB29">
        <v>4428.7299999999996</v>
      </c>
      <c r="AC29">
        <v>1574.27</v>
      </c>
      <c r="AD29" s="4">
        <v>45931</v>
      </c>
      <c r="AE29" s="11" t="s">
        <v>528</v>
      </c>
      <c r="AF29">
        <v>22</v>
      </c>
      <c r="AG29" s="11" t="s">
        <v>944</v>
      </c>
      <c r="AH29" s="12" t="s">
        <v>932</v>
      </c>
      <c r="AI29" s="4">
        <v>46031</v>
      </c>
    </row>
    <row r="30" spans="1:35" x14ac:dyDescent="0.25">
      <c r="A30">
        <v>2025</v>
      </c>
      <c r="B30" s="4">
        <v>45931</v>
      </c>
      <c r="C30" s="4">
        <v>46022</v>
      </c>
      <c r="D30" t="s">
        <v>98</v>
      </c>
      <c r="E30" s="5" t="s">
        <v>455</v>
      </c>
      <c r="F30" t="s">
        <v>456</v>
      </c>
      <c r="G30" s="5" t="s">
        <v>456</v>
      </c>
      <c r="H30" t="s">
        <v>396</v>
      </c>
      <c r="I30" s="7" t="s">
        <v>167</v>
      </c>
      <c r="J30" t="s">
        <v>166</v>
      </c>
      <c r="K30" t="s">
        <v>139</v>
      </c>
      <c r="L30" t="s">
        <v>101</v>
      </c>
      <c r="M30" t="s">
        <v>103</v>
      </c>
      <c r="N30" t="s">
        <v>221</v>
      </c>
      <c r="O30" t="s">
        <v>105</v>
      </c>
      <c r="P30">
        <v>0</v>
      </c>
      <c r="Q30">
        <v>0</v>
      </c>
      <c r="R30" t="s">
        <v>234</v>
      </c>
      <c r="S30" t="s">
        <v>235</v>
      </c>
      <c r="T30" t="s">
        <v>236</v>
      </c>
      <c r="U30" t="s">
        <v>234</v>
      </c>
      <c r="V30" t="s">
        <v>235</v>
      </c>
      <c r="W30" t="s">
        <v>251</v>
      </c>
      <c r="X30" t="s">
        <v>221</v>
      </c>
      <c r="Y30" s="4">
        <v>45923</v>
      </c>
      <c r="Z30" s="4">
        <v>45926</v>
      </c>
      <c r="AA30">
        <v>23</v>
      </c>
      <c r="AB30">
        <v>5569.71</v>
      </c>
      <c r="AC30">
        <v>2433.29</v>
      </c>
      <c r="AD30" s="4">
        <v>45931</v>
      </c>
      <c r="AE30" s="11" t="s">
        <v>529</v>
      </c>
      <c r="AF30">
        <v>23</v>
      </c>
      <c r="AG30" s="11" t="s">
        <v>944</v>
      </c>
      <c r="AH30" s="12" t="s">
        <v>932</v>
      </c>
      <c r="AI30" s="4">
        <v>46031</v>
      </c>
    </row>
    <row r="31" spans="1:35" x14ac:dyDescent="0.25">
      <c r="A31">
        <v>2025</v>
      </c>
      <c r="B31" s="4">
        <v>45931</v>
      </c>
      <c r="C31" s="4">
        <v>46022</v>
      </c>
      <c r="D31" t="s">
        <v>98</v>
      </c>
      <c r="E31" t="s">
        <v>398</v>
      </c>
      <c r="F31" t="s">
        <v>403</v>
      </c>
      <c r="G31" t="s">
        <v>403</v>
      </c>
      <c r="H31" t="s">
        <v>396</v>
      </c>
      <c r="I31" s="7" t="s">
        <v>168</v>
      </c>
      <c r="J31" t="s">
        <v>169</v>
      </c>
      <c r="K31" t="s">
        <v>170</v>
      </c>
      <c r="L31" t="s">
        <v>101</v>
      </c>
      <c r="M31" t="s">
        <v>103</v>
      </c>
      <c r="N31" t="s">
        <v>221</v>
      </c>
      <c r="O31" t="s">
        <v>105</v>
      </c>
      <c r="P31">
        <v>0</v>
      </c>
      <c r="Q31">
        <v>0</v>
      </c>
      <c r="R31" t="s">
        <v>234</v>
      </c>
      <c r="S31" t="s">
        <v>235</v>
      </c>
      <c r="T31" t="s">
        <v>236</v>
      </c>
      <c r="U31" t="s">
        <v>234</v>
      </c>
      <c r="V31" t="s">
        <v>235</v>
      </c>
      <c r="W31" t="s">
        <v>251</v>
      </c>
      <c r="X31" t="s">
        <v>221</v>
      </c>
      <c r="Y31" s="4">
        <v>45923</v>
      </c>
      <c r="Z31" s="4">
        <v>45926</v>
      </c>
      <c r="AA31">
        <v>24</v>
      </c>
      <c r="AB31">
        <v>4225.71</v>
      </c>
      <c r="AC31">
        <v>1777.29</v>
      </c>
      <c r="AD31" s="4">
        <v>45931</v>
      </c>
      <c r="AE31" s="11" t="s">
        <v>530</v>
      </c>
      <c r="AF31">
        <v>24</v>
      </c>
      <c r="AG31" s="11" t="s">
        <v>944</v>
      </c>
      <c r="AH31" s="12" t="s">
        <v>932</v>
      </c>
      <c r="AI31" s="4">
        <v>46031</v>
      </c>
    </row>
    <row r="32" spans="1:35" x14ac:dyDescent="0.25">
      <c r="A32">
        <v>2025</v>
      </c>
      <c r="B32" s="4">
        <v>45931</v>
      </c>
      <c r="C32" s="4">
        <v>46022</v>
      </c>
      <c r="D32" t="s">
        <v>98</v>
      </c>
      <c r="E32" s="5" t="s">
        <v>398</v>
      </c>
      <c r="F32" t="s">
        <v>403</v>
      </c>
      <c r="G32" s="5" t="s">
        <v>403</v>
      </c>
      <c r="H32" t="s">
        <v>419</v>
      </c>
      <c r="I32" s="7" t="s">
        <v>171</v>
      </c>
      <c r="J32" t="s">
        <v>172</v>
      </c>
      <c r="K32" t="s">
        <v>173</v>
      </c>
      <c r="L32" t="s">
        <v>101</v>
      </c>
      <c r="M32" t="s">
        <v>103</v>
      </c>
      <c r="N32" t="s">
        <v>222</v>
      </c>
      <c r="O32" t="s">
        <v>105</v>
      </c>
      <c r="P32">
        <v>0</v>
      </c>
      <c r="Q32">
        <v>0</v>
      </c>
      <c r="R32" t="s">
        <v>234</v>
      </c>
      <c r="S32" t="s">
        <v>235</v>
      </c>
      <c r="T32" t="s">
        <v>236</v>
      </c>
      <c r="U32" t="s">
        <v>234</v>
      </c>
      <c r="V32" t="s">
        <v>235</v>
      </c>
      <c r="W32" t="s">
        <v>244</v>
      </c>
      <c r="X32" t="s">
        <v>222</v>
      </c>
      <c r="Y32" s="4">
        <v>45924</v>
      </c>
      <c r="Z32" s="4">
        <v>45925</v>
      </c>
      <c r="AA32">
        <v>25</v>
      </c>
      <c r="AB32">
        <v>2846</v>
      </c>
      <c r="AC32">
        <v>719</v>
      </c>
      <c r="AD32" s="4">
        <v>45929</v>
      </c>
      <c r="AE32" s="11" t="s">
        <v>531</v>
      </c>
      <c r="AF32">
        <v>25</v>
      </c>
      <c r="AG32" s="11" t="s">
        <v>944</v>
      </c>
      <c r="AH32" s="12" t="s">
        <v>932</v>
      </c>
      <c r="AI32" s="4">
        <v>46031</v>
      </c>
    </row>
    <row r="33" spans="1:35" x14ac:dyDescent="0.25">
      <c r="A33">
        <v>2025</v>
      </c>
      <c r="B33" s="4">
        <v>45931</v>
      </c>
      <c r="C33" s="4">
        <v>46022</v>
      </c>
      <c r="D33" t="s">
        <v>98</v>
      </c>
      <c r="E33" s="3" t="s">
        <v>398</v>
      </c>
      <c r="F33" t="s">
        <v>402</v>
      </c>
      <c r="G33" t="s">
        <v>403</v>
      </c>
      <c r="H33" t="s">
        <v>426</v>
      </c>
      <c r="I33" s="7" t="s">
        <v>174</v>
      </c>
      <c r="J33" t="s">
        <v>175</v>
      </c>
      <c r="K33" t="s">
        <v>176</v>
      </c>
      <c r="L33" t="s">
        <v>102</v>
      </c>
      <c r="M33" t="s">
        <v>103</v>
      </c>
      <c r="N33" t="s">
        <v>223</v>
      </c>
      <c r="O33" t="s">
        <v>105</v>
      </c>
      <c r="P33">
        <v>0</v>
      </c>
      <c r="Q33">
        <v>0</v>
      </c>
      <c r="R33" t="s">
        <v>234</v>
      </c>
      <c r="S33" t="s">
        <v>235</v>
      </c>
      <c r="T33" t="s">
        <v>236</v>
      </c>
      <c r="U33" t="s">
        <v>234</v>
      </c>
      <c r="V33" t="s">
        <v>235</v>
      </c>
      <c r="W33" t="s">
        <v>244</v>
      </c>
      <c r="X33" t="s">
        <v>223</v>
      </c>
      <c r="Y33" s="4">
        <v>45924</v>
      </c>
      <c r="Z33" s="4">
        <v>45925</v>
      </c>
      <c r="AA33">
        <v>26</v>
      </c>
      <c r="AB33">
        <v>2228.0100000000002</v>
      </c>
      <c r="AC33">
        <v>136.99</v>
      </c>
      <c r="AD33" s="4">
        <v>45929</v>
      </c>
      <c r="AE33" s="11" t="s">
        <v>532</v>
      </c>
      <c r="AF33">
        <v>26</v>
      </c>
      <c r="AG33" s="11" t="s">
        <v>944</v>
      </c>
      <c r="AH33" s="12" t="s">
        <v>932</v>
      </c>
      <c r="AI33" s="4">
        <v>46031</v>
      </c>
    </row>
    <row r="34" spans="1:35" x14ac:dyDescent="0.25">
      <c r="A34">
        <v>2025</v>
      </c>
      <c r="B34" s="4">
        <v>45931</v>
      </c>
      <c r="C34" s="4">
        <v>46022</v>
      </c>
      <c r="D34" t="s">
        <v>98</v>
      </c>
      <c r="E34" s="5" t="s">
        <v>264</v>
      </c>
      <c r="F34" s="5" t="s">
        <v>263</v>
      </c>
      <c r="G34" s="5" t="s">
        <v>263</v>
      </c>
      <c r="H34" s="5" t="s">
        <v>262</v>
      </c>
      <c r="I34" s="7" t="s">
        <v>116</v>
      </c>
      <c r="J34" t="s">
        <v>177</v>
      </c>
      <c r="K34" t="s">
        <v>118</v>
      </c>
      <c r="L34" t="s">
        <v>101</v>
      </c>
      <c r="M34" t="s">
        <v>103</v>
      </c>
      <c r="N34" t="s">
        <v>224</v>
      </c>
      <c r="O34" t="s">
        <v>105</v>
      </c>
      <c r="P34">
        <v>0</v>
      </c>
      <c r="Q34">
        <v>0</v>
      </c>
      <c r="R34" t="s">
        <v>234</v>
      </c>
      <c r="S34" t="s">
        <v>235</v>
      </c>
      <c r="T34" t="s">
        <v>236</v>
      </c>
      <c r="U34" t="s">
        <v>234</v>
      </c>
      <c r="V34" t="s">
        <v>235</v>
      </c>
      <c r="W34" t="s">
        <v>252</v>
      </c>
      <c r="X34" t="s">
        <v>224</v>
      </c>
      <c r="Y34" s="4">
        <v>45924</v>
      </c>
      <c r="Z34" s="4">
        <v>45926</v>
      </c>
      <c r="AA34">
        <v>27</v>
      </c>
      <c r="AB34">
        <v>3260</v>
      </c>
      <c r="AD34" s="4">
        <v>45929</v>
      </c>
      <c r="AE34" s="11" t="s">
        <v>533</v>
      </c>
      <c r="AF34">
        <v>27</v>
      </c>
      <c r="AG34" s="11" t="s">
        <v>944</v>
      </c>
      <c r="AH34" s="12" t="s">
        <v>932</v>
      </c>
      <c r="AI34" s="4">
        <v>46031</v>
      </c>
    </row>
    <row r="35" spans="1:35" x14ac:dyDescent="0.25">
      <c r="A35">
        <v>2025</v>
      </c>
      <c r="B35" s="4">
        <v>45931</v>
      </c>
      <c r="C35" s="4">
        <v>46022</v>
      </c>
      <c r="D35" t="s">
        <v>98</v>
      </c>
      <c r="E35" s="5" t="s">
        <v>453</v>
      </c>
      <c r="F35" t="s">
        <v>454</v>
      </c>
      <c r="G35" t="s">
        <v>454</v>
      </c>
      <c r="H35" t="s">
        <v>262</v>
      </c>
      <c r="I35" s="7" t="s">
        <v>178</v>
      </c>
      <c r="J35" t="s">
        <v>179</v>
      </c>
      <c r="K35" t="s">
        <v>180</v>
      </c>
      <c r="L35" t="s">
        <v>101</v>
      </c>
      <c r="M35" t="s">
        <v>103</v>
      </c>
      <c r="N35" t="s">
        <v>224</v>
      </c>
      <c r="O35" t="s">
        <v>105</v>
      </c>
      <c r="P35">
        <v>0</v>
      </c>
      <c r="Q35">
        <v>0</v>
      </c>
      <c r="R35" t="s">
        <v>234</v>
      </c>
      <c r="S35" t="s">
        <v>235</v>
      </c>
      <c r="T35" t="s">
        <v>236</v>
      </c>
      <c r="U35" t="s">
        <v>234</v>
      </c>
      <c r="V35" t="s">
        <v>235</v>
      </c>
      <c r="W35" t="s">
        <v>252</v>
      </c>
      <c r="X35" t="s">
        <v>224</v>
      </c>
      <c r="Y35" s="4">
        <v>45924</v>
      </c>
      <c r="Z35" s="4">
        <v>45926</v>
      </c>
      <c r="AA35">
        <v>28</v>
      </c>
      <c r="AB35">
        <v>3491.5</v>
      </c>
      <c r="AD35" s="4">
        <v>45929</v>
      </c>
      <c r="AE35" s="11" t="s">
        <v>534</v>
      </c>
      <c r="AF35">
        <v>28</v>
      </c>
      <c r="AG35" s="11" t="s">
        <v>944</v>
      </c>
      <c r="AH35" s="12" t="s">
        <v>932</v>
      </c>
      <c r="AI35" s="4">
        <v>46031</v>
      </c>
    </row>
    <row r="36" spans="1:35" x14ac:dyDescent="0.25">
      <c r="A36">
        <v>2025</v>
      </c>
      <c r="B36" s="4">
        <v>45931</v>
      </c>
      <c r="C36" s="4">
        <v>46022</v>
      </c>
      <c r="D36" t="s">
        <v>98</v>
      </c>
      <c r="E36" s="5" t="s">
        <v>483</v>
      </c>
      <c r="F36" t="s">
        <v>484</v>
      </c>
      <c r="G36" s="5" t="s">
        <v>484</v>
      </c>
      <c r="H36" t="s">
        <v>485</v>
      </c>
      <c r="I36" s="7" t="s">
        <v>181</v>
      </c>
      <c r="J36" t="s">
        <v>166</v>
      </c>
      <c r="K36" t="s">
        <v>170</v>
      </c>
      <c r="L36" t="s">
        <v>101</v>
      </c>
      <c r="M36" t="s">
        <v>103</v>
      </c>
      <c r="N36" t="s">
        <v>221</v>
      </c>
      <c r="O36" t="s">
        <v>105</v>
      </c>
      <c r="P36">
        <v>0</v>
      </c>
      <c r="Q36">
        <v>0</v>
      </c>
      <c r="R36" t="s">
        <v>234</v>
      </c>
      <c r="S36" t="s">
        <v>235</v>
      </c>
      <c r="T36" t="s">
        <v>236</v>
      </c>
      <c r="U36" t="s">
        <v>234</v>
      </c>
      <c r="V36" t="s">
        <v>235</v>
      </c>
      <c r="W36" t="s">
        <v>251</v>
      </c>
      <c r="X36" t="s">
        <v>221</v>
      </c>
      <c r="Y36" s="4">
        <v>45924</v>
      </c>
      <c r="Z36" s="4">
        <v>45926</v>
      </c>
      <c r="AA36">
        <v>29</v>
      </c>
      <c r="AB36">
        <v>4479</v>
      </c>
      <c r="AC36">
        <v>542</v>
      </c>
      <c r="AD36" s="4">
        <v>45931</v>
      </c>
      <c r="AE36" s="11" t="s">
        <v>535</v>
      </c>
      <c r="AF36">
        <v>29</v>
      </c>
      <c r="AG36" s="11" t="s">
        <v>944</v>
      </c>
      <c r="AH36" s="12" t="s">
        <v>932</v>
      </c>
      <c r="AI36" s="4">
        <v>46031</v>
      </c>
    </row>
    <row r="37" spans="1:35" x14ac:dyDescent="0.25">
      <c r="A37">
        <v>2025</v>
      </c>
      <c r="B37" s="4">
        <v>45931</v>
      </c>
      <c r="C37" s="4">
        <v>46022</v>
      </c>
      <c r="D37" t="s">
        <v>91</v>
      </c>
      <c r="E37" s="5" t="s">
        <v>466</v>
      </c>
      <c r="F37" t="s">
        <v>467</v>
      </c>
      <c r="G37" t="s">
        <v>468</v>
      </c>
      <c r="H37" t="s">
        <v>396</v>
      </c>
      <c r="I37" s="7" t="s">
        <v>182</v>
      </c>
      <c r="J37" t="s">
        <v>183</v>
      </c>
      <c r="K37" t="s">
        <v>184</v>
      </c>
      <c r="L37" t="s">
        <v>102</v>
      </c>
      <c r="M37" t="s">
        <v>103</v>
      </c>
      <c r="N37" t="s">
        <v>221</v>
      </c>
      <c r="O37" t="s">
        <v>105</v>
      </c>
      <c r="P37">
        <v>0</v>
      </c>
      <c r="Q37">
        <v>0</v>
      </c>
      <c r="R37" t="s">
        <v>234</v>
      </c>
      <c r="S37" t="s">
        <v>235</v>
      </c>
      <c r="T37" t="s">
        <v>236</v>
      </c>
      <c r="U37" t="s">
        <v>234</v>
      </c>
      <c r="V37" t="s">
        <v>235</v>
      </c>
      <c r="W37" t="s">
        <v>251</v>
      </c>
      <c r="X37" t="s">
        <v>221</v>
      </c>
      <c r="Y37" s="4">
        <v>45924</v>
      </c>
      <c r="Z37" s="4">
        <v>45926</v>
      </c>
      <c r="AA37">
        <v>30</v>
      </c>
      <c r="AB37">
        <v>5622</v>
      </c>
      <c r="AC37">
        <v>2234</v>
      </c>
      <c r="AD37" s="4">
        <v>45931</v>
      </c>
      <c r="AE37" s="11" t="s">
        <v>536</v>
      </c>
      <c r="AF37">
        <v>30</v>
      </c>
      <c r="AG37" s="11" t="s">
        <v>944</v>
      </c>
      <c r="AH37" s="12" t="s">
        <v>932</v>
      </c>
      <c r="AI37" s="4">
        <v>46031</v>
      </c>
    </row>
    <row r="38" spans="1:35" x14ac:dyDescent="0.25">
      <c r="A38">
        <v>2025</v>
      </c>
      <c r="B38" s="4">
        <v>45931</v>
      </c>
      <c r="C38" s="4">
        <v>46022</v>
      </c>
      <c r="D38" t="s">
        <v>98</v>
      </c>
      <c r="E38" s="3" t="s">
        <v>433</v>
      </c>
      <c r="F38" t="s">
        <v>434</v>
      </c>
      <c r="G38" t="s">
        <v>435</v>
      </c>
      <c r="H38" t="s">
        <v>396</v>
      </c>
      <c r="I38" s="7" t="s">
        <v>185</v>
      </c>
      <c r="J38" t="s">
        <v>186</v>
      </c>
      <c r="K38" t="s">
        <v>139</v>
      </c>
      <c r="L38" t="s">
        <v>102</v>
      </c>
      <c r="M38" t="s">
        <v>103</v>
      </c>
      <c r="N38" t="s">
        <v>221</v>
      </c>
      <c r="O38" t="s">
        <v>105</v>
      </c>
      <c r="P38">
        <v>0</v>
      </c>
      <c r="Q38">
        <v>0</v>
      </c>
      <c r="R38" t="s">
        <v>234</v>
      </c>
      <c r="S38" t="s">
        <v>235</v>
      </c>
      <c r="T38" t="s">
        <v>236</v>
      </c>
      <c r="U38" t="s">
        <v>234</v>
      </c>
      <c r="V38" t="s">
        <v>235</v>
      </c>
      <c r="W38" t="s">
        <v>251</v>
      </c>
      <c r="X38" t="s">
        <v>221</v>
      </c>
      <c r="Y38" s="4">
        <v>45924</v>
      </c>
      <c r="Z38" s="4">
        <v>45926</v>
      </c>
      <c r="AA38">
        <v>31</v>
      </c>
      <c r="AB38">
        <v>3928</v>
      </c>
      <c r="AD38" s="4">
        <v>45931</v>
      </c>
      <c r="AE38" s="11" t="s">
        <v>537</v>
      </c>
      <c r="AF38">
        <v>31</v>
      </c>
      <c r="AG38" s="11" t="s">
        <v>944</v>
      </c>
      <c r="AH38" s="12" t="s">
        <v>932</v>
      </c>
      <c r="AI38" s="4">
        <v>46031</v>
      </c>
    </row>
    <row r="39" spans="1:35" x14ac:dyDescent="0.25">
      <c r="A39">
        <v>2025</v>
      </c>
      <c r="B39" s="4">
        <v>45931</v>
      </c>
      <c r="C39" s="4">
        <v>46022</v>
      </c>
      <c r="D39" t="s">
        <v>98</v>
      </c>
      <c r="E39" t="s">
        <v>264</v>
      </c>
      <c r="F39" t="s">
        <v>263</v>
      </c>
      <c r="G39" t="s">
        <v>263</v>
      </c>
      <c r="H39" t="s">
        <v>396</v>
      </c>
      <c r="I39" s="7" t="s">
        <v>187</v>
      </c>
      <c r="J39" t="s">
        <v>166</v>
      </c>
      <c r="K39" t="s">
        <v>188</v>
      </c>
      <c r="L39" t="s">
        <v>101</v>
      </c>
      <c r="M39" t="s">
        <v>103</v>
      </c>
      <c r="N39" t="s">
        <v>221</v>
      </c>
      <c r="O39" t="s">
        <v>105</v>
      </c>
      <c r="P39">
        <v>0</v>
      </c>
      <c r="Q39">
        <v>0</v>
      </c>
      <c r="R39" t="s">
        <v>234</v>
      </c>
      <c r="S39" t="s">
        <v>235</v>
      </c>
      <c r="T39" t="s">
        <v>236</v>
      </c>
      <c r="U39" t="s">
        <v>234</v>
      </c>
      <c r="V39" t="s">
        <v>235</v>
      </c>
      <c r="W39" t="s">
        <v>251</v>
      </c>
      <c r="X39" t="s">
        <v>221</v>
      </c>
      <c r="Y39" s="4">
        <v>45924</v>
      </c>
      <c r="Z39" s="4">
        <v>45926</v>
      </c>
      <c r="AA39">
        <v>32</v>
      </c>
      <c r="AB39">
        <v>5280.01</v>
      </c>
      <c r="AC39">
        <v>903.99</v>
      </c>
      <c r="AD39" s="4">
        <v>45931</v>
      </c>
      <c r="AE39" s="11" t="s">
        <v>538</v>
      </c>
      <c r="AF39">
        <v>32</v>
      </c>
      <c r="AG39" s="11" t="s">
        <v>944</v>
      </c>
      <c r="AH39" s="12" t="s">
        <v>932</v>
      </c>
      <c r="AI39" s="4">
        <v>46031</v>
      </c>
    </row>
    <row r="40" spans="1:35" x14ac:dyDescent="0.25">
      <c r="A40">
        <v>2025</v>
      </c>
      <c r="B40" s="4">
        <v>45931</v>
      </c>
      <c r="C40" s="4">
        <v>46022</v>
      </c>
      <c r="D40" t="s">
        <v>91</v>
      </c>
      <c r="E40" t="s">
        <v>264</v>
      </c>
      <c r="F40" t="s">
        <v>263</v>
      </c>
      <c r="G40" t="s">
        <v>263</v>
      </c>
      <c r="H40" t="s">
        <v>396</v>
      </c>
      <c r="I40" s="7" t="s">
        <v>189</v>
      </c>
      <c r="J40" t="s">
        <v>190</v>
      </c>
      <c r="K40" t="s">
        <v>191</v>
      </c>
      <c r="L40" t="s">
        <v>101</v>
      </c>
      <c r="M40" t="s">
        <v>103</v>
      </c>
      <c r="N40" t="s">
        <v>221</v>
      </c>
      <c r="O40" t="s">
        <v>105</v>
      </c>
      <c r="P40">
        <v>0</v>
      </c>
      <c r="Q40">
        <v>0</v>
      </c>
      <c r="R40" t="s">
        <v>234</v>
      </c>
      <c r="S40" t="s">
        <v>235</v>
      </c>
      <c r="T40" t="s">
        <v>236</v>
      </c>
      <c r="U40" t="s">
        <v>234</v>
      </c>
      <c r="V40" t="s">
        <v>235</v>
      </c>
      <c r="W40" t="s">
        <v>251</v>
      </c>
      <c r="X40" t="s">
        <v>221</v>
      </c>
      <c r="Y40" s="4">
        <v>45924</v>
      </c>
      <c r="Z40" s="4">
        <v>45926</v>
      </c>
      <c r="AA40">
        <v>33</v>
      </c>
      <c r="AB40">
        <v>4287.5</v>
      </c>
      <c r="AC40">
        <v>1896.5</v>
      </c>
      <c r="AD40" s="4">
        <v>45931</v>
      </c>
      <c r="AE40" s="11" t="s">
        <v>539</v>
      </c>
      <c r="AF40">
        <v>33</v>
      </c>
      <c r="AG40" s="11" t="s">
        <v>944</v>
      </c>
      <c r="AH40" s="12" t="s">
        <v>932</v>
      </c>
      <c r="AI40" s="4">
        <v>46031</v>
      </c>
    </row>
    <row r="41" spans="1:35" x14ac:dyDescent="0.25">
      <c r="A41">
        <v>2025</v>
      </c>
      <c r="B41" s="4">
        <v>45931</v>
      </c>
      <c r="C41" s="4">
        <v>46022</v>
      </c>
      <c r="D41" t="s">
        <v>91</v>
      </c>
      <c r="E41" s="3" t="s">
        <v>424</v>
      </c>
      <c r="F41" t="s">
        <v>425</v>
      </c>
      <c r="G41" t="s">
        <v>425</v>
      </c>
      <c r="H41" t="s">
        <v>396</v>
      </c>
      <c r="I41" s="7" t="s">
        <v>192</v>
      </c>
      <c r="J41" t="s">
        <v>170</v>
      </c>
      <c r="K41" t="s">
        <v>193</v>
      </c>
      <c r="L41" t="s">
        <v>101</v>
      </c>
      <c r="M41" t="s">
        <v>103</v>
      </c>
      <c r="N41" t="s">
        <v>221</v>
      </c>
      <c r="O41" t="s">
        <v>105</v>
      </c>
      <c r="P41">
        <v>0</v>
      </c>
      <c r="Q41">
        <v>0</v>
      </c>
      <c r="R41" t="s">
        <v>234</v>
      </c>
      <c r="S41" t="s">
        <v>235</v>
      </c>
      <c r="T41" t="s">
        <v>236</v>
      </c>
      <c r="U41" t="s">
        <v>234</v>
      </c>
      <c r="V41" t="s">
        <v>235</v>
      </c>
      <c r="W41" t="s">
        <v>251</v>
      </c>
      <c r="X41" t="s">
        <v>221</v>
      </c>
      <c r="Y41" s="4">
        <v>45924</v>
      </c>
      <c r="Z41" s="4">
        <v>45926</v>
      </c>
      <c r="AA41">
        <v>34</v>
      </c>
      <c r="AB41">
        <v>3919.2</v>
      </c>
      <c r="AC41">
        <v>2264.8000000000002</v>
      </c>
      <c r="AD41" s="4">
        <v>45931</v>
      </c>
      <c r="AE41" s="11" t="s">
        <v>540</v>
      </c>
      <c r="AF41">
        <v>34</v>
      </c>
      <c r="AG41" s="11" t="s">
        <v>944</v>
      </c>
      <c r="AH41" s="12" t="s">
        <v>932</v>
      </c>
      <c r="AI41" s="4">
        <v>46031</v>
      </c>
    </row>
    <row r="42" spans="1:35" x14ac:dyDescent="0.25">
      <c r="A42">
        <v>2025</v>
      </c>
      <c r="B42" s="4">
        <v>45931</v>
      </c>
      <c r="C42" s="4">
        <v>46022</v>
      </c>
      <c r="D42" t="s">
        <v>91</v>
      </c>
      <c r="E42" s="3" t="s">
        <v>436</v>
      </c>
      <c r="F42" s="3" t="s">
        <v>437</v>
      </c>
      <c r="G42" s="3" t="s">
        <v>438</v>
      </c>
      <c r="H42" s="3" t="s">
        <v>262</v>
      </c>
      <c r="I42" s="7" t="s">
        <v>194</v>
      </c>
      <c r="J42" t="s">
        <v>118</v>
      </c>
      <c r="K42" t="s">
        <v>126</v>
      </c>
      <c r="L42" t="s">
        <v>102</v>
      </c>
      <c r="M42" t="s">
        <v>103</v>
      </c>
      <c r="N42" t="s">
        <v>225</v>
      </c>
      <c r="O42" t="s">
        <v>105</v>
      </c>
      <c r="P42">
        <v>0</v>
      </c>
      <c r="Q42">
        <v>0</v>
      </c>
      <c r="R42" t="s">
        <v>234</v>
      </c>
      <c r="S42" t="s">
        <v>235</v>
      </c>
      <c r="T42" t="s">
        <v>236</v>
      </c>
      <c r="U42" t="s">
        <v>234</v>
      </c>
      <c r="V42" t="s">
        <v>235</v>
      </c>
      <c r="W42" t="s">
        <v>252</v>
      </c>
      <c r="X42" t="s">
        <v>225</v>
      </c>
      <c r="Y42" s="4">
        <v>45924</v>
      </c>
      <c r="Z42" s="4">
        <v>45927</v>
      </c>
      <c r="AA42">
        <v>35</v>
      </c>
      <c r="AB42">
        <v>5652</v>
      </c>
      <c r="AD42" s="4">
        <v>45929</v>
      </c>
      <c r="AE42" s="11" t="s">
        <v>541</v>
      </c>
      <c r="AF42">
        <v>35</v>
      </c>
      <c r="AG42" s="11" t="s">
        <v>944</v>
      </c>
      <c r="AH42" s="12" t="s">
        <v>932</v>
      </c>
      <c r="AI42" s="4">
        <v>46031</v>
      </c>
    </row>
    <row r="43" spans="1:35" x14ac:dyDescent="0.25">
      <c r="A43">
        <v>2025</v>
      </c>
      <c r="B43" s="4">
        <v>45931</v>
      </c>
      <c r="C43" s="4">
        <v>46022</v>
      </c>
      <c r="D43" t="s">
        <v>98</v>
      </c>
      <c r="E43" s="5" t="s">
        <v>398</v>
      </c>
      <c r="F43" s="5" t="s">
        <v>403</v>
      </c>
      <c r="G43" s="5" t="s">
        <v>403</v>
      </c>
      <c r="H43" s="5" t="s">
        <v>262</v>
      </c>
      <c r="I43" s="7" t="s">
        <v>144</v>
      </c>
      <c r="J43" t="s">
        <v>145</v>
      </c>
      <c r="K43" t="s">
        <v>118</v>
      </c>
      <c r="L43" t="s">
        <v>101</v>
      </c>
      <c r="M43" t="s">
        <v>103</v>
      </c>
      <c r="N43" t="s">
        <v>226</v>
      </c>
      <c r="O43" t="s">
        <v>105</v>
      </c>
      <c r="P43">
        <v>0</v>
      </c>
      <c r="Q43">
        <v>0</v>
      </c>
      <c r="R43" t="s">
        <v>234</v>
      </c>
      <c r="S43" t="s">
        <v>235</v>
      </c>
      <c r="T43" t="s">
        <v>236</v>
      </c>
      <c r="U43" t="s">
        <v>234</v>
      </c>
      <c r="V43" t="s">
        <v>235</v>
      </c>
      <c r="W43" t="s">
        <v>252</v>
      </c>
      <c r="X43" t="s">
        <v>226</v>
      </c>
      <c r="Y43" s="4">
        <v>45924</v>
      </c>
      <c r="Z43" s="4">
        <v>45927</v>
      </c>
      <c r="AA43">
        <v>36</v>
      </c>
      <c r="AB43">
        <v>5283</v>
      </c>
      <c r="AD43" s="4">
        <v>45929</v>
      </c>
      <c r="AE43" s="11" t="s">
        <v>542</v>
      </c>
      <c r="AF43">
        <v>36</v>
      </c>
      <c r="AG43" s="11" t="s">
        <v>944</v>
      </c>
      <c r="AH43" s="12" t="s">
        <v>932</v>
      </c>
      <c r="AI43" s="4">
        <v>46031</v>
      </c>
    </row>
    <row r="44" spans="1:35" x14ac:dyDescent="0.25">
      <c r="A44">
        <v>2025</v>
      </c>
      <c r="B44" s="4">
        <v>45931</v>
      </c>
      <c r="C44" s="4">
        <v>46022</v>
      </c>
      <c r="D44" t="s">
        <v>98</v>
      </c>
      <c r="E44" s="5" t="s">
        <v>457</v>
      </c>
      <c r="F44" t="s">
        <v>458</v>
      </c>
      <c r="G44" t="s">
        <v>459</v>
      </c>
      <c r="H44" t="s">
        <v>432</v>
      </c>
      <c r="I44" s="7" t="s">
        <v>195</v>
      </c>
      <c r="J44" t="s">
        <v>196</v>
      </c>
      <c r="K44" t="s">
        <v>197</v>
      </c>
      <c r="L44" t="s">
        <v>102</v>
      </c>
      <c r="M44" t="s">
        <v>103</v>
      </c>
      <c r="N44" t="s">
        <v>227</v>
      </c>
      <c r="O44" t="s">
        <v>105</v>
      </c>
      <c r="P44">
        <v>0</v>
      </c>
      <c r="Q44">
        <v>0</v>
      </c>
      <c r="R44" t="s">
        <v>234</v>
      </c>
      <c r="S44" t="s">
        <v>235</v>
      </c>
      <c r="T44" t="s">
        <v>236</v>
      </c>
      <c r="U44" t="s">
        <v>234</v>
      </c>
      <c r="V44" t="s">
        <v>235</v>
      </c>
      <c r="W44" t="s">
        <v>235</v>
      </c>
      <c r="X44" t="s">
        <v>227</v>
      </c>
      <c r="Y44" s="4">
        <v>45926</v>
      </c>
      <c r="Z44" s="4">
        <v>45926</v>
      </c>
      <c r="AA44">
        <v>37</v>
      </c>
      <c r="AB44">
        <v>327.5</v>
      </c>
      <c r="AD44" s="4">
        <v>45930</v>
      </c>
      <c r="AE44" s="11" t="s">
        <v>543</v>
      </c>
      <c r="AF44">
        <v>37</v>
      </c>
      <c r="AG44" s="11" t="s">
        <v>944</v>
      </c>
      <c r="AH44" s="12" t="s">
        <v>932</v>
      </c>
      <c r="AI44" s="4">
        <v>46031</v>
      </c>
    </row>
    <row r="45" spans="1:35" x14ac:dyDescent="0.25">
      <c r="A45">
        <v>2025</v>
      </c>
      <c r="B45" s="4">
        <v>45931</v>
      </c>
      <c r="C45" s="4">
        <v>46022</v>
      </c>
      <c r="D45" t="s">
        <v>98</v>
      </c>
      <c r="E45" s="5" t="s">
        <v>430</v>
      </c>
      <c r="F45" t="s">
        <v>431</v>
      </c>
      <c r="G45" t="s">
        <v>431</v>
      </c>
      <c r="H45" t="s">
        <v>432</v>
      </c>
      <c r="I45" s="7" t="s">
        <v>198</v>
      </c>
      <c r="J45" t="s">
        <v>126</v>
      </c>
      <c r="K45" t="s">
        <v>199</v>
      </c>
      <c r="L45" t="s">
        <v>101</v>
      </c>
      <c r="M45" t="s">
        <v>103</v>
      </c>
      <c r="N45" t="s">
        <v>227</v>
      </c>
      <c r="O45" t="s">
        <v>105</v>
      </c>
      <c r="P45">
        <v>0</v>
      </c>
      <c r="Q45">
        <v>0</v>
      </c>
      <c r="R45" t="s">
        <v>234</v>
      </c>
      <c r="S45" t="s">
        <v>235</v>
      </c>
      <c r="T45" t="s">
        <v>236</v>
      </c>
      <c r="U45" t="s">
        <v>234</v>
      </c>
      <c r="V45" t="s">
        <v>235</v>
      </c>
      <c r="W45" t="s">
        <v>235</v>
      </c>
      <c r="X45" t="s">
        <v>227</v>
      </c>
      <c r="Y45" s="4">
        <v>45926</v>
      </c>
      <c r="Z45" s="4">
        <v>45926</v>
      </c>
      <c r="AA45">
        <v>38</v>
      </c>
      <c r="AB45">
        <v>405</v>
      </c>
      <c r="AC45">
        <v>168</v>
      </c>
      <c r="AD45" s="4">
        <v>45930</v>
      </c>
      <c r="AE45" s="11" t="s">
        <v>544</v>
      </c>
      <c r="AF45">
        <v>38</v>
      </c>
      <c r="AG45" s="11" t="s">
        <v>944</v>
      </c>
      <c r="AH45" s="12" t="s">
        <v>932</v>
      </c>
      <c r="AI45" s="4">
        <v>46031</v>
      </c>
    </row>
    <row r="46" spans="1:35" x14ac:dyDescent="0.25">
      <c r="A46">
        <v>2025</v>
      </c>
      <c r="B46" s="4">
        <v>45931</v>
      </c>
      <c r="C46" s="4">
        <v>46022</v>
      </c>
      <c r="D46" t="s">
        <v>91</v>
      </c>
      <c r="E46" s="5" t="s">
        <v>466</v>
      </c>
      <c r="F46" s="5" t="s">
        <v>467</v>
      </c>
      <c r="G46" s="5" t="s">
        <v>468</v>
      </c>
      <c r="H46" s="5" t="s">
        <v>396</v>
      </c>
      <c r="I46" s="7" t="s">
        <v>182</v>
      </c>
      <c r="J46" t="s">
        <v>183</v>
      </c>
      <c r="K46" t="s">
        <v>184</v>
      </c>
      <c r="L46" t="s">
        <v>102</v>
      </c>
      <c r="M46" t="s">
        <v>103</v>
      </c>
      <c r="N46" t="s">
        <v>228</v>
      </c>
      <c r="O46" t="s">
        <v>105</v>
      </c>
      <c r="P46">
        <v>0</v>
      </c>
      <c r="Q46">
        <v>0</v>
      </c>
      <c r="R46" t="s">
        <v>234</v>
      </c>
      <c r="S46" t="s">
        <v>235</v>
      </c>
      <c r="T46" t="s">
        <v>236</v>
      </c>
      <c r="U46" t="s">
        <v>234</v>
      </c>
      <c r="V46" t="s">
        <v>235</v>
      </c>
      <c r="W46" t="s">
        <v>253</v>
      </c>
      <c r="X46" t="s">
        <v>228</v>
      </c>
      <c r="Y46" s="4">
        <v>45927</v>
      </c>
      <c r="Z46" s="4">
        <v>45927</v>
      </c>
      <c r="AA46">
        <v>39</v>
      </c>
      <c r="AB46">
        <v>863</v>
      </c>
      <c r="AD46" s="4">
        <v>45931</v>
      </c>
      <c r="AE46" s="11" t="s">
        <v>545</v>
      </c>
      <c r="AF46">
        <v>39</v>
      </c>
      <c r="AG46" s="11" t="s">
        <v>944</v>
      </c>
      <c r="AH46" s="12" t="s">
        <v>932</v>
      </c>
      <c r="AI46" s="4">
        <v>46031</v>
      </c>
    </row>
    <row r="47" spans="1:35" x14ac:dyDescent="0.25">
      <c r="A47">
        <v>2025</v>
      </c>
      <c r="B47" s="4">
        <v>45931</v>
      </c>
      <c r="C47" s="4">
        <v>46022</v>
      </c>
      <c r="D47" t="s">
        <v>98</v>
      </c>
      <c r="E47" t="s">
        <v>264</v>
      </c>
      <c r="F47" t="s">
        <v>263</v>
      </c>
      <c r="G47" t="s">
        <v>263</v>
      </c>
      <c r="H47" t="s">
        <v>396</v>
      </c>
      <c r="I47" s="7" t="s">
        <v>187</v>
      </c>
      <c r="J47" t="s">
        <v>166</v>
      </c>
      <c r="K47" t="s">
        <v>188</v>
      </c>
      <c r="L47" t="s">
        <v>101</v>
      </c>
      <c r="M47" t="s">
        <v>103</v>
      </c>
      <c r="N47" t="s">
        <v>228</v>
      </c>
      <c r="O47" t="s">
        <v>105</v>
      </c>
      <c r="P47">
        <v>0</v>
      </c>
      <c r="Q47">
        <v>0</v>
      </c>
      <c r="R47" t="s">
        <v>234</v>
      </c>
      <c r="S47" t="s">
        <v>235</v>
      </c>
      <c r="T47" t="s">
        <v>236</v>
      </c>
      <c r="U47" t="s">
        <v>234</v>
      </c>
      <c r="V47" t="s">
        <v>235</v>
      </c>
      <c r="W47" t="s">
        <v>253</v>
      </c>
      <c r="X47" t="s">
        <v>228</v>
      </c>
      <c r="Y47" s="4">
        <v>45927</v>
      </c>
      <c r="Z47" s="4">
        <v>45927</v>
      </c>
      <c r="AA47">
        <v>40</v>
      </c>
      <c r="AB47">
        <v>375</v>
      </c>
      <c r="AD47" s="4">
        <v>45931</v>
      </c>
      <c r="AE47" s="11" t="s">
        <v>546</v>
      </c>
      <c r="AF47">
        <v>40</v>
      </c>
      <c r="AG47" s="11" t="s">
        <v>944</v>
      </c>
      <c r="AH47" s="12" t="s">
        <v>932</v>
      </c>
      <c r="AI47" s="4">
        <v>46031</v>
      </c>
    </row>
    <row r="48" spans="1:35" x14ac:dyDescent="0.25">
      <c r="A48">
        <v>2025</v>
      </c>
      <c r="B48" s="4">
        <v>45931</v>
      </c>
      <c r="C48" s="4">
        <v>46022</v>
      </c>
      <c r="D48" t="s">
        <v>98</v>
      </c>
      <c r="E48" s="3" t="s">
        <v>433</v>
      </c>
      <c r="F48" s="5" t="s">
        <v>434</v>
      </c>
      <c r="G48" s="5" t="s">
        <v>435</v>
      </c>
      <c r="H48" s="5" t="s">
        <v>396</v>
      </c>
      <c r="I48" s="7" t="s">
        <v>185</v>
      </c>
      <c r="J48" t="s">
        <v>186</v>
      </c>
      <c r="K48" t="s">
        <v>139</v>
      </c>
      <c r="L48" t="s">
        <v>102</v>
      </c>
      <c r="M48" t="s">
        <v>103</v>
      </c>
      <c r="N48" t="s">
        <v>228</v>
      </c>
      <c r="O48" t="s">
        <v>105</v>
      </c>
      <c r="P48">
        <v>0</v>
      </c>
      <c r="Q48">
        <v>0</v>
      </c>
      <c r="R48" t="s">
        <v>234</v>
      </c>
      <c r="S48" t="s">
        <v>235</v>
      </c>
      <c r="T48" t="s">
        <v>236</v>
      </c>
      <c r="U48" t="s">
        <v>234</v>
      </c>
      <c r="V48" t="s">
        <v>235</v>
      </c>
      <c r="W48" t="s">
        <v>253</v>
      </c>
      <c r="X48" t="s">
        <v>228</v>
      </c>
      <c r="Y48" s="4">
        <v>45927</v>
      </c>
      <c r="Z48" s="4">
        <v>45927</v>
      </c>
      <c r="AA48">
        <v>41</v>
      </c>
      <c r="AB48">
        <v>740</v>
      </c>
      <c r="AD48" s="4">
        <v>45931</v>
      </c>
      <c r="AE48" s="11" t="s">
        <v>547</v>
      </c>
      <c r="AF48">
        <v>41</v>
      </c>
      <c r="AG48" s="11" t="s">
        <v>944</v>
      </c>
      <c r="AH48" s="12" t="s">
        <v>932</v>
      </c>
      <c r="AI48" s="4">
        <v>46031</v>
      </c>
    </row>
    <row r="49" spans="1:35" x14ac:dyDescent="0.25">
      <c r="A49">
        <v>2025</v>
      </c>
      <c r="B49" s="4">
        <v>45931</v>
      </c>
      <c r="C49" s="4">
        <v>46022</v>
      </c>
      <c r="D49" t="s">
        <v>98</v>
      </c>
      <c r="E49" s="5" t="s">
        <v>483</v>
      </c>
      <c r="F49" s="5" t="s">
        <v>484</v>
      </c>
      <c r="G49" s="5" t="s">
        <v>484</v>
      </c>
      <c r="H49" s="5" t="s">
        <v>485</v>
      </c>
      <c r="I49" s="7" t="s">
        <v>181</v>
      </c>
      <c r="J49" t="s">
        <v>166</v>
      </c>
      <c r="K49" t="s">
        <v>170</v>
      </c>
      <c r="L49" t="s">
        <v>101</v>
      </c>
      <c r="M49" t="s">
        <v>103</v>
      </c>
      <c r="N49" t="s">
        <v>221</v>
      </c>
      <c r="O49" t="s">
        <v>105</v>
      </c>
      <c r="P49">
        <v>0</v>
      </c>
      <c r="Q49">
        <v>0</v>
      </c>
      <c r="R49" t="s">
        <v>234</v>
      </c>
      <c r="S49" t="s">
        <v>235</v>
      </c>
      <c r="T49" t="s">
        <v>236</v>
      </c>
      <c r="U49" t="s">
        <v>234</v>
      </c>
      <c r="V49" t="s">
        <v>235</v>
      </c>
      <c r="W49" t="s">
        <v>254</v>
      </c>
      <c r="X49" t="s">
        <v>221</v>
      </c>
      <c r="Y49" s="4">
        <v>45929</v>
      </c>
      <c r="Z49" s="4">
        <v>45932</v>
      </c>
      <c r="AA49">
        <v>42</v>
      </c>
      <c r="AB49">
        <v>5096.12</v>
      </c>
      <c r="AC49">
        <v>2107.88</v>
      </c>
      <c r="AD49" s="4">
        <v>45936</v>
      </c>
      <c r="AE49" s="11" t="s">
        <v>548</v>
      </c>
      <c r="AF49">
        <v>42</v>
      </c>
      <c r="AG49" s="11" t="s">
        <v>944</v>
      </c>
      <c r="AH49" s="12" t="s">
        <v>932</v>
      </c>
      <c r="AI49" s="4">
        <v>46031</v>
      </c>
    </row>
    <row r="50" spans="1:35" x14ac:dyDescent="0.25">
      <c r="A50">
        <v>2025</v>
      </c>
      <c r="B50" s="4">
        <v>45931</v>
      </c>
      <c r="C50" s="4">
        <v>46022</v>
      </c>
      <c r="D50" t="s">
        <v>98</v>
      </c>
      <c r="E50" s="3" t="s">
        <v>398</v>
      </c>
      <c r="F50" s="3" t="s">
        <v>403</v>
      </c>
      <c r="G50" s="3" t="s">
        <v>403</v>
      </c>
      <c r="H50" s="3" t="s">
        <v>419</v>
      </c>
      <c r="I50" s="7" t="s">
        <v>200</v>
      </c>
      <c r="J50" t="s">
        <v>120</v>
      </c>
      <c r="K50" t="s">
        <v>153</v>
      </c>
      <c r="L50" t="s">
        <v>101</v>
      </c>
      <c r="M50" t="s">
        <v>103</v>
      </c>
      <c r="N50" t="s">
        <v>221</v>
      </c>
      <c r="O50" t="s">
        <v>105</v>
      </c>
      <c r="P50">
        <v>0</v>
      </c>
      <c r="Q50">
        <v>0</v>
      </c>
      <c r="R50" t="s">
        <v>234</v>
      </c>
      <c r="S50" t="s">
        <v>235</v>
      </c>
      <c r="T50" t="s">
        <v>236</v>
      </c>
      <c r="U50" t="s">
        <v>234</v>
      </c>
      <c r="V50" t="s">
        <v>235</v>
      </c>
      <c r="W50" t="s">
        <v>255</v>
      </c>
      <c r="X50" t="s">
        <v>221</v>
      </c>
      <c r="Y50" s="4">
        <v>45929</v>
      </c>
      <c r="Z50" s="4">
        <v>45932</v>
      </c>
      <c r="AA50">
        <v>43</v>
      </c>
      <c r="AB50">
        <v>6603</v>
      </c>
      <c r="AC50">
        <v>2400</v>
      </c>
      <c r="AD50" s="4">
        <v>45936</v>
      </c>
      <c r="AE50" s="11" t="s">
        <v>549</v>
      </c>
      <c r="AF50">
        <v>43</v>
      </c>
      <c r="AG50" s="11" t="s">
        <v>944</v>
      </c>
      <c r="AH50" s="12" t="s">
        <v>932</v>
      </c>
      <c r="AI50" s="4">
        <v>46031</v>
      </c>
    </row>
    <row r="51" spans="1:35" x14ac:dyDescent="0.25">
      <c r="A51">
        <v>2025</v>
      </c>
      <c r="B51" s="4">
        <v>45931</v>
      </c>
      <c r="C51" s="4">
        <v>46022</v>
      </c>
      <c r="D51" t="s">
        <v>98</v>
      </c>
      <c r="E51" s="3" t="s">
        <v>422</v>
      </c>
      <c r="F51" s="3" t="s">
        <v>423</v>
      </c>
      <c r="G51" s="3" t="s">
        <v>423</v>
      </c>
      <c r="H51" s="3" t="s">
        <v>419</v>
      </c>
      <c r="I51" s="7" t="s">
        <v>157</v>
      </c>
      <c r="J51" t="s">
        <v>121</v>
      </c>
      <c r="K51" t="s">
        <v>137</v>
      </c>
      <c r="L51" t="s">
        <v>101</v>
      </c>
      <c r="M51" t="s">
        <v>103</v>
      </c>
      <c r="N51" t="s">
        <v>221</v>
      </c>
      <c r="O51" t="s">
        <v>105</v>
      </c>
      <c r="P51">
        <v>0</v>
      </c>
      <c r="Q51">
        <v>0</v>
      </c>
      <c r="R51" t="s">
        <v>234</v>
      </c>
      <c r="S51" t="s">
        <v>235</v>
      </c>
      <c r="T51" t="s">
        <v>236</v>
      </c>
      <c r="U51" t="s">
        <v>234</v>
      </c>
      <c r="V51" t="s">
        <v>235</v>
      </c>
      <c r="W51" t="s">
        <v>255</v>
      </c>
      <c r="X51" t="s">
        <v>221</v>
      </c>
      <c r="Y51" s="4">
        <v>45929</v>
      </c>
      <c r="Z51" s="4">
        <v>45932</v>
      </c>
      <c r="AA51">
        <v>44</v>
      </c>
      <c r="AB51">
        <v>7109</v>
      </c>
      <c r="AC51">
        <v>3095</v>
      </c>
      <c r="AD51" s="4">
        <v>45936</v>
      </c>
      <c r="AE51" s="11" t="s">
        <v>550</v>
      </c>
      <c r="AF51">
        <v>44</v>
      </c>
      <c r="AG51" s="11" t="s">
        <v>944</v>
      </c>
      <c r="AH51" s="12" t="s">
        <v>932</v>
      </c>
      <c r="AI51" s="4">
        <v>46031</v>
      </c>
    </row>
    <row r="52" spans="1:35" x14ac:dyDescent="0.25">
      <c r="A52">
        <v>2025</v>
      </c>
      <c r="B52" s="4">
        <v>45931</v>
      </c>
      <c r="C52" s="4">
        <v>46022</v>
      </c>
      <c r="D52" t="s">
        <v>98</v>
      </c>
      <c r="E52" t="s">
        <v>417</v>
      </c>
      <c r="F52" t="s">
        <v>418</v>
      </c>
      <c r="G52" t="s">
        <v>418</v>
      </c>
      <c r="H52" t="s">
        <v>419</v>
      </c>
      <c r="I52" s="7" t="s">
        <v>161</v>
      </c>
      <c r="J52" t="s">
        <v>162</v>
      </c>
      <c r="K52" t="s">
        <v>163</v>
      </c>
      <c r="L52" t="s">
        <v>101</v>
      </c>
      <c r="M52" t="s">
        <v>103</v>
      </c>
      <c r="N52" t="s">
        <v>221</v>
      </c>
      <c r="O52" t="s">
        <v>105</v>
      </c>
      <c r="P52">
        <v>0</v>
      </c>
      <c r="Q52">
        <v>0</v>
      </c>
      <c r="R52" t="s">
        <v>234</v>
      </c>
      <c r="S52" t="s">
        <v>235</v>
      </c>
      <c r="T52" t="s">
        <v>236</v>
      </c>
      <c r="U52" t="s">
        <v>234</v>
      </c>
      <c r="V52" t="s">
        <v>235</v>
      </c>
      <c r="W52" t="s">
        <v>255</v>
      </c>
      <c r="X52" t="s">
        <v>221</v>
      </c>
      <c r="Y52" s="4">
        <v>45929</v>
      </c>
      <c r="Z52" s="4">
        <v>45932</v>
      </c>
      <c r="AA52">
        <v>45</v>
      </c>
      <c r="AB52">
        <v>6228.01</v>
      </c>
      <c r="AC52">
        <v>2173.9899999999998</v>
      </c>
      <c r="AD52" s="4">
        <v>45936</v>
      </c>
      <c r="AE52" s="11" t="s">
        <v>551</v>
      </c>
      <c r="AF52">
        <v>45</v>
      </c>
      <c r="AG52" s="11" t="s">
        <v>944</v>
      </c>
      <c r="AH52" s="12" t="s">
        <v>932</v>
      </c>
      <c r="AI52" s="4">
        <v>46031</v>
      </c>
    </row>
    <row r="53" spans="1:35" x14ac:dyDescent="0.25">
      <c r="A53">
        <v>2025</v>
      </c>
      <c r="B53" s="4">
        <v>45931</v>
      </c>
      <c r="C53" s="4">
        <v>46022</v>
      </c>
      <c r="D53" t="s">
        <v>98</v>
      </c>
      <c r="E53" s="5" t="s">
        <v>477</v>
      </c>
      <c r="F53" s="5" t="s">
        <v>478</v>
      </c>
      <c r="G53" s="5" t="s">
        <v>479</v>
      </c>
      <c r="H53" s="5" t="s">
        <v>419</v>
      </c>
      <c r="I53" s="7" t="s">
        <v>154</v>
      </c>
      <c r="J53" t="s">
        <v>155</v>
      </c>
      <c r="K53" t="s">
        <v>156</v>
      </c>
      <c r="L53" t="s">
        <v>102</v>
      </c>
      <c r="M53" t="s">
        <v>103</v>
      </c>
      <c r="N53" t="s">
        <v>221</v>
      </c>
      <c r="O53" t="s">
        <v>105</v>
      </c>
      <c r="P53">
        <v>0</v>
      </c>
      <c r="Q53">
        <v>0</v>
      </c>
      <c r="R53" t="s">
        <v>234</v>
      </c>
      <c r="S53" t="s">
        <v>235</v>
      </c>
      <c r="T53" t="s">
        <v>236</v>
      </c>
      <c r="U53" t="s">
        <v>234</v>
      </c>
      <c r="V53" t="s">
        <v>235</v>
      </c>
      <c r="W53" t="s">
        <v>255</v>
      </c>
      <c r="X53" t="s">
        <v>221</v>
      </c>
      <c r="Y53" s="4">
        <v>45929</v>
      </c>
      <c r="Z53" s="4">
        <v>45932</v>
      </c>
      <c r="AA53">
        <v>46</v>
      </c>
      <c r="AB53">
        <v>4111.01</v>
      </c>
      <c r="AC53">
        <v>1891.99</v>
      </c>
      <c r="AD53" s="4">
        <v>45936</v>
      </c>
      <c r="AE53" s="11" t="s">
        <v>552</v>
      </c>
      <c r="AF53">
        <v>46</v>
      </c>
      <c r="AG53" s="11" t="s">
        <v>944</v>
      </c>
      <c r="AH53" s="12" t="s">
        <v>932</v>
      </c>
      <c r="AI53" s="4">
        <v>46031</v>
      </c>
    </row>
    <row r="54" spans="1:35" x14ac:dyDescent="0.25">
      <c r="A54">
        <v>2025</v>
      </c>
      <c r="B54" s="4">
        <v>45931</v>
      </c>
      <c r="C54" s="4">
        <v>46022</v>
      </c>
      <c r="D54" t="s">
        <v>98</v>
      </c>
      <c r="E54" s="5" t="s">
        <v>469</v>
      </c>
      <c r="F54" s="5" t="s">
        <v>470</v>
      </c>
      <c r="G54" s="5" t="s">
        <v>470</v>
      </c>
      <c r="H54" s="5" t="s">
        <v>419</v>
      </c>
      <c r="I54" s="7" t="s">
        <v>158</v>
      </c>
      <c r="J54" t="s">
        <v>159</v>
      </c>
      <c r="K54" t="s">
        <v>160</v>
      </c>
      <c r="L54" t="s">
        <v>101</v>
      </c>
      <c r="M54" t="s">
        <v>103</v>
      </c>
      <c r="N54" t="s">
        <v>221</v>
      </c>
      <c r="O54" t="s">
        <v>105</v>
      </c>
      <c r="P54">
        <v>0</v>
      </c>
      <c r="Q54">
        <v>0</v>
      </c>
      <c r="R54" t="s">
        <v>234</v>
      </c>
      <c r="S54" t="s">
        <v>235</v>
      </c>
      <c r="T54" t="s">
        <v>236</v>
      </c>
      <c r="U54" t="s">
        <v>234</v>
      </c>
      <c r="V54" t="s">
        <v>235</v>
      </c>
      <c r="W54" t="s">
        <v>255</v>
      </c>
      <c r="X54" t="s">
        <v>221</v>
      </c>
      <c r="Y54" s="4">
        <v>45929</v>
      </c>
      <c r="Z54" s="4">
        <v>45932</v>
      </c>
      <c r="AA54">
        <v>47</v>
      </c>
      <c r="AB54">
        <v>5679.99</v>
      </c>
      <c r="AC54">
        <v>4524.01</v>
      </c>
      <c r="AD54" s="4">
        <v>45936</v>
      </c>
      <c r="AE54" s="11" t="s">
        <v>553</v>
      </c>
      <c r="AF54">
        <v>47</v>
      </c>
      <c r="AG54" s="11" t="s">
        <v>944</v>
      </c>
      <c r="AH54" s="12" t="s">
        <v>932</v>
      </c>
      <c r="AI54" s="4">
        <v>46031</v>
      </c>
    </row>
    <row r="55" spans="1:35" x14ac:dyDescent="0.25">
      <c r="A55">
        <v>2025</v>
      </c>
      <c r="B55" s="4">
        <v>45931</v>
      </c>
      <c r="C55" s="4">
        <v>46022</v>
      </c>
      <c r="D55" t="s">
        <v>98</v>
      </c>
      <c r="E55" s="5" t="s">
        <v>398</v>
      </c>
      <c r="F55" s="5" t="s">
        <v>403</v>
      </c>
      <c r="G55" s="5" t="s">
        <v>403</v>
      </c>
      <c r="H55" s="5" t="s">
        <v>419</v>
      </c>
      <c r="I55" s="7" t="s">
        <v>148</v>
      </c>
      <c r="J55" t="s">
        <v>149</v>
      </c>
      <c r="K55" t="s">
        <v>150</v>
      </c>
      <c r="L55" t="s">
        <v>101</v>
      </c>
      <c r="M55" t="s">
        <v>103</v>
      </c>
      <c r="N55" t="s">
        <v>221</v>
      </c>
      <c r="O55" t="s">
        <v>105</v>
      </c>
      <c r="P55">
        <v>0</v>
      </c>
      <c r="Q55">
        <v>0</v>
      </c>
      <c r="R55" t="s">
        <v>234</v>
      </c>
      <c r="S55" t="s">
        <v>235</v>
      </c>
      <c r="T55" t="s">
        <v>236</v>
      </c>
      <c r="U55" t="s">
        <v>234</v>
      </c>
      <c r="V55" t="s">
        <v>235</v>
      </c>
      <c r="W55" t="s">
        <v>255</v>
      </c>
      <c r="X55" t="s">
        <v>221</v>
      </c>
      <c r="Y55" s="4">
        <v>45929</v>
      </c>
      <c r="Z55" s="4">
        <v>45932</v>
      </c>
      <c r="AA55">
        <v>48</v>
      </c>
      <c r="AB55">
        <v>3833</v>
      </c>
      <c r="AC55">
        <v>2170</v>
      </c>
      <c r="AD55" s="4">
        <v>45936</v>
      </c>
      <c r="AE55" s="11" t="s">
        <v>554</v>
      </c>
      <c r="AF55">
        <v>48</v>
      </c>
      <c r="AG55" s="11" t="s">
        <v>944</v>
      </c>
      <c r="AH55" s="12" t="s">
        <v>932</v>
      </c>
      <c r="AI55" s="4">
        <v>46031</v>
      </c>
    </row>
    <row r="56" spans="1:35" x14ac:dyDescent="0.25">
      <c r="A56">
        <v>2025</v>
      </c>
      <c r="B56" s="4">
        <v>45931</v>
      </c>
      <c r="C56" s="4">
        <v>46022</v>
      </c>
      <c r="D56" t="s">
        <v>91</v>
      </c>
      <c r="E56" s="5" t="s">
        <v>466</v>
      </c>
      <c r="F56" s="5" t="s">
        <v>467</v>
      </c>
      <c r="G56" s="5" t="s">
        <v>468</v>
      </c>
      <c r="H56" s="5" t="s">
        <v>396</v>
      </c>
      <c r="I56" s="7" t="s">
        <v>182</v>
      </c>
      <c r="J56" t="s">
        <v>183</v>
      </c>
      <c r="K56" t="s">
        <v>184</v>
      </c>
      <c r="L56" t="s">
        <v>102</v>
      </c>
      <c r="M56" t="s">
        <v>103</v>
      </c>
      <c r="N56" t="s">
        <v>221</v>
      </c>
      <c r="O56" t="s">
        <v>105</v>
      </c>
      <c r="P56">
        <v>0</v>
      </c>
      <c r="Q56">
        <v>0</v>
      </c>
      <c r="R56" t="s">
        <v>234</v>
      </c>
      <c r="S56" t="s">
        <v>235</v>
      </c>
      <c r="T56" t="s">
        <v>236</v>
      </c>
      <c r="U56" t="s">
        <v>234</v>
      </c>
      <c r="V56" t="s">
        <v>235</v>
      </c>
      <c r="W56" t="s">
        <v>254</v>
      </c>
      <c r="X56" t="s">
        <v>221</v>
      </c>
      <c r="Y56" s="4">
        <v>45929</v>
      </c>
      <c r="Z56" s="4">
        <v>45932</v>
      </c>
      <c r="AA56">
        <v>49</v>
      </c>
      <c r="AB56">
        <v>5382.07</v>
      </c>
      <c r="AC56">
        <v>4619.93</v>
      </c>
      <c r="AD56" s="4">
        <v>45937</v>
      </c>
      <c r="AE56" s="11" t="s">
        <v>555</v>
      </c>
      <c r="AF56">
        <v>49</v>
      </c>
      <c r="AG56" s="11" t="s">
        <v>944</v>
      </c>
      <c r="AH56" s="12" t="s">
        <v>932</v>
      </c>
      <c r="AI56" s="4">
        <v>46031</v>
      </c>
    </row>
    <row r="57" spans="1:35" x14ac:dyDescent="0.25">
      <c r="A57">
        <v>2025</v>
      </c>
      <c r="B57" s="4">
        <v>45931</v>
      </c>
      <c r="C57" s="4">
        <v>46022</v>
      </c>
      <c r="D57" t="s">
        <v>91</v>
      </c>
      <c r="E57" t="s">
        <v>397</v>
      </c>
      <c r="F57" t="s">
        <v>399</v>
      </c>
      <c r="G57" t="s">
        <v>400</v>
      </c>
      <c r="H57" t="s">
        <v>401</v>
      </c>
      <c r="I57" s="7" t="s">
        <v>122</v>
      </c>
      <c r="J57" t="s">
        <v>201</v>
      </c>
      <c r="K57" t="s">
        <v>202</v>
      </c>
      <c r="L57" t="s">
        <v>102</v>
      </c>
      <c r="M57" t="s">
        <v>103</v>
      </c>
      <c r="N57" t="s">
        <v>221</v>
      </c>
      <c r="O57" t="s">
        <v>105</v>
      </c>
      <c r="P57">
        <v>0</v>
      </c>
      <c r="Q57">
        <v>0</v>
      </c>
      <c r="R57" t="s">
        <v>234</v>
      </c>
      <c r="S57" t="s">
        <v>235</v>
      </c>
      <c r="T57" t="s">
        <v>236</v>
      </c>
      <c r="U57" t="s">
        <v>234</v>
      </c>
      <c r="V57" t="s">
        <v>235</v>
      </c>
      <c r="W57" t="s">
        <v>255</v>
      </c>
      <c r="X57" t="s">
        <v>221</v>
      </c>
      <c r="Y57" s="4">
        <v>45929</v>
      </c>
      <c r="Z57" s="4">
        <v>45932</v>
      </c>
      <c r="AA57">
        <v>50</v>
      </c>
      <c r="AB57">
        <v>273</v>
      </c>
      <c r="AC57">
        <v>6931</v>
      </c>
      <c r="AD57" s="4">
        <v>45937</v>
      </c>
      <c r="AE57" s="11" t="s">
        <v>556</v>
      </c>
      <c r="AF57">
        <v>50</v>
      </c>
      <c r="AG57" s="11" t="s">
        <v>944</v>
      </c>
      <c r="AH57" s="12" t="s">
        <v>932</v>
      </c>
      <c r="AI57" s="4">
        <v>46031</v>
      </c>
    </row>
    <row r="58" spans="1:35" x14ac:dyDescent="0.25">
      <c r="A58">
        <v>2025</v>
      </c>
      <c r="B58" s="4">
        <v>45931</v>
      </c>
      <c r="C58" s="4">
        <v>46022</v>
      </c>
      <c r="D58" t="s">
        <v>98</v>
      </c>
      <c r="E58" s="3" t="s">
        <v>433</v>
      </c>
      <c r="F58" s="5" t="s">
        <v>434</v>
      </c>
      <c r="G58" s="5" t="s">
        <v>435</v>
      </c>
      <c r="H58" s="5" t="s">
        <v>396</v>
      </c>
      <c r="I58" s="7" t="s">
        <v>185</v>
      </c>
      <c r="J58" t="s">
        <v>186</v>
      </c>
      <c r="K58" t="s">
        <v>139</v>
      </c>
      <c r="L58" t="s">
        <v>102</v>
      </c>
      <c r="M58" t="s">
        <v>103</v>
      </c>
      <c r="N58" t="s">
        <v>221</v>
      </c>
      <c r="O58" t="s">
        <v>105</v>
      </c>
      <c r="P58">
        <v>0</v>
      </c>
      <c r="Q58">
        <v>0</v>
      </c>
      <c r="R58" t="s">
        <v>234</v>
      </c>
      <c r="S58" t="s">
        <v>235</v>
      </c>
      <c r="T58" t="s">
        <v>236</v>
      </c>
      <c r="U58" t="s">
        <v>234</v>
      </c>
      <c r="V58" t="s">
        <v>235</v>
      </c>
      <c r="W58" t="s">
        <v>255</v>
      </c>
      <c r="X58" t="s">
        <v>221</v>
      </c>
      <c r="Y58" s="4">
        <v>45929</v>
      </c>
      <c r="Z58" s="4">
        <v>45932</v>
      </c>
      <c r="AA58">
        <v>51</v>
      </c>
      <c r="AB58">
        <v>3432.2799999999997</v>
      </c>
      <c r="AD58" s="4">
        <v>45937</v>
      </c>
      <c r="AE58" s="11" t="s">
        <v>557</v>
      </c>
      <c r="AF58">
        <v>51</v>
      </c>
      <c r="AG58" s="11" t="s">
        <v>944</v>
      </c>
      <c r="AH58" s="12" t="s">
        <v>932</v>
      </c>
      <c r="AI58" s="4">
        <v>46031</v>
      </c>
    </row>
    <row r="59" spans="1:35" x14ac:dyDescent="0.25">
      <c r="A59">
        <v>2025</v>
      </c>
      <c r="B59" s="4">
        <v>45931</v>
      </c>
      <c r="C59" s="4">
        <v>46022</v>
      </c>
      <c r="D59" t="s">
        <v>98</v>
      </c>
      <c r="E59" t="s">
        <v>264</v>
      </c>
      <c r="F59" t="s">
        <v>263</v>
      </c>
      <c r="G59" t="s">
        <v>263</v>
      </c>
      <c r="H59" t="s">
        <v>396</v>
      </c>
      <c r="I59" s="7" t="s">
        <v>187</v>
      </c>
      <c r="J59" t="s">
        <v>166</v>
      </c>
      <c r="K59" t="s">
        <v>188</v>
      </c>
      <c r="L59" t="s">
        <v>101</v>
      </c>
      <c r="M59" t="s">
        <v>103</v>
      </c>
      <c r="N59" t="s">
        <v>221</v>
      </c>
      <c r="O59" t="s">
        <v>105</v>
      </c>
      <c r="P59">
        <v>0</v>
      </c>
      <c r="Q59">
        <v>0</v>
      </c>
      <c r="R59" t="s">
        <v>234</v>
      </c>
      <c r="S59" t="s">
        <v>235</v>
      </c>
      <c r="T59" t="s">
        <v>236</v>
      </c>
      <c r="U59" t="s">
        <v>234</v>
      </c>
      <c r="V59" t="s">
        <v>235</v>
      </c>
      <c r="W59" t="s">
        <v>254</v>
      </c>
      <c r="X59" t="s">
        <v>221</v>
      </c>
      <c r="Y59" s="4">
        <v>45929</v>
      </c>
      <c r="Z59" s="4">
        <v>45932</v>
      </c>
      <c r="AA59">
        <v>52</v>
      </c>
      <c r="AB59">
        <v>6001.12</v>
      </c>
      <c r="AC59">
        <v>1601.88</v>
      </c>
      <c r="AD59" s="4">
        <v>45937</v>
      </c>
      <c r="AE59" s="11" t="s">
        <v>558</v>
      </c>
      <c r="AF59">
        <v>52</v>
      </c>
      <c r="AG59" s="11" t="s">
        <v>944</v>
      </c>
      <c r="AH59" s="12" t="s">
        <v>932</v>
      </c>
      <c r="AI59" s="4">
        <v>46031</v>
      </c>
    </row>
    <row r="60" spans="1:35" x14ac:dyDescent="0.25">
      <c r="A60">
        <v>2025</v>
      </c>
      <c r="B60" s="4">
        <v>45931</v>
      </c>
      <c r="C60" s="4">
        <v>46022</v>
      </c>
      <c r="D60" t="s">
        <v>98</v>
      </c>
      <c r="E60" t="s">
        <v>264</v>
      </c>
      <c r="F60" t="s">
        <v>263</v>
      </c>
      <c r="G60" t="s">
        <v>263</v>
      </c>
      <c r="H60" t="s">
        <v>396</v>
      </c>
      <c r="I60" s="7" t="s">
        <v>164</v>
      </c>
      <c r="J60" t="s">
        <v>165</v>
      </c>
      <c r="K60" t="s">
        <v>166</v>
      </c>
      <c r="L60" t="s">
        <v>101</v>
      </c>
      <c r="M60" t="s">
        <v>103</v>
      </c>
      <c r="N60" t="s">
        <v>221</v>
      </c>
      <c r="O60" t="s">
        <v>105</v>
      </c>
      <c r="P60">
        <v>0</v>
      </c>
      <c r="Q60">
        <v>0</v>
      </c>
      <c r="R60" t="s">
        <v>234</v>
      </c>
      <c r="S60" t="s">
        <v>235</v>
      </c>
      <c r="T60" t="s">
        <v>236</v>
      </c>
      <c r="U60" t="s">
        <v>234</v>
      </c>
      <c r="V60" t="s">
        <v>235</v>
      </c>
      <c r="W60" t="s">
        <v>254</v>
      </c>
      <c r="X60" t="s">
        <v>221</v>
      </c>
      <c r="Y60" s="4">
        <v>45929</v>
      </c>
      <c r="Z60" s="4">
        <v>45932</v>
      </c>
      <c r="AA60">
        <v>53</v>
      </c>
      <c r="AB60">
        <v>4337.5200000000004</v>
      </c>
      <c r="AC60">
        <v>1665.48</v>
      </c>
      <c r="AD60" s="4">
        <v>45937</v>
      </c>
      <c r="AE60" s="11" t="s">
        <v>559</v>
      </c>
      <c r="AF60">
        <v>53</v>
      </c>
      <c r="AG60" s="11" t="s">
        <v>944</v>
      </c>
      <c r="AH60" s="12" t="s">
        <v>932</v>
      </c>
      <c r="AI60" s="4">
        <v>46031</v>
      </c>
    </row>
    <row r="61" spans="1:35" x14ac:dyDescent="0.25">
      <c r="A61">
        <v>2025</v>
      </c>
      <c r="B61" s="4">
        <v>45931</v>
      </c>
      <c r="C61" s="4">
        <v>46022</v>
      </c>
      <c r="D61" t="s">
        <v>98</v>
      </c>
      <c r="E61" s="5" t="s">
        <v>455</v>
      </c>
      <c r="F61" s="5" t="s">
        <v>456</v>
      </c>
      <c r="G61" s="5" t="s">
        <v>456</v>
      </c>
      <c r="H61" s="5" t="s">
        <v>396</v>
      </c>
      <c r="I61" s="7" t="s">
        <v>167</v>
      </c>
      <c r="J61" t="s">
        <v>166</v>
      </c>
      <c r="K61" t="s">
        <v>139</v>
      </c>
      <c r="L61" t="s">
        <v>101</v>
      </c>
      <c r="M61" t="s">
        <v>103</v>
      </c>
      <c r="N61" t="s">
        <v>221</v>
      </c>
      <c r="O61" t="s">
        <v>105</v>
      </c>
      <c r="P61">
        <v>0</v>
      </c>
      <c r="Q61">
        <v>0</v>
      </c>
      <c r="R61" t="s">
        <v>234</v>
      </c>
      <c r="S61" t="s">
        <v>235</v>
      </c>
      <c r="T61" t="s">
        <v>236</v>
      </c>
      <c r="U61" t="s">
        <v>234</v>
      </c>
      <c r="V61" t="s">
        <v>235</v>
      </c>
      <c r="W61" t="s">
        <v>254</v>
      </c>
      <c r="X61" t="s">
        <v>221</v>
      </c>
      <c r="Y61" s="4">
        <v>45929</v>
      </c>
      <c r="Z61" s="4">
        <v>45932</v>
      </c>
      <c r="AA61">
        <v>54</v>
      </c>
      <c r="AB61">
        <v>4812.5</v>
      </c>
      <c r="AC61">
        <v>2790.5</v>
      </c>
      <c r="AD61" s="4">
        <v>45937</v>
      </c>
      <c r="AE61" s="11" t="s">
        <v>560</v>
      </c>
      <c r="AF61">
        <v>54</v>
      </c>
      <c r="AG61" s="11" t="s">
        <v>944</v>
      </c>
      <c r="AH61" s="12" t="s">
        <v>932</v>
      </c>
      <c r="AI61" s="4">
        <v>46031</v>
      </c>
    </row>
    <row r="62" spans="1:35" x14ac:dyDescent="0.25">
      <c r="A62">
        <v>2025</v>
      </c>
      <c r="B62" s="4">
        <v>45931</v>
      </c>
      <c r="C62" s="4">
        <v>46022</v>
      </c>
      <c r="D62" t="s">
        <v>98</v>
      </c>
      <c r="E62" t="s">
        <v>398</v>
      </c>
      <c r="F62" t="s">
        <v>408</v>
      </c>
      <c r="G62" t="s">
        <v>403</v>
      </c>
      <c r="H62" t="s">
        <v>396</v>
      </c>
      <c r="I62" s="7" t="s">
        <v>168</v>
      </c>
      <c r="J62" t="s">
        <v>169</v>
      </c>
      <c r="K62" t="s">
        <v>170</v>
      </c>
      <c r="L62" t="s">
        <v>101</v>
      </c>
      <c r="M62" t="s">
        <v>103</v>
      </c>
      <c r="N62" t="s">
        <v>221</v>
      </c>
      <c r="O62" t="s">
        <v>105</v>
      </c>
      <c r="P62">
        <v>0</v>
      </c>
      <c r="Q62">
        <v>0</v>
      </c>
      <c r="R62" t="s">
        <v>234</v>
      </c>
      <c r="S62" t="s">
        <v>235</v>
      </c>
      <c r="T62" t="s">
        <v>236</v>
      </c>
      <c r="U62" t="s">
        <v>234</v>
      </c>
      <c r="V62" t="s">
        <v>235</v>
      </c>
      <c r="W62" t="s">
        <v>254</v>
      </c>
      <c r="X62" t="s">
        <v>221</v>
      </c>
      <c r="Y62" s="4">
        <v>45929</v>
      </c>
      <c r="Z62" s="4">
        <v>45932</v>
      </c>
      <c r="AA62">
        <v>55</v>
      </c>
      <c r="AB62">
        <v>4140.01</v>
      </c>
      <c r="AC62">
        <v>1862.99</v>
      </c>
      <c r="AD62" s="4">
        <v>45937</v>
      </c>
      <c r="AE62" s="11" t="s">
        <v>561</v>
      </c>
      <c r="AF62">
        <v>55</v>
      </c>
      <c r="AG62" s="11" t="s">
        <v>944</v>
      </c>
      <c r="AH62" s="12" t="s">
        <v>932</v>
      </c>
      <c r="AI62" s="4">
        <v>46031</v>
      </c>
    </row>
    <row r="63" spans="1:35" x14ac:dyDescent="0.25">
      <c r="A63">
        <v>2025</v>
      </c>
      <c r="B63" s="4">
        <v>45931</v>
      </c>
      <c r="C63" s="4">
        <v>46022</v>
      </c>
      <c r="D63" t="s">
        <v>98</v>
      </c>
      <c r="E63" s="5" t="s">
        <v>398</v>
      </c>
      <c r="F63" s="5" t="s">
        <v>403</v>
      </c>
      <c r="G63" s="5" t="s">
        <v>403</v>
      </c>
      <c r="H63" s="5" t="s">
        <v>419</v>
      </c>
      <c r="I63" s="7" t="s">
        <v>171</v>
      </c>
      <c r="J63" t="s">
        <v>172</v>
      </c>
      <c r="K63" t="s">
        <v>173</v>
      </c>
      <c r="L63" t="s">
        <v>101</v>
      </c>
      <c r="M63" t="s">
        <v>103</v>
      </c>
      <c r="N63" t="s">
        <v>221</v>
      </c>
      <c r="O63" t="s">
        <v>105</v>
      </c>
      <c r="P63">
        <v>0</v>
      </c>
      <c r="Q63">
        <v>0</v>
      </c>
      <c r="R63" t="s">
        <v>234</v>
      </c>
      <c r="S63" t="s">
        <v>235</v>
      </c>
      <c r="T63" t="s">
        <v>236</v>
      </c>
      <c r="U63" t="s">
        <v>234</v>
      </c>
      <c r="V63" t="s">
        <v>235</v>
      </c>
      <c r="W63" t="s">
        <v>256</v>
      </c>
      <c r="X63" t="s">
        <v>221</v>
      </c>
      <c r="Y63" s="4">
        <v>45930</v>
      </c>
      <c r="Z63" s="4">
        <v>45932</v>
      </c>
      <c r="AA63">
        <v>56</v>
      </c>
      <c r="AB63">
        <v>4296.51</v>
      </c>
      <c r="AD63" s="4">
        <v>45936</v>
      </c>
      <c r="AE63" s="11" t="s">
        <v>562</v>
      </c>
      <c r="AF63">
        <v>56</v>
      </c>
      <c r="AG63" s="11" t="s">
        <v>944</v>
      </c>
      <c r="AH63" s="12" t="s">
        <v>932</v>
      </c>
      <c r="AI63" s="4">
        <v>46031</v>
      </c>
    </row>
    <row r="64" spans="1:35" x14ac:dyDescent="0.25">
      <c r="A64">
        <v>2025</v>
      </c>
      <c r="B64" s="4">
        <v>45931</v>
      </c>
      <c r="C64" s="4">
        <v>46022</v>
      </c>
      <c r="D64" t="s">
        <v>98</v>
      </c>
      <c r="E64" s="5" t="s">
        <v>264</v>
      </c>
      <c r="F64" s="5" t="s">
        <v>263</v>
      </c>
      <c r="G64" s="5" t="s">
        <v>263</v>
      </c>
      <c r="H64" s="5" t="s">
        <v>262</v>
      </c>
      <c r="I64" s="7" t="s">
        <v>116</v>
      </c>
      <c r="J64" t="s">
        <v>117</v>
      </c>
      <c r="K64" t="s">
        <v>118</v>
      </c>
      <c r="L64" t="s">
        <v>101</v>
      </c>
      <c r="M64" t="s">
        <v>103</v>
      </c>
      <c r="N64" t="s">
        <v>221</v>
      </c>
      <c r="O64" t="s">
        <v>105</v>
      </c>
      <c r="P64">
        <v>0</v>
      </c>
      <c r="Q64">
        <v>0</v>
      </c>
      <c r="R64" t="s">
        <v>234</v>
      </c>
      <c r="S64" t="s">
        <v>235</v>
      </c>
      <c r="T64" t="s">
        <v>236</v>
      </c>
      <c r="U64" t="s">
        <v>234</v>
      </c>
      <c r="V64" t="s">
        <v>235</v>
      </c>
      <c r="W64" t="s">
        <v>257</v>
      </c>
      <c r="X64" t="s">
        <v>221</v>
      </c>
      <c r="Y64" s="4">
        <v>45931</v>
      </c>
      <c r="Z64" s="4">
        <v>45932</v>
      </c>
      <c r="AA64">
        <v>57</v>
      </c>
      <c r="AB64">
        <v>1246</v>
      </c>
      <c r="AD64" s="4">
        <v>45933</v>
      </c>
      <c r="AE64" s="11" t="s">
        <v>563</v>
      </c>
      <c r="AF64">
        <v>57</v>
      </c>
      <c r="AG64" s="11" t="s">
        <v>944</v>
      </c>
      <c r="AH64" s="12" t="s">
        <v>932</v>
      </c>
      <c r="AI64" s="4">
        <v>46031</v>
      </c>
    </row>
    <row r="65" spans="1:35" x14ac:dyDescent="0.25">
      <c r="A65">
        <v>2025</v>
      </c>
      <c r="B65" s="4">
        <v>45931</v>
      </c>
      <c r="C65" s="4">
        <v>46022</v>
      </c>
      <c r="D65" t="s">
        <v>98</v>
      </c>
      <c r="E65" s="5" t="s">
        <v>398</v>
      </c>
      <c r="F65" s="5" t="s">
        <v>403</v>
      </c>
      <c r="G65" s="5" t="s">
        <v>403</v>
      </c>
      <c r="H65" s="5" t="s">
        <v>262</v>
      </c>
      <c r="I65" s="7" t="s">
        <v>144</v>
      </c>
      <c r="J65" t="s">
        <v>145</v>
      </c>
      <c r="K65" t="s">
        <v>118</v>
      </c>
      <c r="L65" t="s">
        <v>101</v>
      </c>
      <c r="M65" t="s">
        <v>103</v>
      </c>
      <c r="N65" t="s">
        <v>221</v>
      </c>
      <c r="O65" t="s">
        <v>105</v>
      </c>
      <c r="P65">
        <v>0</v>
      </c>
      <c r="Q65">
        <v>0</v>
      </c>
      <c r="R65" t="s">
        <v>234</v>
      </c>
      <c r="S65" t="s">
        <v>235</v>
      </c>
      <c r="T65" t="s">
        <v>236</v>
      </c>
      <c r="U65" t="s">
        <v>234</v>
      </c>
      <c r="V65" t="s">
        <v>235</v>
      </c>
      <c r="W65" t="s">
        <v>257</v>
      </c>
      <c r="X65" t="s">
        <v>221</v>
      </c>
      <c r="Y65" s="4">
        <v>45931</v>
      </c>
      <c r="Z65" s="4">
        <v>45932</v>
      </c>
      <c r="AA65">
        <v>58</v>
      </c>
      <c r="AB65">
        <v>1983</v>
      </c>
      <c r="AD65" s="4">
        <v>45933</v>
      </c>
      <c r="AE65" s="11" t="s">
        <v>564</v>
      </c>
      <c r="AF65">
        <v>58</v>
      </c>
      <c r="AG65" s="11" t="s">
        <v>944</v>
      </c>
      <c r="AH65" s="12" t="s">
        <v>932</v>
      </c>
      <c r="AI65" s="4">
        <v>46031</v>
      </c>
    </row>
    <row r="66" spans="1:35" x14ac:dyDescent="0.25">
      <c r="A66">
        <v>2025</v>
      </c>
      <c r="B66" s="4">
        <v>45931</v>
      </c>
      <c r="C66" s="4">
        <v>46022</v>
      </c>
      <c r="D66" t="s">
        <v>91</v>
      </c>
      <c r="E66" s="3" t="s">
        <v>436</v>
      </c>
      <c r="F66" s="3" t="s">
        <v>437</v>
      </c>
      <c r="G66" s="3" t="s">
        <v>438</v>
      </c>
      <c r="H66" s="3" t="s">
        <v>262</v>
      </c>
      <c r="I66" s="7" t="s">
        <v>125</v>
      </c>
      <c r="J66" t="s">
        <v>118</v>
      </c>
      <c r="K66" t="s">
        <v>126</v>
      </c>
      <c r="L66" t="s">
        <v>102</v>
      </c>
      <c r="M66" t="s">
        <v>103</v>
      </c>
      <c r="N66" t="s">
        <v>221</v>
      </c>
      <c r="O66" t="s">
        <v>105</v>
      </c>
      <c r="P66">
        <v>0</v>
      </c>
      <c r="Q66">
        <v>0</v>
      </c>
      <c r="R66" t="s">
        <v>234</v>
      </c>
      <c r="S66" t="s">
        <v>235</v>
      </c>
      <c r="T66" t="s">
        <v>236</v>
      </c>
      <c r="U66" t="s">
        <v>234</v>
      </c>
      <c r="V66" t="s">
        <v>235</v>
      </c>
      <c r="W66" t="s">
        <v>258</v>
      </c>
      <c r="X66" t="s">
        <v>221</v>
      </c>
      <c r="Y66" s="4">
        <v>45931</v>
      </c>
      <c r="Z66" s="4">
        <v>45932</v>
      </c>
      <c r="AA66">
        <v>59</v>
      </c>
      <c r="AB66">
        <v>2487</v>
      </c>
      <c r="AD66" s="4">
        <v>45933</v>
      </c>
      <c r="AE66" s="11" t="s">
        <v>565</v>
      </c>
      <c r="AF66">
        <v>59</v>
      </c>
      <c r="AG66" s="11" t="s">
        <v>944</v>
      </c>
      <c r="AH66" s="12" t="s">
        <v>932</v>
      </c>
      <c r="AI66" s="4">
        <v>46031</v>
      </c>
    </row>
    <row r="67" spans="1:35" x14ac:dyDescent="0.25">
      <c r="A67">
        <v>2025</v>
      </c>
      <c r="B67" s="4">
        <v>45931</v>
      </c>
      <c r="C67" s="4">
        <v>46022</v>
      </c>
      <c r="D67" t="s">
        <v>98</v>
      </c>
      <c r="E67" s="5" t="s">
        <v>430</v>
      </c>
      <c r="F67" s="5" t="s">
        <v>431</v>
      </c>
      <c r="G67" s="5" t="s">
        <v>431</v>
      </c>
      <c r="H67" s="5" t="s">
        <v>432</v>
      </c>
      <c r="I67" s="7" t="s">
        <v>198</v>
      </c>
      <c r="J67" t="s">
        <v>126</v>
      </c>
      <c r="K67" t="s">
        <v>199</v>
      </c>
      <c r="L67" t="s">
        <v>101</v>
      </c>
      <c r="M67" t="s">
        <v>103</v>
      </c>
      <c r="N67" t="s">
        <v>229</v>
      </c>
      <c r="O67" t="s">
        <v>105</v>
      </c>
      <c r="P67">
        <v>0</v>
      </c>
      <c r="Q67">
        <v>0</v>
      </c>
      <c r="R67" t="s">
        <v>234</v>
      </c>
      <c r="S67" t="s">
        <v>235</v>
      </c>
      <c r="T67" t="s">
        <v>236</v>
      </c>
      <c r="U67" t="s">
        <v>234</v>
      </c>
      <c r="V67" t="s">
        <v>235</v>
      </c>
      <c r="W67" t="s">
        <v>259</v>
      </c>
      <c r="X67" t="s">
        <v>229</v>
      </c>
      <c r="Y67" s="4">
        <v>45932</v>
      </c>
      <c r="Z67" s="4">
        <v>45933</v>
      </c>
      <c r="AA67">
        <v>60</v>
      </c>
      <c r="AB67">
        <v>2041</v>
      </c>
      <c r="AC67">
        <v>324</v>
      </c>
      <c r="AD67" s="4">
        <v>45937</v>
      </c>
      <c r="AE67" s="11" t="s">
        <v>566</v>
      </c>
      <c r="AF67">
        <v>60</v>
      </c>
      <c r="AG67" s="11" t="s">
        <v>944</v>
      </c>
      <c r="AH67" s="12" t="s">
        <v>932</v>
      </c>
      <c r="AI67" s="4">
        <v>46031</v>
      </c>
    </row>
    <row r="68" spans="1:35" x14ac:dyDescent="0.25">
      <c r="A68">
        <v>2025</v>
      </c>
      <c r="B68" s="4">
        <v>45931</v>
      </c>
      <c r="C68" s="4">
        <v>46022</v>
      </c>
      <c r="D68" t="s">
        <v>98</v>
      </c>
      <c r="E68" s="5" t="s">
        <v>497</v>
      </c>
      <c r="F68" t="s">
        <v>498</v>
      </c>
      <c r="G68" s="5" t="s">
        <v>498</v>
      </c>
      <c r="H68" t="s">
        <v>432</v>
      </c>
      <c r="I68" s="7" t="s">
        <v>203</v>
      </c>
      <c r="J68" t="s">
        <v>204</v>
      </c>
      <c r="K68" t="s">
        <v>205</v>
      </c>
      <c r="L68" t="s">
        <v>101</v>
      </c>
      <c r="M68" t="s">
        <v>103</v>
      </c>
      <c r="N68" t="s">
        <v>229</v>
      </c>
      <c r="O68" t="s">
        <v>105</v>
      </c>
      <c r="P68">
        <v>0</v>
      </c>
      <c r="Q68">
        <v>0</v>
      </c>
      <c r="R68" t="s">
        <v>234</v>
      </c>
      <c r="S68" t="s">
        <v>235</v>
      </c>
      <c r="T68" t="s">
        <v>236</v>
      </c>
      <c r="U68" t="s">
        <v>234</v>
      </c>
      <c r="V68" t="s">
        <v>235</v>
      </c>
      <c r="W68" t="s">
        <v>259</v>
      </c>
      <c r="X68" t="s">
        <v>229</v>
      </c>
      <c r="Y68" s="4">
        <v>45932</v>
      </c>
      <c r="Z68" s="4">
        <v>45933</v>
      </c>
      <c r="AA68">
        <v>61</v>
      </c>
      <c r="AB68">
        <v>3844.2799999999997</v>
      </c>
      <c r="AC68">
        <v>520.72</v>
      </c>
      <c r="AD68" s="4">
        <v>45937</v>
      </c>
      <c r="AE68" s="11" t="s">
        <v>567</v>
      </c>
      <c r="AF68">
        <v>61</v>
      </c>
      <c r="AG68" s="11" t="s">
        <v>944</v>
      </c>
      <c r="AH68" s="12" t="s">
        <v>932</v>
      </c>
      <c r="AI68" s="4">
        <v>46031</v>
      </c>
    </row>
    <row r="69" spans="1:35" x14ac:dyDescent="0.25">
      <c r="A69">
        <v>2025</v>
      </c>
      <c r="B69" s="4">
        <v>45931</v>
      </c>
      <c r="C69" s="4">
        <v>46022</v>
      </c>
      <c r="D69" t="s">
        <v>98</v>
      </c>
      <c r="E69" s="5" t="s">
        <v>398</v>
      </c>
      <c r="F69" s="5" t="s">
        <v>403</v>
      </c>
      <c r="G69" s="5" t="s">
        <v>403</v>
      </c>
      <c r="H69" s="5" t="s">
        <v>262</v>
      </c>
      <c r="I69" s="7" t="s">
        <v>144</v>
      </c>
      <c r="J69" t="s">
        <v>145</v>
      </c>
      <c r="K69" t="s">
        <v>118</v>
      </c>
      <c r="L69" t="s">
        <v>101</v>
      </c>
      <c r="M69" t="s">
        <v>103</v>
      </c>
      <c r="N69" t="s">
        <v>230</v>
      </c>
      <c r="O69" t="s">
        <v>105</v>
      </c>
      <c r="P69">
        <v>0</v>
      </c>
      <c r="Q69">
        <v>0</v>
      </c>
      <c r="R69" t="s">
        <v>234</v>
      </c>
      <c r="S69" t="s">
        <v>235</v>
      </c>
      <c r="T69" t="s">
        <v>236</v>
      </c>
      <c r="U69" t="s">
        <v>234</v>
      </c>
      <c r="V69" t="s">
        <v>235</v>
      </c>
      <c r="W69" t="s">
        <v>260</v>
      </c>
      <c r="X69" t="s">
        <v>230</v>
      </c>
      <c r="Y69" s="4">
        <v>45933</v>
      </c>
      <c r="Z69" s="4">
        <v>45936</v>
      </c>
      <c r="AA69">
        <v>62</v>
      </c>
      <c r="AB69">
        <v>1572</v>
      </c>
      <c r="AD69" s="4">
        <v>45937</v>
      </c>
      <c r="AE69" s="11" t="s">
        <v>568</v>
      </c>
      <c r="AF69">
        <v>62</v>
      </c>
      <c r="AG69" s="11" t="s">
        <v>944</v>
      </c>
      <c r="AH69" s="12" t="s">
        <v>932</v>
      </c>
      <c r="AI69" s="4">
        <v>46031</v>
      </c>
    </row>
    <row r="70" spans="1:35" x14ac:dyDescent="0.25">
      <c r="A70">
        <v>2025</v>
      </c>
      <c r="B70" s="4">
        <v>45931</v>
      </c>
      <c r="C70" s="4">
        <v>46022</v>
      </c>
      <c r="D70" t="s">
        <v>91</v>
      </c>
      <c r="E70" s="3" t="s">
        <v>436</v>
      </c>
      <c r="F70" s="3" t="s">
        <v>437</v>
      </c>
      <c r="G70" s="3" t="s">
        <v>438</v>
      </c>
      <c r="H70" s="3" t="s">
        <v>262</v>
      </c>
      <c r="I70" s="7" t="s">
        <v>125</v>
      </c>
      <c r="J70" t="s">
        <v>118</v>
      </c>
      <c r="K70" t="s">
        <v>126</v>
      </c>
      <c r="L70" t="s">
        <v>102</v>
      </c>
      <c r="M70" t="s">
        <v>103</v>
      </c>
      <c r="N70" t="s">
        <v>231</v>
      </c>
      <c r="O70" t="s">
        <v>105</v>
      </c>
      <c r="P70">
        <v>0</v>
      </c>
      <c r="Q70">
        <v>0</v>
      </c>
      <c r="R70" t="s">
        <v>234</v>
      </c>
      <c r="S70" t="s">
        <v>235</v>
      </c>
      <c r="T70" t="s">
        <v>236</v>
      </c>
      <c r="U70" t="s">
        <v>234</v>
      </c>
      <c r="V70" t="s">
        <v>235</v>
      </c>
      <c r="W70" t="s">
        <v>260</v>
      </c>
      <c r="X70" t="s">
        <v>231</v>
      </c>
      <c r="Y70" s="4">
        <v>45933</v>
      </c>
      <c r="Z70" s="4">
        <v>45936</v>
      </c>
      <c r="AA70">
        <v>63</v>
      </c>
      <c r="AB70">
        <v>1572</v>
      </c>
      <c r="AD70" s="4">
        <v>45937</v>
      </c>
      <c r="AE70" s="11" t="s">
        <v>569</v>
      </c>
      <c r="AF70">
        <v>63</v>
      </c>
      <c r="AG70" s="11" t="s">
        <v>944</v>
      </c>
      <c r="AH70" s="12" t="s">
        <v>932</v>
      </c>
      <c r="AI70" s="4">
        <v>46031</v>
      </c>
    </row>
    <row r="71" spans="1:35" x14ac:dyDescent="0.25">
      <c r="A71">
        <v>2025</v>
      </c>
      <c r="B71" s="4">
        <v>45931</v>
      </c>
      <c r="C71" s="4">
        <v>46022</v>
      </c>
      <c r="D71" t="s">
        <v>91</v>
      </c>
      <c r="E71" s="5" t="s">
        <v>466</v>
      </c>
      <c r="F71" s="5" t="s">
        <v>467</v>
      </c>
      <c r="G71" s="5" t="s">
        <v>468</v>
      </c>
      <c r="H71" s="5" t="s">
        <v>396</v>
      </c>
      <c r="I71" s="7" t="s">
        <v>182</v>
      </c>
      <c r="J71" t="s">
        <v>183</v>
      </c>
      <c r="K71" t="s">
        <v>184</v>
      </c>
      <c r="L71" t="s">
        <v>102</v>
      </c>
      <c r="M71" t="s">
        <v>103</v>
      </c>
      <c r="N71" t="s">
        <v>232</v>
      </c>
      <c r="O71" t="s">
        <v>105</v>
      </c>
      <c r="P71">
        <v>0</v>
      </c>
      <c r="Q71">
        <v>0</v>
      </c>
      <c r="R71" t="s">
        <v>234</v>
      </c>
      <c r="S71" t="s">
        <v>235</v>
      </c>
      <c r="T71" t="s">
        <v>236</v>
      </c>
      <c r="U71" t="s">
        <v>234</v>
      </c>
      <c r="V71" t="s">
        <v>235</v>
      </c>
      <c r="W71" t="s">
        <v>235</v>
      </c>
      <c r="X71" t="s">
        <v>232</v>
      </c>
      <c r="Y71" s="4">
        <v>45934</v>
      </c>
      <c r="Z71" s="4">
        <v>45934</v>
      </c>
      <c r="AA71">
        <v>64</v>
      </c>
      <c r="AB71">
        <v>883</v>
      </c>
      <c r="AD71" s="4">
        <v>45938</v>
      </c>
      <c r="AE71" s="11" t="s">
        <v>570</v>
      </c>
      <c r="AF71">
        <v>64</v>
      </c>
      <c r="AG71" s="11" t="s">
        <v>944</v>
      </c>
      <c r="AH71" s="12" t="s">
        <v>932</v>
      </c>
      <c r="AI71" s="4">
        <v>46031</v>
      </c>
    </row>
    <row r="72" spans="1:35" x14ac:dyDescent="0.25">
      <c r="A72">
        <v>2025</v>
      </c>
      <c r="B72" s="4">
        <v>45931</v>
      </c>
      <c r="C72" s="4">
        <v>46022</v>
      </c>
      <c r="D72" t="s">
        <v>98</v>
      </c>
      <c r="E72" s="5" t="s">
        <v>398</v>
      </c>
      <c r="F72" t="s">
        <v>402</v>
      </c>
      <c r="G72" t="s">
        <v>403</v>
      </c>
      <c r="H72" t="s">
        <v>413</v>
      </c>
      <c r="I72" s="7" t="s">
        <v>206</v>
      </c>
      <c r="J72" t="s">
        <v>139</v>
      </c>
      <c r="K72" t="s">
        <v>207</v>
      </c>
      <c r="L72" t="s">
        <v>102</v>
      </c>
      <c r="M72" t="s">
        <v>103</v>
      </c>
      <c r="N72" t="s">
        <v>233</v>
      </c>
      <c r="O72" t="s">
        <v>105</v>
      </c>
      <c r="P72">
        <v>0</v>
      </c>
      <c r="Q72">
        <v>0</v>
      </c>
      <c r="R72" t="s">
        <v>234</v>
      </c>
      <c r="S72" t="s">
        <v>235</v>
      </c>
      <c r="T72" t="s">
        <v>236</v>
      </c>
      <c r="U72" t="s">
        <v>234</v>
      </c>
      <c r="V72" t="s">
        <v>235</v>
      </c>
      <c r="W72" t="s">
        <v>261</v>
      </c>
      <c r="X72" t="s">
        <v>233</v>
      </c>
      <c r="Y72" s="4">
        <v>45938</v>
      </c>
      <c r="Z72" s="4">
        <v>45939</v>
      </c>
      <c r="AA72">
        <v>65</v>
      </c>
      <c r="AB72">
        <v>1562.5</v>
      </c>
      <c r="AC72">
        <v>802.5</v>
      </c>
      <c r="AD72" s="4">
        <v>45940</v>
      </c>
      <c r="AE72" s="11" t="s">
        <v>571</v>
      </c>
      <c r="AF72">
        <v>65</v>
      </c>
      <c r="AG72" s="11" t="s">
        <v>944</v>
      </c>
      <c r="AH72" s="12" t="s">
        <v>932</v>
      </c>
      <c r="AI72" s="4">
        <v>46031</v>
      </c>
    </row>
    <row r="73" spans="1:35" x14ac:dyDescent="0.25">
      <c r="A73">
        <v>2025</v>
      </c>
      <c r="B73" s="4">
        <v>45931</v>
      </c>
      <c r="C73" s="4">
        <v>46022</v>
      </c>
      <c r="D73" t="s">
        <v>91</v>
      </c>
      <c r="E73" s="5" t="s">
        <v>398</v>
      </c>
      <c r="F73" t="s">
        <v>403</v>
      </c>
      <c r="G73" s="5" t="s">
        <v>403</v>
      </c>
      <c r="H73" t="s">
        <v>413</v>
      </c>
      <c r="I73" s="7" t="s">
        <v>208</v>
      </c>
      <c r="J73" t="s">
        <v>449</v>
      </c>
      <c r="K73" t="s">
        <v>450</v>
      </c>
      <c r="L73" t="s">
        <v>101</v>
      </c>
      <c r="M73" t="s">
        <v>103</v>
      </c>
      <c r="N73" t="s">
        <v>233</v>
      </c>
      <c r="O73" t="s">
        <v>105</v>
      </c>
      <c r="P73">
        <v>0</v>
      </c>
      <c r="Q73">
        <v>0</v>
      </c>
      <c r="R73" t="s">
        <v>234</v>
      </c>
      <c r="S73" t="s">
        <v>235</v>
      </c>
      <c r="T73" t="s">
        <v>236</v>
      </c>
      <c r="U73" t="s">
        <v>234</v>
      </c>
      <c r="V73" t="s">
        <v>235</v>
      </c>
      <c r="W73" t="s">
        <v>261</v>
      </c>
      <c r="X73" t="s">
        <v>233</v>
      </c>
      <c r="Y73" s="4">
        <v>45938</v>
      </c>
      <c r="Z73" s="4">
        <v>45939</v>
      </c>
      <c r="AA73">
        <v>66</v>
      </c>
      <c r="AB73">
        <v>1577.5</v>
      </c>
      <c r="AC73">
        <v>787.5</v>
      </c>
      <c r="AD73" s="4">
        <v>45940</v>
      </c>
      <c r="AE73" s="11" t="s">
        <v>572</v>
      </c>
      <c r="AF73">
        <v>66</v>
      </c>
      <c r="AG73" s="11" t="s">
        <v>944</v>
      </c>
      <c r="AH73" s="12" t="s">
        <v>932</v>
      </c>
      <c r="AI73" s="4">
        <v>46031</v>
      </c>
    </row>
    <row r="74" spans="1:35" x14ac:dyDescent="0.25">
      <c r="A74">
        <v>2025</v>
      </c>
      <c r="B74" s="4">
        <v>45931</v>
      </c>
      <c r="C74" s="4">
        <v>46022</v>
      </c>
      <c r="D74" t="s">
        <v>98</v>
      </c>
      <c r="E74" t="s">
        <v>414</v>
      </c>
      <c r="F74" t="s">
        <v>415</v>
      </c>
      <c r="G74" t="s">
        <v>416</v>
      </c>
      <c r="H74" t="s">
        <v>413</v>
      </c>
      <c r="I74" s="7" t="s">
        <v>209</v>
      </c>
      <c r="J74" t="s">
        <v>210</v>
      </c>
      <c r="K74" t="s">
        <v>121</v>
      </c>
      <c r="L74" t="s">
        <v>102</v>
      </c>
      <c r="M74" t="s">
        <v>103</v>
      </c>
      <c r="N74" t="s">
        <v>233</v>
      </c>
      <c r="O74" t="s">
        <v>105</v>
      </c>
      <c r="P74">
        <v>0</v>
      </c>
      <c r="Q74">
        <v>0</v>
      </c>
      <c r="R74" t="s">
        <v>234</v>
      </c>
      <c r="S74" t="s">
        <v>235</v>
      </c>
      <c r="T74" t="s">
        <v>236</v>
      </c>
      <c r="U74" t="s">
        <v>234</v>
      </c>
      <c r="V74" t="s">
        <v>235</v>
      </c>
      <c r="W74" t="s">
        <v>261</v>
      </c>
      <c r="X74" t="s">
        <v>233</v>
      </c>
      <c r="Y74" s="4">
        <v>45938</v>
      </c>
      <c r="Z74" s="4">
        <v>45939</v>
      </c>
      <c r="AA74">
        <v>67</v>
      </c>
      <c r="AB74">
        <v>3043.25</v>
      </c>
      <c r="AC74">
        <v>2094.75</v>
      </c>
      <c r="AD74" s="4">
        <v>45940</v>
      </c>
      <c r="AE74" s="11" t="s">
        <v>573</v>
      </c>
      <c r="AF74">
        <v>67</v>
      </c>
      <c r="AG74" s="11" t="s">
        <v>944</v>
      </c>
      <c r="AH74" s="12" t="s">
        <v>932</v>
      </c>
      <c r="AI74" s="4">
        <v>46031</v>
      </c>
    </row>
    <row r="75" spans="1:35" x14ac:dyDescent="0.25">
      <c r="A75">
        <v>2025</v>
      </c>
      <c r="B75" s="4">
        <v>45931</v>
      </c>
      <c r="C75" s="4">
        <v>46022</v>
      </c>
      <c r="D75" t="s">
        <v>98</v>
      </c>
      <c r="E75" s="5" t="s">
        <v>471</v>
      </c>
      <c r="F75" t="s">
        <v>472</v>
      </c>
      <c r="G75" s="5" t="s">
        <v>472</v>
      </c>
      <c r="H75" t="s">
        <v>419</v>
      </c>
      <c r="I75" s="7" t="s">
        <v>265</v>
      </c>
      <c r="J75" t="s">
        <v>191</v>
      </c>
      <c r="K75" t="s">
        <v>186</v>
      </c>
      <c r="L75" t="s">
        <v>101</v>
      </c>
      <c r="M75" t="s">
        <v>103</v>
      </c>
      <c r="N75" t="s">
        <v>216</v>
      </c>
      <c r="O75" t="s">
        <v>105</v>
      </c>
      <c r="P75">
        <v>0</v>
      </c>
      <c r="Q75">
        <v>0</v>
      </c>
      <c r="R75" t="s">
        <v>234</v>
      </c>
      <c r="S75" t="s">
        <v>235</v>
      </c>
      <c r="T75" t="s">
        <v>236</v>
      </c>
      <c r="U75" t="s">
        <v>234</v>
      </c>
      <c r="V75" t="s">
        <v>235</v>
      </c>
      <c r="W75" t="s">
        <v>234</v>
      </c>
      <c r="X75" t="s">
        <v>216</v>
      </c>
      <c r="Y75" s="4">
        <v>45909</v>
      </c>
      <c r="Z75" s="4">
        <v>45910</v>
      </c>
      <c r="AA75">
        <v>68</v>
      </c>
      <c r="AB75">
        <v>2825.04</v>
      </c>
      <c r="AC75">
        <v>1753.71</v>
      </c>
      <c r="AD75" s="4">
        <v>45912</v>
      </c>
      <c r="AE75" s="11" t="s">
        <v>574</v>
      </c>
      <c r="AF75">
        <v>68</v>
      </c>
      <c r="AG75" s="11" t="s">
        <v>944</v>
      </c>
      <c r="AH75" s="12" t="s">
        <v>932</v>
      </c>
      <c r="AI75" s="4">
        <v>46031</v>
      </c>
    </row>
    <row r="76" spans="1:35" x14ac:dyDescent="0.25">
      <c r="A76">
        <v>2025</v>
      </c>
      <c r="B76" s="4">
        <v>45931</v>
      </c>
      <c r="C76" s="4">
        <v>46022</v>
      </c>
      <c r="D76" t="s">
        <v>91</v>
      </c>
      <c r="E76" s="3" t="s">
        <v>436</v>
      </c>
      <c r="F76" s="3" t="s">
        <v>437</v>
      </c>
      <c r="G76" s="3" t="s">
        <v>438</v>
      </c>
      <c r="H76" s="3" t="s">
        <v>262</v>
      </c>
      <c r="I76" s="7" t="s">
        <v>125</v>
      </c>
      <c r="J76" t="s">
        <v>118</v>
      </c>
      <c r="K76" t="s">
        <v>126</v>
      </c>
      <c r="L76" t="s">
        <v>102</v>
      </c>
      <c r="M76" t="s">
        <v>103</v>
      </c>
      <c r="N76" t="s">
        <v>334</v>
      </c>
      <c r="O76" t="s">
        <v>105</v>
      </c>
      <c r="P76">
        <v>0</v>
      </c>
      <c r="Q76">
        <v>0</v>
      </c>
      <c r="R76" t="s">
        <v>234</v>
      </c>
      <c r="S76" t="s">
        <v>235</v>
      </c>
      <c r="T76" t="s">
        <v>236</v>
      </c>
      <c r="U76" t="s">
        <v>234</v>
      </c>
      <c r="V76" t="s">
        <v>235</v>
      </c>
      <c r="W76" t="s">
        <v>367</v>
      </c>
      <c r="X76" t="s">
        <v>334</v>
      </c>
      <c r="Y76" s="4">
        <v>45940</v>
      </c>
      <c r="Z76" s="4">
        <v>45943</v>
      </c>
      <c r="AA76">
        <v>69</v>
      </c>
      <c r="AB76">
        <v>1626</v>
      </c>
      <c r="AD76" s="4">
        <v>45944</v>
      </c>
      <c r="AE76" s="11" t="s">
        <v>575</v>
      </c>
      <c r="AF76">
        <v>69</v>
      </c>
      <c r="AG76" s="11" t="s">
        <v>944</v>
      </c>
      <c r="AH76" s="12" t="s">
        <v>932</v>
      </c>
      <c r="AI76" s="4">
        <v>46031</v>
      </c>
    </row>
    <row r="77" spans="1:35" x14ac:dyDescent="0.25">
      <c r="A77">
        <v>2025</v>
      </c>
      <c r="B77" s="4">
        <v>45931</v>
      </c>
      <c r="C77" s="4">
        <v>46022</v>
      </c>
      <c r="D77" t="s">
        <v>91</v>
      </c>
      <c r="E77" s="5" t="s">
        <v>466</v>
      </c>
      <c r="F77" s="5" t="s">
        <v>467</v>
      </c>
      <c r="G77" s="5" t="s">
        <v>468</v>
      </c>
      <c r="H77" s="5" t="s">
        <v>396</v>
      </c>
      <c r="I77" s="7" t="s">
        <v>182</v>
      </c>
      <c r="J77" t="s">
        <v>183</v>
      </c>
      <c r="K77" t="s">
        <v>184</v>
      </c>
      <c r="L77" t="s">
        <v>102</v>
      </c>
      <c r="M77" t="s">
        <v>103</v>
      </c>
      <c r="N77" t="s">
        <v>335</v>
      </c>
      <c r="O77" t="s">
        <v>105</v>
      </c>
      <c r="P77">
        <v>0</v>
      </c>
      <c r="Q77">
        <v>0</v>
      </c>
      <c r="R77" t="s">
        <v>234</v>
      </c>
      <c r="S77" t="s">
        <v>235</v>
      </c>
      <c r="T77" t="s">
        <v>236</v>
      </c>
      <c r="U77" t="s">
        <v>234</v>
      </c>
      <c r="V77" t="s">
        <v>235</v>
      </c>
      <c r="W77" t="s">
        <v>243</v>
      </c>
      <c r="X77" t="s">
        <v>335</v>
      </c>
      <c r="Y77" s="4">
        <v>45942</v>
      </c>
      <c r="Z77" s="4">
        <v>45943</v>
      </c>
      <c r="AA77">
        <v>70</v>
      </c>
      <c r="AB77">
        <v>1577</v>
      </c>
      <c r="AD77" s="4">
        <v>45946</v>
      </c>
      <c r="AE77" s="11" t="s">
        <v>576</v>
      </c>
      <c r="AF77">
        <v>70</v>
      </c>
      <c r="AG77" s="11" t="s">
        <v>944</v>
      </c>
      <c r="AH77" s="12" t="s">
        <v>932</v>
      </c>
      <c r="AI77" s="4">
        <v>46031</v>
      </c>
    </row>
    <row r="78" spans="1:35" x14ac:dyDescent="0.25">
      <c r="A78">
        <v>2025</v>
      </c>
      <c r="B78" s="4">
        <v>45931</v>
      </c>
      <c r="C78" s="4">
        <v>46022</v>
      </c>
      <c r="D78" t="s">
        <v>98</v>
      </c>
      <c r="E78" s="5" t="s">
        <v>398</v>
      </c>
      <c r="F78" s="5" t="s">
        <v>403</v>
      </c>
      <c r="G78" s="5" t="s">
        <v>403</v>
      </c>
      <c r="H78" s="5" t="s">
        <v>419</v>
      </c>
      <c r="I78" s="7" t="s">
        <v>171</v>
      </c>
      <c r="J78" t="s">
        <v>172</v>
      </c>
      <c r="K78" t="s">
        <v>173</v>
      </c>
      <c r="L78" t="s">
        <v>101</v>
      </c>
      <c r="M78" t="s">
        <v>103</v>
      </c>
      <c r="N78" t="s">
        <v>336</v>
      </c>
      <c r="O78" t="s">
        <v>105</v>
      </c>
      <c r="P78">
        <v>0</v>
      </c>
      <c r="Q78">
        <v>0</v>
      </c>
      <c r="R78" t="s">
        <v>234</v>
      </c>
      <c r="S78" t="s">
        <v>235</v>
      </c>
      <c r="T78" t="s">
        <v>236</v>
      </c>
      <c r="U78" t="s">
        <v>234</v>
      </c>
      <c r="V78" t="s">
        <v>235</v>
      </c>
      <c r="W78" t="s">
        <v>368</v>
      </c>
      <c r="X78" t="s">
        <v>336</v>
      </c>
      <c r="Y78" s="4">
        <v>45942</v>
      </c>
      <c r="Z78" s="4">
        <v>45947</v>
      </c>
      <c r="AA78">
        <v>71</v>
      </c>
      <c r="AB78">
        <v>8437</v>
      </c>
      <c r="AD78" s="4">
        <v>45951</v>
      </c>
      <c r="AE78" s="11" t="s">
        <v>577</v>
      </c>
      <c r="AF78">
        <v>71</v>
      </c>
      <c r="AG78" s="11" t="s">
        <v>944</v>
      </c>
      <c r="AH78" s="12" t="s">
        <v>932</v>
      </c>
      <c r="AI78" s="4">
        <v>46031</v>
      </c>
    </row>
    <row r="79" spans="1:35" x14ac:dyDescent="0.25">
      <c r="A79">
        <v>2025</v>
      </c>
      <c r="B79" s="4">
        <v>45931</v>
      </c>
      <c r="C79" s="4">
        <v>46022</v>
      </c>
      <c r="D79" t="s">
        <v>98</v>
      </c>
      <c r="E79" s="3" t="s">
        <v>422</v>
      </c>
      <c r="F79" s="3" t="s">
        <v>423</v>
      </c>
      <c r="G79" s="3" t="s">
        <v>423</v>
      </c>
      <c r="H79" s="3" t="s">
        <v>419</v>
      </c>
      <c r="I79" s="7" t="s">
        <v>157</v>
      </c>
      <c r="J79" t="s">
        <v>121</v>
      </c>
      <c r="K79" t="s">
        <v>137</v>
      </c>
      <c r="L79" t="s">
        <v>101</v>
      </c>
      <c r="M79" t="s">
        <v>103</v>
      </c>
      <c r="N79" t="s">
        <v>337</v>
      </c>
      <c r="O79" t="s">
        <v>105</v>
      </c>
      <c r="P79">
        <v>0</v>
      </c>
      <c r="Q79">
        <v>0</v>
      </c>
      <c r="R79" t="s">
        <v>234</v>
      </c>
      <c r="S79" t="s">
        <v>235</v>
      </c>
      <c r="T79" t="s">
        <v>236</v>
      </c>
      <c r="U79" t="s">
        <v>234</v>
      </c>
      <c r="V79" t="s">
        <v>235</v>
      </c>
      <c r="W79" t="s">
        <v>368</v>
      </c>
      <c r="X79" t="s">
        <v>337</v>
      </c>
      <c r="Y79" s="4">
        <v>45942</v>
      </c>
      <c r="Z79" s="4">
        <v>45947</v>
      </c>
      <c r="AA79">
        <v>72</v>
      </c>
      <c r="AB79">
        <v>9521</v>
      </c>
      <c r="AD79" s="4">
        <v>45951</v>
      </c>
      <c r="AE79" s="11" t="s">
        <v>578</v>
      </c>
      <c r="AF79">
        <v>72</v>
      </c>
      <c r="AG79" s="11" t="s">
        <v>944</v>
      </c>
      <c r="AH79" s="12" t="s">
        <v>932</v>
      </c>
      <c r="AI79" s="4">
        <v>46031</v>
      </c>
    </row>
    <row r="80" spans="1:35" x14ac:dyDescent="0.25">
      <c r="A80">
        <v>2025</v>
      </c>
      <c r="B80" s="4">
        <v>45931</v>
      </c>
      <c r="C80" s="4">
        <v>46022</v>
      </c>
      <c r="D80" t="s">
        <v>98</v>
      </c>
      <c r="E80" s="5" t="s">
        <v>469</v>
      </c>
      <c r="F80" s="5" t="s">
        <v>470</v>
      </c>
      <c r="G80" s="5" t="s">
        <v>470</v>
      </c>
      <c r="H80" s="5" t="s">
        <v>419</v>
      </c>
      <c r="I80" s="7" t="s">
        <v>158</v>
      </c>
      <c r="J80" t="s">
        <v>159</v>
      </c>
      <c r="K80" t="s">
        <v>160</v>
      </c>
      <c r="L80" t="s">
        <v>101</v>
      </c>
      <c r="M80" t="s">
        <v>103</v>
      </c>
      <c r="N80" t="s">
        <v>337</v>
      </c>
      <c r="O80" t="s">
        <v>105</v>
      </c>
      <c r="P80">
        <v>0</v>
      </c>
      <c r="Q80">
        <v>0</v>
      </c>
      <c r="R80" t="s">
        <v>234</v>
      </c>
      <c r="S80" t="s">
        <v>235</v>
      </c>
      <c r="T80" t="s">
        <v>236</v>
      </c>
      <c r="U80" t="s">
        <v>234</v>
      </c>
      <c r="V80" t="s">
        <v>235</v>
      </c>
      <c r="W80" t="s">
        <v>368</v>
      </c>
      <c r="X80" t="s">
        <v>337</v>
      </c>
      <c r="Y80" s="4">
        <v>45942</v>
      </c>
      <c r="Z80" s="4">
        <v>45947</v>
      </c>
      <c r="AA80">
        <v>73</v>
      </c>
      <c r="AB80">
        <v>10075.01</v>
      </c>
      <c r="AD80" s="4">
        <v>45951</v>
      </c>
      <c r="AE80" s="11" t="s">
        <v>579</v>
      </c>
      <c r="AF80">
        <v>73</v>
      </c>
      <c r="AG80" s="11" t="s">
        <v>944</v>
      </c>
      <c r="AH80" s="12" t="s">
        <v>932</v>
      </c>
      <c r="AI80" s="4">
        <v>46031</v>
      </c>
    </row>
    <row r="81" spans="1:35" x14ac:dyDescent="0.25">
      <c r="A81">
        <v>2025</v>
      </c>
      <c r="B81" s="4">
        <v>45931</v>
      </c>
      <c r="C81" s="4">
        <v>46022</v>
      </c>
      <c r="D81" t="s">
        <v>98</v>
      </c>
      <c r="E81" t="s">
        <v>417</v>
      </c>
      <c r="F81" t="s">
        <v>418</v>
      </c>
      <c r="G81" t="s">
        <v>418</v>
      </c>
      <c r="H81" t="s">
        <v>419</v>
      </c>
      <c r="I81" s="7" t="s">
        <v>161</v>
      </c>
      <c r="J81" t="s">
        <v>162</v>
      </c>
      <c r="K81" t="s">
        <v>163</v>
      </c>
      <c r="L81" t="s">
        <v>101</v>
      </c>
      <c r="M81" t="s">
        <v>103</v>
      </c>
      <c r="N81" t="s">
        <v>337</v>
      </c>
      <c r="O81" t="s">
        <v>105</v>
      </c>
      <c r="P81">
        <v>0</v>
      </c>
      <c r="Q81">
        <v>0</v>
      </c>
      <c r="R81" t="s">
        <v>234</v>
      </c>
      <c r="S81" t="s">
        <v>235</v>
      </c>
      <c r="T81" t="s">
        <v>236</v>
      </c>
      <c r="U81" t="s">
        <v>234</v>
      </c>
      <c r="V81" t="s">
        <v>235</v>
      </c>
      <c r="W81" t="s">
        <v>368</v>
      </c>
      <c r="X81" t="s">
        <v>337</v>
      </c>
      <c r="Y81" s="4">
        <v>45942</v>
      </c>
      <c r="Z81" s="4">
        <v>45947</v>
      </c>
      <c r="AA81">
        <v>74</v>
      </c>
      <c r="AB81">
        <v>10017.1</v>
      </c>
      <c r="AD81" s="4">
        <v>45951</v>
      </c>
      <c r="AE81" s="11" t="s">
        <v>580</v>
      </c>
      <c r="AF81">
        <v>74</v>
      </c>
      <c r="AG81" s="11" t="s">
        <v>944</v>
      </c>
      <c r="AH81" s="12" t="s">
        <v>932</v>
      </c>
      <c r="AI81" s="4">
        <v>46031</v>
      </c>
    </row>
    <row r="82" spans="1:35" x14ac:dyDescent="0.25">
      <c r="A82">
        <v>2025</v>
      </c>
      <c r="B82" s="4">
        <v>45931</v>
      </c>
      <c r="C82" s="4">
        <v>46022</v>
      </c>
      <c r="D82" t="s">
        <v>91</v>
      </c>
      <c r="E82" s="3" t="s">
        <v>424</v>
      </c>
      <c r="F82" t="s">
        <v>425</v>
      </c>
      <c r="G82" t="s">
        <v>425</v>
      </c>
      <c r="H82" t="s">
        <v>419</v>
      </c>
      <c r="I82" s="7" t="s">
        <v>266</v>
      </c>
      <c r="J82" t="s">
        <v>267</v>
      </c>
      <c r="K82" t="s">
        <v>170</v>
      </c>
      <c r="L82" t="s">
        <v>101</v>
      </c>
      <c r="M82" t="s">
        <v>103</v>
      </c>
      <c r="N82" t="s">
        <v>338</v>
      </c>
      <c r="O82" t="s">
        <v>105</v>
      </c>
      <c r="P82">
        <v>0</v>
      </c>
      <c r="Q82">
        <v>0</v>
      </c>
      <c r="R82" t="s">
        <v>234</v>
      </c>
      <c r="S82" t="s">
        <v>235</v>
      </c>
      <c r="T82" t="s">
        <v>236</v>
      </c>
      <c r="U82" t="s">
        <v>234</v>
      </c>
      <c r="V82" t="s">
        <v>235</v>
      </c>
      <c r="W82" t="s">
        <v>369</v>
      </c>
      <c r="X82" t="s">
        <v>338</v>
      </c>
      <c r="Y82" s="4">
        <v>45943</v>
      </c>
      <c r="Z82" s="4">
        <v>45946</v>
      </c>
      <c r="AA82">
        <v>75</v>
      </c>
      <c r="AB82">
        <v>5985</v>
      </c>
      <c r="AC82">
        <v>2881.5</v>
      </c>
      <c r="AD82" s="4">
        <v>45952</v>
      </c>
      <c r="AE82" s="11" t="s">
        <v>581</v>
      </c>
      <c r="AF82">
        <v>75</v>
      </c>
      <c r="AG82" s="11" t="s">
        <v>944</v>
      </c>
      <c r="AH82" s="12" t="s">
        <v>932</v>
      </c>
      <c r="AI82" s="4">
        <v>46031</v>
      </c>
    </row>
    <row r="83" spans="1:35" x14ac:dyDescent="0.25">
      <c r="A83">
        <v>2025</v>
      </c>
      <c r="B83" s="4">
        <v>45931</v>
      </c>
      <c r="C83" s="4">
        <v>46022</v>
      </c>
      <c r="D83" t="s">
        <v>91</v>
      </c>
      <c r="E83" s="5" t="s">
        <v>398</v>
      </c>
      <c r="F83" t="s">
        <v>403</v>
      </c>
      <c r="G83" s="5" t="s">
        <v>403</v>
      </c>
      <c r="H83" t="s">
        <v>440</v>
      </c>
      <c r="I83" s="7" t="s">
        <v>268</v>
      </c>
      <c r="J83" t="s">
        <v>269</v>
      </c>
      <c r="K83" t="s">
        <v>270</v>
      </c>
      <c r="L83" t="s">
        <v>101</v>
      </c>
      <c r="M83" t="s">
        <v>103</v>
      </c>
      <c r="N83" t="s">
        <v>339</v>
      </c>
      <c r="O83" t="s">
        <v>105</v>
      </c>
      <c r="P83">
        <v>0</v>
      </c>
      <c r="Q83">
        <v>0</v>
      </c>
      <c r="R83" t="s">
        <v>234</v>
      </c>
      <c r="S83" t="s">
        <v>235</v>
      </c>
      <c r="T83" t="s">
        <v>236</v>
      </c>
      <c r="U83" t="s">
        <v>234</v>
      </c>
      <c r="V83" t="s">
        <v>235</v>
      </c>
      <c r="W83" t="s">
        <v>369</v>
      </c>
      <c r="X83" t="s">
        <v>339</v>
      </c>
      <c r="Y83" s="4">
        <v>45943</v>
      </c>
      <c r="Z83" s="4">
        <v>45946</v>
      </c>
      <c r="AA83">
        <v>76</v>
      </c>
      <c r="AB83">
        <v>5369</v>
      </c>
      <c r="AC83">
        <v>3497.5</v>
      </c>
      <c r="AD83" s="4">
        <v>45953</v>
      </c>
      <c r="AE83" s="11" t="s">
        <v>582</v>
      </c>
      <c r="AF83">
        <v>76</v>
      </c>
      <c r="AG83" s="11" t="s">
        <v>944</v>
      </c>
      <c r="AH83" s="12" t="s">
        <v>932</v>
      </c>
      <c r="AI83" s="4">
        <v>46031</v>
      </c>
    </row>
    <row r="84" spans="1:35" x14ac:dyDescent="0.25">
      <c r="A84">
        <v>2025</v>
      </c>
      <c r="B84" s="4">
        <v>45931</v>
      </c>
      <c r="C84" s="4">
        <v>46022</v>
      </c>
      <c r="D84" t="s">
        <v>98</v>
      </c>
      <c r="E84" s="5" t="s">
        <v>398</v>
      </c>
      <c r="F84" t="s">
        <v>403</v>
      </c>
      <c r="G84" t="s">
        <v>403</v>
      </c>
      <c r="H84" t="s">
        <v>419</v>
      </c>
      <c r="I84" s="7" t="s">
        <v>271</v>
      </c>
      <c r="J84" t="s">
        <v>145</v>
      </c>
      <c r="K84" t="s">
        <v>172</v>
      </c>
      <c r="L84" t="s">
        <v>101</v>
      </c>
      <c r="M84" t="s">
        <v>103</v>
      </c>
      <c r="N84" t="s">
        <v>336</v>
      </c>
      <c r="O84" t="s">
        <v>105</v>
      </c>
      <c r="P84">
        <v>0</v>
      </c>
      <c r="Q84">
        <v>0</v>
      </c>
      <c r="R84" t="s">
        <v>234</v>
      </c>
      <c r="S84" t="s">
        <v>235</v>
      </c>
      <c r="T84" t="s">
        <v>236</v>
      </c>
      <c r="U84" t="s">
        <v>234</v>
      </c>
      <c r="V84" t="s">
        <v>235</v>
      </c>
      <c r="W84" t="s">
        <v>368</v>
      </c>
      <c r="X84" t="s">
        <v>336</v>
      </c>
      <c r="Y84" s="4">
        <v>45943</v>
      </c>
      <c r="Z84" s="4">
        <v>45947</v>
      </c>
      <c r="AA84">
        <v>77</v>
      </c>
      <c r="AB84">
        <v>6454.5</v>
      </c>
      <c r="AC84">
        <v>2411.5</v>
      </c>
      <c r="AD84" s="4">
        <v>45952</v>
      </c>
      <c r="AE84" s="11" t="s">
        <v>583</v>
      </c>
      <c r="AF84">
        <v>77</v>
      </c>
      <c r="AG84" s="11" t="s">
        <v>944</v>
      </c>
      <c r="AH84" s="12" t="s">
        <v>932</v>
      </c>
      <c r="AI84" s="4">
        <v>46031</v>
      </c>
    </row>
    <row r="85" spans="1:35" x14ac:dyDescent="0.25">
      <c r="A85">
        <v>2025</v>
      </c>
      <c r="B85" s="4">
        <v>45931</v>
      </c>
      <c r="C85" s="4">
        <v>46022</v>
      </c>
      <c r="D85" t="s">
        <v>98</v>
      </c>
      <c r="E85" s="5" t="s">
        <v>398</v>
      </c>
      <c r="F85" t="s">
        <v>403</v>
      </c>
      <c r="G85" t="s">
        <v>403</v>
      </c>
      <c r="H85" t="s">
        <v>486</v>
      </c>
      <c r="I85" s="7" t="s">
        <v>272</v>
      </c>
      <c r="J85" t="s">
        <v>273</v>
      </c>
      <c r="K85" t="s">
        <v>274</v>
      </c>
      <c r="L85" t="s">
        <v>101</v>
      </c>
      <c r="M85" t="s">
        <v>103</v>
      </c>
      <c r="N85" t="s">
        <v>338</v>
      </c>
      <c r="O85" t="s">
        <v>105</v>
      </c>
      <c r="P85">
        <v>0</v>
      </c>
      <c r="Q85">
        <v>0</v>
      </c>
      <c r="R85" t="s">
        <v>234</v>
      </c>
      <c r="S85" t="s">
        <v>235</v>
      </c>
      <c r="T85" t="s">
        <v>236</v>
      </c>
      <c r="U85" t="s">
        <v>234</v>
      </c>
      <c r="V85" t="s">
        <v>235</v>
      </c>
      <c r="W85" t="s">
        <v>369</v>
      </c>
      <c r="X85" t="s">
        <v>338</v>
      </c>
      <c r="Y85" s="4">
        <v>45943</v>
      </c>
      <c r="Z85" s="4">
        <v>45947</v>
      </c>
      <c r="AA85">
        <v>78</v>
      </c>
      <c r="AB85">
        <v>6900</v>
      </c>
      <c r="AC85">
        <v>1966.5</v>
      </c>
      <c r="AD85" s="4">
        <v>45952</v>
      </c>
      <c r="AE85" s="11" t="s">
        <v>584</v>
      </c>
      <c r="AF85">
        <v>78</v>
      </c>
      <c r="AG85" s="11" t="s">
        <v>944</v>
      </c>
      <c r="AH85" s="12" t="s">
        <v>932</v>
      </c>
      <c r="AI85" s="4">
        <v>46031</v>
      </c>
    </row>
    <row r="86" spans="1:35" x14ac:dyDescent="0.25">
      <c r="A86">
        <v>2025</v>
      </c>
      <c r="B86" s="4">
        <v>45931</v>
      </c>
      <c r="C86" s="4">
        <v>46022</v>
      </c>
      <c r="D86" t="s">
        <v>91</v>
      </c>
      <c r="E86" s="5" t="s">
        <v>466</v>
      </c>
      <c r="F86" s="5" t="s">
        <v>467</v>
      </c>
      <c r="G86" s="5" t="s">
        <v>468</v>
      </c>
      <c r="H86" s="5" t="s">
        <v>396</v>
      </c>
      <c r="I86" s="7" t="s">
        <v>182</v>
      </c>
      <c r="J86" t="s">
        <v>183</v>
      </c>
      <c r="K86" t="s">
        <v>184</v>
      </c>
      <c r="L86" t="s">
        <v>102</v>
      </c>
      <c r="M86" t="s">
        <v>103</v>
      </c>
      <c r="N86" t="s">
        <v>340</v>
      </c>
      <c r="O86" t="s">
        <v>105</v>
      </c>
      <c r="P86">
        <v>0</v>
      </c>
      <c r="Q86">
        <v>0</v>
      </c>
      <c r="R86" t="s">
        <v>234</v>
      </c>
      <c r="S86" t="s">
        <v>235</v>
      </c>
      <c r="T86" t="s">
        <v>236</v>
      </c>
      <c r="U86" t="s">
        <v>234</v>
      </c>
      <c r="V86" t="s">
        <v>235</v>
      </c>
      <c r="W86" t="s">
        <v>370</v>
      </c>
      <c r="X86" t="s">
        <v>340</v>
      </c>
      <c r="Y86" s="4">
        <v>45943</v>
      </c>
      <c r="Z86" s="4">
        <v>45957</v>
      </c>
      <c r="AA86">
        <v>79</v>
      </c>
      <c r="AB86">
        <v>29041.599999999999</v>
      </c>
      <c r="AC86">
        <v>14575.4</v>
      </c>
      <c r="AD86" s="4">
        <v>45960</v>
      </c>
      <c r="AE86" s="11" t="s">
        <v>585</v>
      </c>
      <c r="AF86">
        <v>79</v>
      </c>
      <c r="AG86" s="11" t="s">
        <v>944</v>
      </c>
      <c r="AH86" s="12" t="s">
        <v>932</v>
      </c>
      <c r="AI86" s="4">
        <v>46031</v>
      </c>
    </row>
    <row r="87" spans="1:35" x14ac:dyDescent="0.25">
      <c r="A87">
        <v>2025</v>
      </c>
      <c r="B87" s="4">
        <v>45931</v>
      </c>
      <c r="C87" s="4">
        <v>46022</v>
      </c>
      <c r="D87" t="s">
        <v>98</v>
      </c>
      <c r="E87" s="3" t="s">
        <v>433</v>
      </c>
      <c r="F87" s="5" t="s">
        <v>434</v>
      </c>
      <c r="G87" s="5" t="s">
        <v>435</v>
      </c>
      <c r="H87" s="5" t="s">
        <v>396</v>
      </c>
      <c r="I87" s="7" t="s">
        <v>185</v>
      </c>
      <c r="J87" t="s">
        <v>186</v>
      </c>
      <c r="K87" t="s">
        <v>139</v>
      </c>
      <c r="L87" t="s">
        <v>102</v>
      </c>
      <c r="M87" t="s">
        <v>103</v>
      </c>
      <c r="N87" t="s">
        <v>340</v>
      </c>
      <c r="O87" t="s">
        <v>105</v>
      </c>
      <c r="P87">
        <v>0</v>
      </c>
      <c r="Q87">
        <v>0</v>
      </c>
      <c r="R87" t="s">
        <v>234</v>
      </c>
      <c r="S87" t="s">
        <v>235</v>
      </c>
      <c r="T87" t="s">
        <v>236</v>
      </c>
      <c r="U87" t="s">
        <v>234</v>
      </c>
      <c r="V87" t="s">
        <v>235</v>
      </c>
      <c r="W87" t="s">
        <v>371</v>
      </c>
      <c r="X87" t="s">
        <v>340</v>
      </c>
      <c r="Y87" s="4">
        <v>45943</v>
      </c>
      <c r="Z87" s="4">
        <v>45957</v>
      </c>
      <c r="AA87">
        <v>80</v>
      </c>
      <c r="AB87">
        <v>19041.510000000002</v>
      </c>
      <c r="AC87">
        <v>11510.49</v>
      </c>
      <c r="AD87" s="4">
        <v>45960</v>
      </c>
      <c r="AE87" s="11" t="s">
        <v>586</v>
      </c>
      <c r="AF87">
        <v>80</v>
      </c>
      <c r="AG87" s="11" t="s">
        <v>944</v>
      </c>
      <c r="AH87" s="12" t="s">
        <v>932</v>
      </c>
      <c r="AI87" s="4">
        <v>46031</v>
      </c>
    </row>
    <row r="88" spans="1:35" x14ac:dyDescent="0.25">
      <c r="A88">
        <v>2025</v>
      </c>
      <c r="B88" s="4">
        <v>45931</v>
      </c>
      <c r="C88" s="4">
        <v>46022</v>
      </c>
      <c r="D88" t="s">
        <v>98</v>
      </c>
      <c r="E88" t="s">
        <v>264</v>
      </c>
      <c r="F88" t="s">
        <v>263</v>
      </c>
      <c r="G88" t="s">
        <v>263</v>
      </c>
      <c r="H88" t="s">
        <v>396</v>
      </c>
      <c r="I88" s="7" t="s">
        <v>187</v>
      </c>
      <c r="J88" t="s">
        <v>166</v>
      </c>
      <c r="K88" t="s">
        <v>188</v>
      </c>
      <c r="L88" t="s">
        <v>101</v>
      </c>
      <c r="M88" t="s">
        <v>103</v>
      </c>
      <c r="N88" t="s">
        <v>340</v>
      </c>
      <c r="O88" t="s">
        <v>105</v>
      </c>
      <c r="P88">
        <v>0</v>
      </c>
      <c r="Q88">
        <v>0</v>
      </c>
      <c r="R88" t="s">
        <v>234</v>
      </c>
      <c r="S88" t="s">
        <v>235</v>
      </c>
      <c r="T88" t="s">
        <v>236</v>
      </c>
      <c r="U88" t="s">
        <v>234</v>
      </c>
      <c r="V88" t="s">
        <v>235</v>
      </c>
      <c r="W88" t="s">
        <v>371</v>
      </c>
      <c r="X88" t="s">
        <v>340</v>
      </c>
      <c r="Y88" s="4">
        <v>45943</v>
      </c>
      <c r="Z88" s="4">
        <v>45957</v>
      </c>
      <c r="AA88">
        <v>81</v>
      </c>
      <c r="AB88">
        <v>21377.5</v>
      </c>
      <c r="AC88">
        <v>11898</v>
      </c>
      <c r="AD88" s="4">
        <v>45960</v>
      </c>
      <c r="AE88" s="11" t="s">
        <v>587</v>
      </c>
      <c r="AF88">
        <v>81</v>
      </c>
      <c r="AG88" s="11" t="s">
        <v>944</v>
      </c>
      <c r="AH88" s="12" t="s">
        <v>932</v>
      </c>
      <c r="AI88" s="4">
        <v>46031</v>
      </c>
    </row>
    <row r="89" spans="1:35" x14ac:dyDescent="0.25">
      <c r="A89">
        <v>2025</v>
      </c>
      <c r="B89" s="4">
        <v>45931</v>
      </c>
      <c r="C89" s="4">
        <v>46022</v>
      </c>
      <c r="D89" t="s">
        <v>98</v>
      </c>
      <c r="E89" s="5" t="s">
        <v>264</v>
      </c>
      <c r="F89" s="5" t="s">
        <v>263</v>
      </c>
      <c r="G89" s="5" t="s">
        <v>263</v>
      </c>
      <c r="H89" s="5" t="s">
        <v>262</v>
      </c>
      <c r="I89" s="7" t="s">
        <v>116</v>
      </c>
      <c r="J89" t="s">
        <v>117</v>
      </c>
      <c r="K89" t="s">
        <v>118</v>
      </c>
      <c r="L89" t="s">
        <v>101</v>
      </c>
      <c r="M89" t="s">
        <v>103</v>
      </c>
      <c r="N89" t="s">
        <v>341</v>
      </c>
      <c r="O89" t="s">
        <v>105</v>
      </c>
      <c r="P89">
        <v>0</v>
      </c>
      <c r="Q89">
        <v>0</v>
      </c>
      <c r="R89" t="s">
        <v>234</v>
      </c>
      <c r="S89" t="s">
        <v>235</v>
      </c>
      <c r="T89" t="s">
        <v>236</v>
      </c>
      <c r="U89" t="s">
        <v>234</v>
      </c>
      <c r="V89" t="s">
        <v>235</v>
      </c>
      <c r="W89" t="s">
        <v>372</v>
      </c>
      <c r="X89" t="s">
        <v>341</v>
      </c>
      <c r="Y89" s="4">
        <v>45944</v>
      </c>
      <c r="Z89" s="4">
        <v>45947</v>
      </c>
      <c r="AA89">
        <v>82</v>
      </c>
      <c r="AB89">
        <v>3150</v>
      </c>
      <c r="AD89" s="4">
        <v>45951</v>
      </c>
      <c r="AE89" s="11" t="s">
        <v>588</v>
      </c>
      <c r="AF89">
        <v>82</v>
      </c>
      <c r="AG89" s="11" t="s">
        <v>944</v>
      </c>
      <c r="AH89" s="12" t="s">
        <v>932</v>
      </c>
      <c r="AI89" s="4">
        <v>46031</v>
      </c>
    </row>
    <row r="90" spans="1:35" x14ac:dyDescent="0.25">
      <c r="A90">
        <v>2025</v>
      </c>
      <c r="B90" s="4">
        <v>45931</v>
      </c>
      <c r="C90" s="4">
        <v>46022</v>
      </c>
      <c r="D90" t="s">
        <v>91</v>
      </c>
      <c r="E90" s="3" t="s">
        <v>436</v>
      </c>
      <c r="F90" s="3" t="s">
        <v>437</v>
      </c>
      <c r="G90" s="3" t="s">
        <v>438</v>
      </c>
      <c r="H90" s="3" t="s">
        <v>262</v>
      </c>
      <c r="I90" s="7" t="s">
        <v>125</v>
      </c>
      <c r="J90" t="s">
        <v>118</v>
      </c>
      <c r="K90" t="s">
        <v>126</v>
      </c>
      <c r="L90" t="s">
        <v>102</v>
      </c>
      <c r="M90" t="s">
        <v>103</v>
      </c>
      <c r="N90" t="s">
        <v>336</v>
      </c>
      <c r="O90" t="s">
        <v>105</v>
      </c>
      <c r="P90">
        <v>0</v>
      </c>
      <c r="Q90">
        <v>0</v>
      </c>
      <c r="R90" t="s">
        <v>234</v>
      </c>
      <c r="S90" t="s">
        <v>235</v>
      </c>
      <c r="T90" t="s">
        <v>236</v>
      </c>
      <c r="U90" t="s">
        <v>234</v>
      </c>
      <c r="V90" t="s">
        <v>235</v>
      </c>
      <c r="W90" t="s">
        <v>372</v>
      </c>
      <c r="X90" t="s">
        <v>336</v>
      </c>
      <c r="Y90" s="4">
        <v>45944</v>
      </c>
      <c r="Z90" s="4">
        <v>45947</v>
      </c>
      <c r="AA90">
        <v>83</v>
      </c>
      <c r="AB90">
        <v>6091</v>
      </c>
      <c r="AD90" s="4">
        <v>45951</v>
      </c>
      <c r="AE90" s="11" t="s">
        <v>589</v>
      </c>
      <c r="AF90">
        <v>83</v>
      </c>
      <c r="AG90" s="11" t="s">
        <v>944</v>
      </c>
      <c r="AH90" s="12" t="s">
        <v>932</v>
      </c>
      <c r="AI90" s="4">
        <v>46031</v>
      </c>
    </row>
    <row r="91" spans="1:35" x14ac:dyDescent="0.25">
      <c r="A91">
        <v>2025</v>
      </c>
      <c r="B91" s="4">
        <v>45931</v>
      </c>
      <c r="C91" s="4">
        <v>46022</v>
      </c>
      <c r="D91" t="s">
        <v>98</v>
      </c>
      <c r="E91" s="5" t="s">
        <v>398</v>
      </c>
      <c r="F91" s="5" t="s">
        <v>403</v>
      </c>
      <c r="G91" s="5" t="s">
        <v>403</v>
      </c>
      <c r="H91" s="5" t="s">
        <v>262</v>
      </c>
      <c r="I91" s="7" t="s">
        <v>144</v>
      </c>
      <c r="J91" t="s">
        <v>145</v>
      </c>
      <c r="K91" t="s">
        <v>118</v>
      </c>
      <c r="L91" t="s">
        <v>101</v>
      </c>
      <c r="M91" t="s">
        <v>103</v>
      </c>
      <c r="N91" t="s">
        <v>337</v>
      </c>
      <c r="O91" t="s">
        <v>105</v>
      </c>
      <c r="P91">
        <v>0</v>
      </c>
      <c r="Q91">
        <v>0</v>
      </c>
      <c r="R91" t="s">
        <v>234</v>
      </c>
      <c r="S91" t="s">
        <v>235</v>
      </c>
      <c r="T91" t="s">
        <v>236</v>
      </c>
      <c r="U91" t="s">
        <v>234</v>
      </c>
      <c r="V91" t="s">
        <v>235</v>
      </c>
      <c r="W91" t="s">
        <v>372</v>
      </c>
      <c r="X91" t="s">
        <v>337</v>
      </c>
      <c r="Y91" s="4">
        <v>45944</v>
      </c>
      <c r="Z91" s="4">
        <v>45947</v>
      </c>
      <c r="AA91">
        <v>84</v>
      </c>
      <c r="AB91">
        <v>1291</v>
      </c>
      <c r="AD91" s="4">
        <v>45950</v>
      </c>
      <c r="AE91" s="11" t="s">
        <v>590</v>
      </c>
      <c r="AF91">
        <v>84</v>
      </c>
      <c r="AG91" s="11" t="s">
        <v>944</v>
      </c>
      <c r="AH91" s="12" t="s">
        <v>932</v>
      </c>
      <c r="AI91" s="4">
        <v>46031</v>
      </c>
    </row>
    <row r="92" spans="1:35" x14ac:dyDescent="0.25">
      <c r="A92">
        <v>2025</v>
      </c>
      <c r="B92" s="4">
        <v>45931</v>
      </c>
      <c r="C92" s="4">
        <v>46022</v>
      </c>
      <c r="D92" t="s">
        <v>98</v>
      </c>
      <c r="E92" t="s">
        <v>398</v>
      </c>
      <c r="F92" t="s">
        <v>408</v>
      </c>
      <c r="G92" t="s">
        <v>403</v>
      </c>
      <c r="H92" t="s">
        <v>396</v>
      </c>
      <c r="I92" s="7" t="s">
        <v>168</v>
      </c>
      <c r="J92" t="s">
        <v>169</v>
      </c>
      <c r="K92" t="s">
        <v>170</v>
      </c>
      <c r="L92" t="s">
        <v>101</v>
      </c>
      <c r="M92" t="s">
        <v>103</v>
      </c>
      <c r="N92" t="s">
        <v>342</v>
      </c>
      <c r="O92" t="s">
        <v>105</v>
      </c>
      <c r="P92">
        <v>0</v>
      </c>
      <c r="Q92">
        <v>0</v>
      </c>
      <c r="R92" t="s">
        <v>234</v>
      </c>
      <c r="S92" t="s">
        <v>235</v>
      </c>
      <c r="T92" t="s">
        <v>236</v>
      </c>
      <c r="U92" t="s">
        <v>234</v>
      </c>
      <c r="V92" t="s">
        <v>235</v>
      </c>
      <c r="W92" t="s">
        <v>373</v>
      </c>
      <c r="X92" t="s">
        <v>342</v>
      </c>
      <c r="Y92" s="4">
        <v>45944</v>
      </c>
      <c r="Z92" s="4">
        <v>45961</v>
      </c>
      <c r="AA92">
        <v>85</v>
      </c>
      <c r="AB92">
        <v>20633.45</v>
      </c>
      <c r="AD92" s="4">
        <v>45966</v>
      </c>
      <c r="AE92" s="11" t="s">
        <v>591</v>
      </c>
      <c r="AF92">
        <v>85</v>
      </c>
      <c r="AG92" s="11" t="s">
        <v>944</v>
      </c>
      <c r="AH92" s="12" t="s">
        <v>932</v>
      </c>
      <c r="AI92" s="4">
        <v>46031</v>
      </c>
    </row>
    <row r="93" spans="1:35" x14ac:dyDescent="0.25">
      <c r="A93">
        <v>2025</v>
      </c>
      <c r="B93" s="4">
        <v>45931</v>
      </c>
      <c r="C93" s="4">
        <v>46022</v>
      </c>
      <c r="D93" t="s">
        <v>98</v>
      </c>
      <c r="E93" s="5" t="s">
        <v>455</v>
      </c>
      <c r="F93" s="5" t="s">
        <v>456</v>
      </c>
      <c r="G93" s="5" t="s">
        <v>456</v>
      </c>
      <c r="H93" s="5" t="s">
        <v>396</v>
      </c>
      <c r="I93" s="7" t="s">
        <v>167</v>
      </c>
      <c r="J93" t="s">
        <v>166</v>
      </c>
      <c r="K93" t="s">
        <v>139</v>
      </c>
      <c r="L93" t="s">
        <v>101</v>
      </c>
      <c r="M93" t="s">
        <v>103</v>
      </c>
      <c r="N93" t="s">
        <v>342</v>
      </c>
      <c r="O93" t="s">
        <v>105</v>
      </c>
      <c r="P93">
        <v>0</v>
      </c>
      <c r="Q93">
        <v>0</v>
      </c>
      <c r="R93" t="s">
        <v>234</v>
      </c>
      <c r="S93" t="s">
        <v>235</v>
      </c>
      <c r="T93" t="s">
        <v>236</v>
      </c>
      <c r="U93" t="s">
        <v>234</v>
      </c>
      <c r="V93" t="s">
        <v>235</v>
      </c>
      <c r="W93" t="s">
        <v>373</v>
      </c>
      <c r="X93" t="s">
        <v>342</v>
      </c>
      <c r="Y93" s="4">
        <v>45944</v>
      </c>
      <c r="Z93" s="4">
        <v>45961</v>
      </c>
      <c r="AA93">
        <v>86</v>
      </c>
      <c r="AB93">
        <v>22764.120000000003</v>
      </c>
      <c r="AD93" s="4">
        <v>45966</v>
      </c>
      <c r="AE93" s="11" t="s">
        <v>592</v>
      </c>
      <c r="AF93">
        <v>86</v>
      </c>
      <c r="AG93" s="11" t="s">
        <v>944</v>
      </c>
      <c r="AH93" s="12" t="s">
        <v>932</v>
      </c>
      <c r="AI93" s="4">
        <v>46031</v>
      </c>
    </row>
    <row r="94" spans="1:35" x14ac:dyDescent="0.25">
      <c r="A94">
        <v>2025</v>
      </c>
      <c r="B94" s="4">
        <v>45931</v>
      </c>
      <c r="C94" s="4">
        <v>46022</v>
      </c>
      <c r="D94" t="s">
        <v>98</v>
      </c>
      <c r="E94" s="5" t="s">
        <v>430</v>
      </c>
      <c r="F94" s="5" t="s">
        <v>431</v>
      </c>
      <c r="G94" s="5" t="s">
        <v>431</v>
      </c>
      <c r="H94" s="5" t="s">
        <v>432</v>
      </c>
      <c r="I94" s="7" t="s">
        <v>198</v>
      </c>
      <c r="J94" t="s">
        <v>126</v>
      </c>
      <c r="K94" t="s">
        <v>199</v>
      </c>
      <c r="L94" t="s">
        <v>101</v>
      </c>
      <c r="M94" t="s">
        <v>103</v>
      </c>
      <c r="N94" t="s">
        <v>343</v>
      </c>
      <c r="O94" t="s">
        <v>105</v>
      </c>
      <c r="P94">
        <v>0</v>
      </c>
      <c r="Q94">
        <v>0</v>
      </c>
      <c r="R94" t="s">
        <v>234</v>
      </c>
      <c r="S94" t="s">
        <v>235</v>
      </c>
      <c r="T94" t="s">
        <v>236</v>
      </c>
      <c r="U94" t="s">
        <v>234</v>
      </c>
      <c r="V94" t="s">
        <v>235</v>
      </c>
      <c r="W94" t="s">
        <v>235</v>
      </c>
      <c r="X94" t="s">
        <v>343</v>
      </c>
      <c r="Y94" s="4">
        <v>45945</v>
      </c>
      <c r="Z94" s="4">
        <v>45945</v>
      </c>
      <c r="AA94">
        <v>87</v>
      </c>
      <c r="AB94">
        <v>699.5</v>
      </c>
      <c r="AC94">
        <v>10</v>
      </c>
      <c r="AD94" s="4">
        <v>45947</v>
      </c>
      <c r="AE94" s="11" t="s">
        <v>593</v>
      </c>
      <c r="AF94">
        <v>87</v>
      </c>
      <c r="AG94" s="11" t="s">
        <v>944</v>
      </c>
      <c r="AH94" s="12" t="s">
        <v>932</v>
      </c>
      <c r="AI94" s="4">
        <v>46031</v>
      </c>
    </row>
    <row r="95" spans="1:35" x14ac:dyDescent="0.25">
      <c r="A95">
        <v>2025</v>
      </c>
      <c r="B95" s="4">
        <v>45931</v>
      </c>
      <c r="C95" s="4">
        <v>46022</v>
      </c>
      <c r="D95" t="s">
        <v>98</v>
      </c>
      <c r="E95" s="5" t="s">
        <v>495</v>
      </c>
      <c r="F95" t="s">
        <v>496</v>
      </c>
      <c r="G95" s="5" t="s">
        <v>496</v>
      </c>
      <c r="H95" t="s">
        <v>432</v>
      </c>
      <c r="I95" s="7" t="s">
        <v>275</v>
      </c>
      <c r="J95" t="s">
        <v>276</v>
      </c>
      <c r="K95" t="s">
        <v>277</v>
      </c>
      <c r="L95" t="s">
        <v>101</v>
      </c>
      <c r="M95" t="s">
        <v>103</v>
      </c>
      <c r="N95" t="s">
        <v>343</v>
      </c>
      <c r="O95" t="s">
        <v>105</v>
      </c>
      <c r="P95">
        <v>0</v>
      </c>
      <c r="Q95">
        <v>0</v>
      </c>
      <c r="R95" t="s">
        <v>234</v>
      </c>
      <c r="S95" t="s">
        <v>235</v>
      </c>
      <c r="T95" t="s">
        <v>236</v>
      </c>
      <c r="U95" t="s">
        <v>234</v>
      </c>
      <c r="V95" t="s">
        <v>235</v>
      </c>
      <c r="W95" t="s">
        <v>235</v>
      </c>
      <c r="X95" t="s">
        <v>343</v>
      </c>
      <c r="Y95" s="4">
        <v>45945</v>
      </c>
      <c r="Z95" s="4">
        <v>45945</v>
      </c>
      <c r="AA95">
        <v>88</v>
      </c>
      <c r="AB95">
        <v>389</v>
      </c>
      <c r="AC95">
        <v>20.5</v>
      </c>
      <c r="AD95" s="4">
        <v>45947</v>
      </c>
      <c r="AE95" s="11" t="s">
        <v>594</v>
      </c>
      <c r="AF95">
        <v>88</v>
      </c>
      <c r="AG95" s="11" t="s">
        <v>944</v>
      </c>
      <c r="AH95" s="12" t="s">
        <v>932</v>
      </c>
      <c r="AI95" s="4">
        <v>46031</v>
      </c>
    </row>
    <row r="96" spans="1:35" x14ac:dyDescent="0.25">
      <c r="A96">
        <v>2025</v>
      </c>
      <c r="B96" s="4">
        <v>45931</v>
      </c>
      <c r="C96" s="4">
        <v>46022</v>
      </c>
      <c r="D96" t="s">
        <v>98</v>
      </c>
      <c r="E96" s="5" t="s">
        <v>398</v>
      </c>
      <c r="F96" t="s">
        <v>402</v>
      </c>
      <c r="G96" t="s">
        <v>403</v>
      </c>
      <c r="H96" t="s">
        <v>401</v>
      </c>
      <c r="I96" s="7" t="s">
        <v>278</v>
      </c>
      <c r="J96" t="s">
        <v>170</v>
      </c>
      <c r="K96" t="s">
        <v>279</v>
      </c>
      <c r="L96" t="s">
        <v>102</v>
      </c>
      <c r="M96" t="s">
        <v>103</v>
      </c>
      <c r="N96" t="s">
        <v>343</v>
      </c>
      <c r="O96" t="s">
        <v>105</v>
      </c>
      <c r="P96">
        <v>0</v>
      </c>
      <c r="Q96">
        <v>0</v>
      </c>
      <c r="R96" t="s">
        <v>234</v>
      </c>
      <c r="S96" t="s">
        <v>235</v>
      </c>
      <c r="T96" t="s">
        <v>236</v>
      </c>
      <c r="U96" t="s">
        <v>234</v>
      </c>
      <c r="V96" t="s">
        <v>235</v>
      </c>
      <c r="W96" t="s">
        <v>235</v>
      </c>
      <c r="X96" t="s">
        <v>343</v>
      </c>
      <c r="Y96" s="4">
        <v>45945</v>
      </c>
      <c r="Z96" s="4">
        <v>45945</v>
      </c>
      <c r="AA96">
        <v>89</v>
      </c>
      <c r="AB96">
        <v>409.5</v>
      </c>
      <c r="AD96" s="4">
        <v>45946</v>
      </c>
      <c r="AE96" s="11" t="s">
        <v>595</v>
      </c>
      <c r="AF96">
        <v>89</v>
      </c>
      <c r="AG96" s="11" t="s">
        <v>944</v>
      </c>
      <c r="AH96" s="12" t="s">
        <v>932</v>
      </c>
      <c r="AI96" s="4">
        <v>46031</v>
      </c>
    </row>
    <row r="97" spans="1:35" x14ac:dyDescent="0.25">
      <c r="A97">
        <v>2025</v>
      </c>
      <c r="B97" s="4">
        <v>45931</v>
      </c>
      <c r="C97" s="4">
        <v>46022</v>
      </c>
      <c r="D97" t="s">
        <v>98</v>
      </c>
      <c r="E97" s="5" t="s">
        <v>451</v>
      </c>
      <c r="F97" t="s">
        <v>452</v>
      </c>
      <c r="G97" t="s">
        <v>452</v>
      </c>
      <c r="H97" t="s">
        <v>413</v>
      </c>
      <c r="I97" s="7" t="s">
        <v>280</v>
      </c>
      <c r="J97" t="s">
        <v>281</v>
      </c>
      <c r="K97" t="s">
        <v>282</v>
      </c>
      <c r="L97" t="s">
        <v>101</v>
      </c>
      <c r="M97" t="s">
        <v>103</v>
      </c>
      <c r="N97" t="s">
        <v>337</v>
      </c>
      <c r="O97" t="s">
        <v>105</v>
      </c>
      <c r="P97">
        <v>0</v>
      </c>
      <c r="Q97">
        <v>0</v>
      </c>
      <c r="R97" t="s">
        <v>234</v>
      </c>
      <c r="S97" t="s">
        <v>235</v>
      </c>
      <c r="T97" t="s">
        <v>236</v>
      </c>
      <c r="U97" t="s">
        <v>234</v>
      </c>
      <c r="V97" t="s">
        <v>235</v>
      </c>
      <c r="W97" t="s">
        <v>374</v>
      </c>
      <c r="X97" t="s">
        <v>337</v>
      </c>
      <c r="Y97" s="4">
        <v>45945</v>
      </c>
      <c r="Z97" s="4">
        <v>45947</v>
      </c>
      <c r="AA97">
        <v>90</v>
      </c>
      <c r="AB97">
        <v>3333.63</v>
      </c>
      <c r="AC97">
        <v>4687.37</v>
      </c>
      <c r="AD97" s="4">
        <v>45951</v>
      </c>
      <c r="AE97" s="11" t="s">
        <v>596</v>
      </c>
      <c r="AF97">
        <v>90</v>
      </c>
      <c r="AG97" s="11" t="s">
        <v>944</v>
      </c>
      <c r="AH97" s="12" t="s">
        <v>932</v>
      </c>
      <c r="AI97" s="4">
        <v>46031</v>
      </c>
    </row>
    <row r="98" spans="1:35" x14ac:dyDescent="0.25">
      <c r="A98">
        <v>2025</v>
      </c>
      <c r="B98" s="4">
        <v>45931</v>
      </c>
      <c r="C98" s="4">
        <v>46022</v>
      </c>
      <c r="D98" t="s">
        <v>91</v>
      </c>
      <c r="E98" t="s">
        <v>264</v>
      </c>
      <c r="F98" t="s">
        <v>263</v>
      </c>
      <c r="G98" t="s">
        <v>263</v>
      </c>
      <c r="H98" t="s">
        <v>396</v>
      </c>
      <c r="I98" s="7" t="s">
        <v>283</v>
      </c>
      <c r="J98" t="s">
        <v>190</v>
      </c>
      <c r="K98" t="s">
        <v>191</v>
      </c>
      <c r="L98" t="s">
        <v>101</v>
      </c>
      <c r="M98" t="s">
        <v>103</v>
      </c>
      <c r="N98" t="s">
        <v>344</v>
      </c>
      <c r="O98" t="s">
        <v>105</v>
      </c>
      <c r="P98">
        <v>0</v>
      </c>
      <c r="Q98">
        <v>0</v>
      </c>
      <c r="R98" t="s">
        <v>234</v>
      </c>
      <c r="S98" t="s">
        <v>235</v>
      </c>
      <c r="T98" t="s">
        <v>236</v>
      </c>
      <c r="U98" t="s">
        <v>234</v>
      </c>
      <c r="V98" t="s">
        <v>235</v>
      </c>
      <c r="W98" t="s">
        <v>375</v>
      </c>
      <c r="X98" t="s">
        <v>344</v>
      </c>
      <c r="Y98" s="4">
        <v>45946</v>
      </c>
      <c r="Z98" s="4">
        <v>45947</v>
      </c>
      <c r="AA98">
        <v>91</v>
      </c>
      <c r="AB98">
        <v>1303</v>
      </c>
      <c r="AC98">
        <v>2016</v>
      </c>
      <c r="AD98" s="4">
        <v>45947</v>
      </c>
      <c r="AE98" s="11" t="s">
        <v>597</v>
      </c>
      <c r="AF98">
        <v>91</v>
      </c>
      <c r="AG98" s="11" t="s">
        <v>944</v>
      </c>
      <c r="AH98" s="12" t="s">
        <v>932</v>
      </c>
      <c r="AI98" s="4">
        <v>46031</v>
      </c>
    </row>
    <row r="99" spans="1:35" x14ac:dyDescent="0.25">
      <c r="A99">
        <v>2025</v>
      </c>
      <c r="B99" s="4">
        <v>45931</v>
      </c>
      <c r="C99" s="4">
        <v>46022</v>
      </c>
      <c r="D99" t="s">
        <v>91</v>
      </c>
      <c r="E99" s="3" t="s">
        <v>424</v>
      </c>
      <c r="F99" t="s">
        <v>425</v>
      </c>
      <c r="G99" t="s">
        <v>425</v>
      </c>
      <c r="H99" s="3" t="s">
        <v>419</v>
      </c>
      <c r="I99" s="7" t="s">
        <v>266</v>
      </c>
      <c r="J99" t="s">
        <v>267</v>
      </c>
      <c r="K99" t="s">
        <v>170</v>
      </c>
      <c r="L99" t="s">
        <v>101</v>
      </c>
      <c r="M99" t="s">
        <v>103</v>
      </c>
      <c r="N99" t="s">
        <v>339</v>
      </c>
      <c r="O99" t="s">
        <v>105</v>
      </c>
      <c r="P99">
        <v>0</v>
      </c>
      <c r="Q99">
        <v>0</v>
      </c>
      <c r="R99" t="s">
        <v>234</v>
      </c>
      <c r="S99" t="s">
        <v>235</v>
      </c>
      <c r="T99" t="s">
        <v>236</v>
      </c>
      <c r="U99" t="s">
        <v>234</v>
      </c>
      <c r="V99" t="s">
        <v>235</v>
      </c>
      <c r="W99" t="s">
        <v>376</v>
      </c>
      <c r="X99" t="s">
        <v>339</v>
      </c>
      <c r="Y99" s="4">
        <v>45946</v>
      </c>
      <c r="Z99" s="4">
        <v>45947</v>
      </c>
      <c r="AA99">
        <v>92</v>
      </c>
      <c r="AB99">
        <v>1273</v>
      </c>
      <c r="AD99" s="4">
        <v>45951</v>
      </c>
      <c r="AE99" s="11" t="s">
        <v>598</v>
      </c>
      <c r="AF99">
        <v>92</v>
      </c>
      <c r="AG99" s="11" t="s">
        <v>944</v>
      </c>
      <c r="AH99" s="12" t="s">
        <v>932</v>
      </c>
      <c r="AI99" s="4">
        <v>46031</v>
      </c>
    </row>
    <row r="100" spans="1:35" x14ac:dyDescent="0.25">
      <c r="A100">
        <v>2025</v>
      </c>
      <c r="B100" s="4">
        <v>45931</v>
      </c>
      <c r="C100" s="4">
        <v>46022</v>
      </c>
      <c r="D100" t="s">
        <v>98</v>
      </c>
      <c r="E100" s="5" t="s">
        <v>457</v>
      </c>
      <c r="F100" s="5" t="s">
        <v>458</v>
      </c>
      <c r="G100" s="5" t="s">
        <v>459</v>
      </c>
      <c r="H100" s="5" t="s">
        <v>432</v>
      </c>
      <c r="I100" s="7" t="s">
        <v>195</v>
      </c>
      <c r="J100" t="s">
        <v>196</v>
      </c>
      <c r="K100" t="s">
        <v>197</v>
      </c>
      <c r="L100" t="s">
        <v>102</v>
      </c>
      <c r="M100" t="s">
        <v>103</v>
      </c>
      <c r="N100" t="s">
        <v>345</v>
      </c>
      <c r="O100" t="s">
        <v>105</v>
      </c>
      <c r="P100">
        <v>0</v>
      </c>
      <c r="Q100">
        <v>0</v>
      </c>
      <c r="R100" t="s">
        <v>234</v>
      </c>
      <c r="S100" t="s">
        <v>235</v>
      </c>
      <c r="T100" t="s">
        <v>236</v>
      </c>
      <c r="U100" t="s">
        <v>234</v>
      </c>
      <c r="V100" t="s">
        <v>235</v>
      </c>
      <c r="W100" t="s">
        <v>377</v>
      </c>
      <c r="X100" t="s">
        <v>345</v>
      </c>
      <c r="Y100" s="4">
        <v>45947</v>
      </c>
      <c r="Z100" s="4">
        <v>45949</v>
      </c>
      <c r="AA100">
        <v>93</v>
      </c>
      <c r="AB100">
        <v>922.33</v>
      </c>
      <c r="AC100">
        <v>4077.67</v>
      </c>
      <c r="AD100" s="4">
        <v>45951</v>
      </c>
      <c r="AE100" s="11" t="s">
        <v>599</v>
      </c>
      <c r="AF100">
        <v>93</v>
      </c>
      <c r="AG100" s="11" t="s">
        <v>944</v>
      </c>
      <c r="AH100" s="12" t="s">
        <v>932</v>
      </c>
      <c r="AI100" s="4">
        <v>46031</v>
      </c>
    </row>
    <row r="101" spans="1:35" x14ac:dyDescent="0.25">
      <c r="A101">
        <v>2025</v>
      </c>
      <c r="B101" s="4">
        <v>45931</v>
      </c>
      <c r="C101" s="4">
        <v>46022</v>
      </c>
      <c r="D101" t="s">
        <v>91</v>
      </c>
      <c r="E101" s="5" t="s">
        <v>441</v>
      </c>
      <c r="F101" t="s">
        <v>439</v>
      </c>
      <c r="G101" t="s">
        <v>439</v>
      </c>
      <c r="H101" t="s">
        <v>440</v>
      </c>
      <c r="I101" s="7" t="s">
        <v>284</v>
      </c>
      <c r="J101" t="s">
        <v>285</v>
      </c>
      <c r="K101" t="s">
        <v>286</v>
      </c>
      <c r="L101" t="s">
        <v>101</v>
      </c>
      <c r="M101" t="s">
        <v>103</v>
      </c>
      <c r="N101" t="s">
        <v>344</v>
      </c>
      <c r="O101" t="s">
        <v>105</v>
      </c>
      <c r="P101">
        <v>0</v>
      </c>
      <c r="Q101">
        <v>0</v>
      </c>
      <c r="R101" t="s">
        <v>234</v>
      </c>
      <c r="S101" t="s">
        <v>235</v>
      </c>
      <c r="T101" t="s">
        <v>236</v>
      </c>
      <c r="U101" t="s">
        <v>234</v>
      </c>
      <c r="V101" t="s">
        <v>235</v>
      </c>
      <c r="W101" t="s">
        <v>375</v>
      </c>
      <c r="X101" t="s">
        <v>344</v>
      </c>
      <c r="Y101" s="4">
        <v>45947</v>
      </c>
      <c r="Z101" s="4">
        <v>45950</v>
      </c>
      <c r="AA101">
        <v>94</v>
      </c>
      <c r="AB101">
        <v>829.02</v>
      </c>
      <c r="AC101">
        <v>7572.98</v>
      </c>
      <c r="AD101" s="4">
        <v>45951</v>
      </c>
      <c r="AE101" s="11" t="s">
        <v>600</v>
      </c>
      <c r="AF101">
        <v>94</v>
      </c>
      <c r="AG101" s="11" t="s">
        <v>944</v>
      </c>
      <c r="AH101" s="12" t="s">
        <v>932</v>
      </c>
      <c r="AI101" s="4">
        <v>46031</v>
      </c>
    </row>
    <row r="102" spans="1:35" x14ac:dyDescent="0.25">
      <c r="A102">
        <v>2025</v>
      </c>
      <c r="B102" s="4">
        <v>45931</v>
      </c>
      <c r="C102" s="4">
        <v>46022</v>
      </c>
      <c r="D102" t="s">
        <v>98</v>
      </c>
      <c r="E102" s="5" t="s">
        <v>487</v>
      </c>
      <c r="F102" s="5" t="s">
        <v>488</v>
      </c>
      <c r="G102" s="5" t="s">
        <v>488</v>
      </c>
      <c r="H102" s="5" t="s">
        <v>440</v>
      </c>
      <c r="I102" s="7" t="s">
        <v>141</v>
      </c>
      <c r="J102" t="s">
        <v>142</v>
      </c>
      <c r="K102" t="s">
        <v>143</v>
      </c>
      <c r="L102" t="s">
        <v>101</v>
      </c>
      <c r="M102" t="s">
        <v>103</v>
      </c>
      <c r="N102" t="s">
        <v>344</v>
      </c>
      <c r="O102" t="s">
        <v>105</v>
      </c>
      <c r="P102">
        <v>0</v>
      </c>
      <c r="Q102">
        <v>0</v>
      </c>
      <c r="R102" t="s">
        <v>234</v>
      </c>
      <c r="S102" t="s">
        <v>235</v>
      </c>
      <c r="T102" t="s">
        <v>236</v>
      </c>
      <c r="U102" t="s">
        <v>234</v>
      </c>
      <c r="V102" t="s">
        <v>235</v>
      </c>
      <c r="W102" t="s">
        <v>375</v>
      </c>
      <c r="X102" t="s">
        <v>344</v>
      </c>
      <c r="Y102" s="4">
        <v>45947</v>
      </c>
      <c r="Z102" s="4">
        <v>45950</v>
      </c>
      <c r="AA102">
        <v>95</v>
      </c>
      <c r="AB102">
        <v>3958.99</v>
      </c>
      <c r="AC102">
        <v>2590.0100000000002</v>
      </c>
      <c r="AD102" s="4">
        <v>45951</v>
      </c>
      <c r="AE102" s="11" t="s">
        <v>601</v>
      </c>
      <c r="AF102">
        <v>95</v>
      </c>
      <c r="AG102" s="11" t="s">
        <v>944</v>
      </c>
      <c r="AH102" s="12" t="s">
        <v>932</v>
      </c>
      <c r="AI102" s="4">
        <v>46031</v>
      </c>
    </row>
    <row r="103" spans="1:35" x14ac:dyDescent="0.25">
      <c r="A103">
        <v>2025</v>
      </c>
      <c r="B103" s="4">
        <v>45931</v>
      </c>
      <c r="C103" s="4">
        <v>46022</v>
      </c>
      <c r="D103" t="s">
        <v>98</v>
      </c>
      <c r="E103" s="5" t="s">
        <v>492</v>
      </c>
      <c r="F103" t="s">
        <v>493</v>
      </c>
      <c r="G103" t="s">
        <v>494</v>
      </c>
      <c r="H103" t="s">
        <v>426</v>
      </c>
      <c r="I103" s="7" t="s">
        <v>287</v>
      </c>
      <c r="J103" t="s">
        <v>288</v>
      </c>
      <c r="K103" t="s">
        <v>289</v>
      </c>
      <c r="L103" t="s">
        <v>102</v>
      </c>
      <c r="M103" t="s">
        <v>103</v>
      </c>
      <c r="N103" t="s">
        <v>336</v>
      </c>
      <c r="O103" t="s">
        <v>105</v>
      </c>
      <c r="P103">
        <v>0</v>
      </c>
      <c r="Q103">
        <v>0</v>
      </c>
      <c r="R103" t="s">
        <v>234</v>
      </c>
      <c r="S103" t="s">
        <v>235</v>
      </c>
      <c r="T103" t="s">
        <v>236</v>
      </c>
      <c r="U103" t="s">
        <v>234</v>
      </c>
      <c r="V103" t="s">
        <v>235</v>
      </c>
      <c r="W103" t="s">
        <v>375</v>
      </c>
      <c r="X103" t="s">
        <v>336</v>
      </c>
      <c r="Y103" s="4">
        <v>45947</v>
      </c>
      <c r="Z103" s="4">
        <v>45950</v>
      </c>
      <c r="AA103">
        <v>96</v>
      </c>
      <c r="AB103">
        <v>3625.98</v>
      </c>
      <c r="AC103">
        <v>2377.02</v>
      </c>
      <c r="AD103" s="4">
        <v>45952</v>
      </c>
      <c r="AE103" s="11" t="s">
        <v>602</v>
      </c>
      <c r="AF103">
        <v>96</v>
      </c>
      <c r="AG103" s="11" t="s">
        <v>944</v>
      </c>
      <c r="AH103" s="12" t="s">
        <v>932</v>
      </c>
      <c r="AI103" s="4">
        <v>46031</v>
      </c>
    </row>
    <row r="104" spans="1:35" x14ac:dyDescent="0.25">
      <c r="A104">
        <v>2025</v>
      </c>
      <c r="B104" s="4">
        <v>45931</v>
      </c>
      <c r="C104" s="4">
        <v>46022</v>
      </c>
      <c r="D104" t="s">
        <v>91</v>
      </c>
      <c r="E104" t="s">
        <v>397</v>
      </c>
      <c r="F104" t="s">
        <v>399</v>
      </c>
      <c r="G104" t="s">
        <v>400</v>
      </c>
      <c r="H104" t="s">
        <v>401</v>
      </c>
      <c r="I104" s="7" t="s">
        <v>122</v>
      </c>
      <c r="J104" t="s">
        <v>201</v>
      </c>
      <c r="K104" t="s">
        <v>202</v>
      </c>
      <c r="L104" t="s">
        <v>102</v>
      </c>
      <c r="M104" t="s">
        <v>103</v>
      </c>
      <c r="N104" t="s">
        <v>336</v>
      </c>
      <c r="O104" t="s">
        <v>105</v>
      </c>
      <c r="P104">
        <v>0</v>
      </c>
      <c r="Q104">
        <v>0</v>
      </c>
      <c r="R104" t="s">
        <v>234</v>
      </c>
      <c r="S104" t="s">
        <v>235</v>
      </c>
      <c r="T104" t="s">
        <v>236</v>
      </c>
      <c r="U104" t="s">
        <v>234</v>
      </c>
      <c r="V104" t="s">
        <v>235</v>
      </c>
      <c r="W104" t="s">
        <v>375</v>
      </c>
      <c r="X104" t="s">
        <v>336</v>
      </c>
      <c r="Y104" s="4">
        <v>45947</v>
      </c>
      <c r="Z104" s="4">
        <v>45950</v>
      </c>
      <c r="AA104">
        <v>97</v>
      </c>
      <c r="AB104">
        <v>1933.31</v>
      </c>
      <c r="AC104">
        <v>9798.69</v>
      </c>
      <c r="AD104" s="4">
        <v>45951</v>
      </c>
      <c r="AE104" s="11" t="s">
        <v>603</v>
      </c>
      <c r="AF104">
        <v>97</v>
      </c>
      <c r="AG104" s="11" t="s">
        <v>944</v>
      </c>
      <c r="AH104" s="12" t="s">
        <v>932</v>
      </c>
      <c r="AI104" s="4">
        <v>46031</v>
      </c>
    </row>
    <row r="105" spans="1:35" x14ac:dyDescent="0.25">
      <c r="A105">
        <v>2025</v>
      </c>
      <c r="B105" s="4">
        <v>45931</v>
      </c>
      <c r="C105" s="4">
        <v>46022</v>
      </c>
      <c r="D105" t="s">
        <v>98</v>
      </c>
      <c r="E105" s="5" t="s">
        <v>445</v>
      </c>
      <c r="F105" t="s">
        <v>446</v>
      </c>
      <c r="G105" s="5" t="s">
        <v>446</v>
      </c>
      <c r="H105" t="s">
        <v>419</v>
      </c>
      <c r="I105" s="7" t="s">
        <v>290</v>
      </c>
      <c r="J105" t="s">
        <v>291</v>
      </c>
      <c r="K105" t="s">
        <v>292</v>
      </c>
      <c r="L105" t="s">
        <v>101</v>
      </c>
      <c r="M105" t="s">
        <v>103</v>
      </c>
      <c r="N105" t="s">
        <v>336</v>
      </c>
      <c r="O105" t="s">
        <v>105</v>
      </c>
      <c r="P105">
        <v>0</v>
      </c>
      <c r="Q105">
        <v>0</v>
      </c>
      <c r="R105" t="s">
        <v>234</v>
      </c>
      <c r="S105" t="s">
        <v>235</v>
      </c>
      <c r="T105" t="s">
        <v>236</v>
      </c>
      <c r="U105" t="s">
        <v>234</v>
      </c>
      <c r="V105" t="s">
        <v>235</v>
      </c>
      <c r="W105" t="s">
        <v>378</v>
      </c>
      <c r="X105" t="s">
        <v>336</v>
      </c>
      <c r="Y105" s="4">
        <v>45947</v>
      </c>
      <c r="Z105" s="4">
        <v>45950</v>
      </c>
      <c r="AA105">
        <v>98</v>
      </c>
      <c r="AB105">
        <v>4095.9700000000003</v>
      </c>
      <c r="AC105">
        <v>904.03</v>
      </c>
      <c r="AD105" s="4">
        <v>45952</v>
      </c>
      <c r="AE105" s="11" t="s">
        <v>604</v>
      </c>
      <c r="AF105">
        <v>98</v>
      </c>
      <c r="AG105" s="11" t="s">
        <v>944</v>
      </c>
      <c r="AH105" s="12" t="s">
        <v>932</v>
      </c>
      <c r="AI105" s="4">
        <v>46031</v>
      </c>
    </row>
    <row r="106" spans="1:35" x14ac:dyDescent="0.25">
      <c r="A106">
        <v>2025</v>
      </c>
      <c r="B106" s="4">
        <v>45931</v>
      </c>
      <c r="C106" s="4">
        <v>46022</v>
      </c>
      <c r="D106" t="s">
        <v>98</v>
      </c>
      <c r="E106" s="5" t="s">
        <v>489</v>
      </c>
      <c r="F106" t="s">
        <v>490</v>
      </c>
      <c r="G106" t="s">
        <v>491</v>
      </c>
      <c r="H106" t="s">
        <v>486</v>
      </c>
      <c r="I106" s="7" t="s">
        <v>293</v>
      </c>
      <c r="J106" t="s">
        <v>118</v>
      </c>
      <c r="K106" t="s">
        <v>147</v>
      </c>
      <c r="L106" t="s">
        <v>102</v>
      </c>
      <c r="M106" t="s">
        <v>103</v>
      </c>
      <c r="N106" t="s">
        <v>336</v>
      </c>
      <c r="O106" t="s">
        <v>105</v>
      </c>
      <c r="P106">
        <v>0</v>
      </c>
      <c r="Q106">
        <v>0</v>
      </c>
      <c r="R106" t="s">
        <v>234</v>
      </c>
      <c r="S106" t="s">
        <v>235</v>
      </c>
      <c r="T106" t="s">
        <v>236</v>
      </c>
      <c r="U106" t="s">
        <v>234</v>
      </c>
      <c r="V106" t="s">
        <v>235</v>
      </c>
      <c r="W106" t="s">
        <v>379</v>
      </c>
      <c r="X106" t="s">
        <v>336</v>
      </c>
      <c r="Y106" s="4">
        <v>45947</v>
      </c>
      <c r="Z106" s="4">
        <v>45950</v>
      </c>
      <c r="AA106">
        <v>99</v>
      </c>
      <c r="AB106">
        <v>1887.21</v>
      </c>
      <c r="AC106">
        <v>3112.79</v>
      </c>
      <c r="AD106" s="4">
        <v>45952</v>
      </c>
      <c r="AE106" s="11" t="s">
        <v>605</v>
      </c>
      <c r="AF106">
        <v>99</v>
      </c>
      <c r="AG106" s="11" t="s">
        <v>944</v>
      </c>
      <c r="AH106" s="12" t="s">
        <v>932</v>
      </c>
      <c r="AI106" s="4">
        <v>46031</v>
      </c>
    </row>
    <row r="107" spans="1:35" x14ac:dyDescent="0.25">
      <c r="A107">
        <v>2025</v>
      </c>
      <c r="B107" s="4">
        <v>45931</v>
      </c>
      <c r="C107" s="4">
        <v>46022</v>
      </c>
      <c r="D107" t="s">
        <v>98</v>
      </c>
      <c r="E107" s="5" t="s">
        <v>442</v>
      </c>
      <c r="F107" t="s">
        <v>443</v>
      </c>
      <c r="G107" t="s">
        <v>444</v>
      </c>
      <c r="H107" t="s">
        <v>942</v>
      </c>
      <c r="I107" s="7" t="s">
        <v>294</v>
      </c>
      <c r="J107" t="s">
        <v>121</v>
      </c>
      <c r="K107" t="s">
        <v>295</v>
      </c>
      <c r="L107" t="s">
        <v>102</v>
      </c>
      <c r="M107" t="s">
        <v>103</v>
      </c>
      <c r="N107" t="s">
        <v>336</v>
      </c>
      <c r="O107" t="s">
        <v>105</v>
      </c>
      <c r="P107">
        <v>0</v>
      </c>
      <c r="Q107">
        <v>0</v>
      </c>
      <c r="R107" t="s">
        <v>234</v>
      </c>
      <c r="S107" t="s">
        <v>235</v>
      </c>
      <c r="T107" t="s">
        <v>236</v>
      </c>
      <c r="U107" t="s">
        <v>234</v>
      </c>
      <c r="V107" t="s">
        <v>235</v>
      </c>
      <c r="W107" t="s">
        <v>379</v>
      </c>
      <c r="X107" t="s">
        <v>336</v>
      </c>
      <c r="Y107" s="4">
        <v>45947</v>
      </c>
      <c r="Z107" s="4">
        <v>45950</v>
      </c>
      <c r="AA107">
        <v>100</v>
      </c>
      <c r="AB107">
        <v>3738.49</v>
      </c>
      <c r="AC107">
        <v>1261.51</v>
      </c>
      <c r="AD107" s="4">
        <v>45953</v>
      </c>
      <c r="AE107" s="11" t="s">
        <v>606</v>
      </c>
      <c r="AF107">
        <v>100</v>
      </c>
      <c r="AG107" s="11" t="s">
        <v>944</v>
      </c>
      <c r="AH107" s="12" t="s">
        <v>932</v>
      </c>
      <c r="AI107" s="4">
        <v>46031</v>
      </c>
    </row>
    <row r="108" spans="1:35" x14ac:dyDescent="0.25">
      <c r="A108">
        <v>2025</v>
      </c>
      <c r="B108" s="4">
        <v>45931</v>
      </c>
      <c r="C108" s="4">
        <v>46022</v>
      </c>
      <c r="D108" t="s">
        <v>98</v>
      </c>
      <c r="E108" t="s">
        <v>405</v>
      </c>
      <c r="F108" t="s">
        <v>406</v>
      </c>
      <c r="G108" t="s">
        <v>407</v>
      </c>
      <c r="H108" t="s">
        <v>401</v>
      </c>
      <c r="I108" s="7" t="s">
        <v>296</v>
      </c>
      <c r="J108" t="s">
        <v>139</v>
      </c>
      <c r="K108" t="s">
        <v>297</v>
      </c>
      <c r="L108" t="s">
        <v>102</v>
      </c>
      <c r="M108" t="s">
        <v>103</v>
      </c>
      <c r="N108" t="s">
        <v>336</v>
      </c>
      <c r="O108" t="s">
        <v>105</v>
      </c>
      <c r="P108">
        <v>0</v>
      </c>
      <c r="Q108">
        <v>0</v>
      </c>
      <c r="R108" t="s">
        <v>234</v>
      </c>
      <c r="S108" t="s">
        <v>235</v>
      </c>
      <c r="T108" t="s">
        <v>236</v>
      </c>
      <c r="U108" t="s">
        <v>234</v>
      </c>
      <c r="V108" t="s">
        <v>235</v>
      </c>
      <c r="W108" t="s">
        <v>379</v>
      </c>
      <c r="X108" t="s">
        <v>336</v>
      </c>
      <c r="Y108" s="4">
        <v>45947</v>
      </c>
      <c r="Z108" s="4">
        <v>45950</v>
      </c>
      <c r="AA108">
        <v>101</v>
      </c>
      <c r="AB108">
        <v>3919.5</v>
      </c>
      <c r="AC108">
        <v>1080.5</v>
      </c>
      <c r="AD108" s="4">
        <v>45952</v>
      </c>
      <c r="AE108" s="11" t="s">
        <v>607</v>
      </c>
      <c r="AF108">
        <v>101</v>
      </c>
      <c r="AG108" s="11" t="s">
        <v>944</v>
      </c>
      <c r="AH108" s="12" t="s">
        <v>932</v>
      </c>
      <c r="AI108" s="4">
        <v>46031</v>
      </c>
    </row>
    <row r="109" spans="1:35" x14ac:dyDescent="0.25">
      <c r="A109">
        <v>2025</v>
      </c>
      <c r="B109" s="4">
        <v>45931</v>
      </c>
      <c r="C109" s="4">
        <v>46022</v>
      </c>
      <c r="D109" t="s">
        <v>98</v>
      </c>
      <c r="E109" s="5" t="s">
        <v>480</v>
      </c>
      <c r="F109" t="s">
        <v>481</v>
      </c>
      <c r="G109" s="5" t="s">
        <v>481</v>
      </c>
      <c r="H109" t="s">
        <v>482</v>
      </c>
      <c r="I109" s="7" t="s">
        <v>298</v>
      </c>
      <c r="J109" t="s">
        <v>299</v>
      </c>
      <c r="K109" t="s">
        <v>286</v>
      </c>
      <c r="L109" t="s">
        <v>101</v>
      </c>
      <c r="M109" t="s">
        <v>103</v>
      </c>
      <c r="N109" t="s">
        <v>336</v>
      </c>
      <c r="O109" t="s">
        <v>105</v>
      </c>
      <c r="P109">
        <v>0</v>
      </c>
      <c r="Q109">
        <v>0</v>
      </c>
      <c r="R109" t="s">
        <v>234</v>
      </c>
      <c r="S109" t="s">
        <v>235</v>
      </c>
      <c r="T109" t="s">
        <v>236</v>
      </c>
      <c r="U109" t="s">
        <v>234</v>
      </c>
      <c r="V109" t="s">
        <v>235</v>
      </c>
      <c r="W109" t="s">
        <v>379</v>
      </c>
      <c r="X109" t="s">
        <v>336</v>
      </c>
      <c r="Y109" s="4">
        <v>45947</v>
      </c>
      <c r="Z109" s="4">
        <v>45950</v>
      </c>
      <c r="AA109">
        <v>102</v>
      </c>
      <c r="AB109">
        <v>3994.99</v>
      </c>
      <c r="AC109">
        <v>1005.01</v>
      </c>
      <c r="AD109" s="4">
        <v>45953</v>
      </c>
      <c r="AE109" s="11" t="s">
        <v>608</v>
      </c>
      <c r="AF109">
        <v>102</v>
      </c>
      <c r="AG109" s="11" t="s">
        <v>944</v>
      </c>
      <c r="AH109" s="12" t="s">
        <v>932</v>
      </c>
      <c r="AI109" s="4">
        <v>46031</v>
      </c>
    </row>
    <row r="110" spans="1:35" x14ac:dyDescent="0.25">
      <c r="A110">
        <v>2025</v>
      </c>
      <c r="B110" s="4">
        <v>45931</v>
      </c>
      <c r="C110" s="4">
        <v>46022</v>
      </c>
      <c r="D110" t="s">
        <v>98</v>
      </c>
      <c r="E110" s="5" t="s">
        <v>453</v>
      </c>
      <c r="F110" s="5" t="s">
        <v>454</v>
      </c>
      <c r="G110" s="5" t="s">
        <v>454</v>
      </c>
      <c r="H110" s="5" t="s">
        <v>262</v>
      </c>
      <c r="I110" s="7" t="s">
        <v>178</v>
      </c>
      <c r="J110" t="s">
        <v>179</v>
      </c>
      <c r="K110" t="s">
        <v>180</v>
      </c>
      <c r="L110" t="s">
        <v>101</v>
      </c>
      <c r="M110" t="s">
        <v>103</v>
      </c>
      <c r="N110" t="s">
        <v>336</v>
      </c>
      <c r="O110" t="s">
        <v>105</v>
      </c>
      <c r="P110">
        <v>0</v>
      </c>
      <c r="Q110">
        <v>0</v>
      </c>
      <c r="R110" t="s">
        <v>234</v>
      </c>
      <c r="S110" t="s">
        <v>235</v>
      </c>
      <c r="T110" t="s">
        <v>236</v>
      </c>
      <c r="U110" t="s">
        <v>234</v>
      </c>
      <c r="V110" t="s">
        <v>235</v>
      </c>
      <c r="W110" t="s">
        <v>380</v>
      </c>
      <c r="X110" t="s">
        <v>336</v>
      </c>
      <c r="Y110" s="4">
        <v>45947</v>
      </c>
      <c r="Z110" s="4">
        <v>45950</v>
      </c>
      <c r="AA110">
        <v>103</v>
      </c>
      <c r="AB110">
        <v>4130.49</v>
      </c>
      <c r="AC110">
        <v>869.51</v>
      </c>
      <c r="AD110" s="4">
        <v>45951</v>
      </c>
      <c r="AE110" s="11" t="s">
        <v>609</v>
      </c>
      <c r="AF110">
        <v>103</v>
      </c>
      <c r="AG110" s="11" t="s">
        <v>944</v>
      </c>
      <c r="AH110" s="12" t="s">
        <v>932</v>
      </c>
      <c r="AI110" s="4">
        <v>46031</v>
      </c>
    </row>
    <row r="111" spans="1:35" x14ac:dyDescent="0.25">
      <c r="A111">
        <v>2025</v>
      </c>
      <c r="B111" s="4">
        <v>45931</v>
      </c>
      <c r="C111" s="4">
        <v>46022</v>
      </c>
      <c r="D111" t="s">
        <v>98</v>
      </c>
      <c r="E111" s="5" t="s">
        <v>471</v>
      </c>
      <c r="F111" s="5" t="s">
        <v>472</v>
      </c>
      <c r="G111" s="5" t="s">
        <v>472</v>
      </c>
      <c r="H111" s="5" t="s">
        <v>419</v>
      </c>
      <c r="I111" s="7" t="s">
        <v>265</v>
      </c>
      <c r="J111" t="s">
        <v>300</v>
      </c>
      <c r="K111" t="s">
        <v>186</v>
      </c>
      <c r="L111" t="s">
        <v>101</v>
      </c>
      <c r="M111" t="s">
        <v>103</v>
      </c>
      <c r="N111" t="s">
        <v>336</v>
      </c>
      <c r="O111" t="s">
        <v>105</v>
      </c>
      <c r="P111">
        <v>0</v>
      </c>
      <c r="Q111">
        <v>0</v>
      </c>
      <c r="R111" t="s">
        <v>234</v>
      </c>
      <c r="S111" t="s">
        <v>235</v>
      </c>
      <c r="T111" t="s">
        <v>236</v>
      </c>
      <c r="U111" t="s">
        <v>234</v>
      </c>
      <c r="V111" t="s">
        <v>235</v>
      </c>
      <c r="W111" t="s">
        <v>375</v>
      </c>
      <c r="X111" t="s">
        <v>336</v>
      </c>
      <c r="Y111" s="4">
        <v>45947</v>
      </c>
      <c r="Z111" s="4">
        <v>45950</v>
      </c>
      <c r="AA111">
        <v>104</v>
      </c>
      <c r="AB111">
        <v>3597</v>
      </c>
      <c r="AC111">
        <v>1403</v>
      </c>
      <c r="AD111" s="4">
        <v>45953</v>
      </c>
      <c r="AE111" s="11" t="s">
        <v>610</v>
      </c>
      <c r="AF111">
        <v>104</v>
      </c>
      <c r="AG111" s="11" t="s">
        <v>944</v>
      </c>
      <c r="AH111" s="12" t="s">
        <v>932</v>
      </c>
      <c r="AI111" s="4">
        <v>46031</v>
      </c>
    </row>
    <row r="112" spans="1:35" x14ac:dyDescent="0.25">
      <c r="A112">
        <v>2025</v>
      </c>
      <c r="B112" s="4">
        <v>45931</v>
      </c>
      <c r="C112" s="4">
        <v>46022</v>
      </c>
      <c r="D112" t="s">
        <v>91</v>
      </c>
      <c r="E112" s="3" t="s">
        <v>424</v>
      </c>
      <c r="F112" t="s">
        <v>425</v>
      </c>
      <c r="G112" t="s">
        <v>425</v>
      </c>
      <c r="H112" s="3" t="s">
        <v>419</v>
      </c>
      <c r="I112" s="7" t="s">
        <v>266</v>
      </c>
      <c r="J112" t="s">
        <v>267</v>
      </c>
      <c r="K112" t="s">
        <v>170</v>
      </c>
      <c r="L112" t="s">
        <v>101</v>
      </c>
      <c r="M112" t="s">
        <v>103</v>
      </c>
      <c r="N112" t="s">
        <v>336</v>
      </c>
      <c r="O112" t="s">
        <v>105</v>
      </c>
      <c r="P112">
        <v>0</v>
      </c>
      <c r="Q112">
        <v>0</v>
      </c>
      <c r="R112" t="s">
        <v>234</v>
      </c>
      <c r="S112" t="s">
        <v>235</v>
      </c>
      <c r="T112" t="s">
        <v>236</v>
      </c>
      <c r="U112" t="s">
        <v>234</v>
      </c>
      <c r="V112" t="s">
        <v>235</v>
      </c>
      <c r="W112" t="s">
        <v>381</v>
      </c>
      <c r="X112" t="s">
        <v>336</v>
      </c>
      <c r="Y112" s="4">
        <v>45947</v>
      </c>
      <c r="Z112" s="4">
        <v>45950</v>
      </c>
      <c r="AA112">
        <v>105</v>
      </c>
      <c r="AB112">
        <v>6426.4</v>
      </c>
      <c r="AC112">
        <v>423.4</v>
      </c>
      <c r="AD112" s="4">
        <v>45951</v>
      </c>
      <c r="AE112" s="11" t="s">
        <v>611</v>
      </c>
      <c r="AF112">
        <v>105</v>
      </c>
      <c r="AG112" s="11" t="s">
        <v>944</v>
      </c>
      <c r="AH112" s="12" t="s">
        <v>932</v>
      </c>
      <c r="AI112" s="4">
        <v>46031</v>
      </c>
    </row>
    <row r="113" spans="1:35" x14ac:dyDescent="0.25">
      <c r="A113">
        <v>2025</v>
      </c>
      <c r="B113" s="4">
        <v>45931</v>
      </c>
      <c r="C113" s="4">
        <v>46022</v>
      </c>
      <c r="D113" t="s">
        <v>98</v>
      </c>
      <c r="E113" s="5" t="s">
        <v>473</v>
      </c>
      <c r="F113" t="s">
        <v>474</v>
      </c>
      <c r="G113" t="s">
        <v>475</v>
      </c>
      <c r="H113" t="s">
        <v>476</v>
      </c>
      <c r="I113" s="7" t="s">
        <v>301</v>
      </c>
      <c r="J113" t="s">
        <v>302</v>
      </c>
      <c r="K113" t="s">
        <v>303</v>
      </c>
      <c r="L113" t="s">
        <v>102</v>
      </c>
      <c r="M113" t="s">
        <v>103</v>
      </c>
      <c r="N113" t="s">
        <v>336</v>
      </c>
      <c r="O113" t="s">
        <v>105</v>
      </c>
      <c r="P113">
        <v>0</v>
      </c>
      <c r="Q113">
        <v>0</v>
      </c>
      <c r="R113" t="s">
        <v>234</v>
      </c>
      <c r="S113" t="s">
        <v>235</v>
      </c>
      <c r="T113" t="s">
        <v>236</v>
      </c>
      <c r="U113" t="s">
        <v>234</v>
      </c>
      <c r="V113" t="s">
        <v>235</v>
      </c>
      <c r="W113" t="s">
        <v>375</v>
      </c>
      <c r="X113" t="s">
        <v>336</v>
      </c>
      <c r="Y113" s="4">
        <v>45947</v>
      </c>
      <c r="Z113" s="4">
        <v>45950</v>
      </c>
      <c r="AA113">
        <v>106</v>
      </c>
      <c r="AB113">
        <v>3933.9700000000003</v>
      </c>
      <c r="AC113">
        <v>1066.03</v>
      </c>
      <c r="AD113" s="4">
        <v>45953</v>
      </c>
      <c r="AE113" s="11" t="s">
        <v>612</v>
      </c>
      <c r="AF113">
        <v>106</v>
      </c>
      <c r="AG113" s="11" t="s">
        <v>944</v>
      </c>
      <c r="AH113" s="12" t="s">
        <v>932</v>
      </c>
      <c r="AI113" s="4">
        <v>46031</v>
      </c>
    </row>
    <row r="114" spans="1:35" x14ac:dyDescent="0.25">
      <c r="A114">
        <v>2025</v>
      </c>
      <c r="B114" s="4">
        <v>45931</v>
      </c>
      <c r="C114" s="4">
        <v>46022</v>
      </c>
      <c r="D114" t="s">
        <v>98</v>
      </c>
      <c r="E114" s="5" t="s">
        <v>398</v>
      </c>
      <c r="F114" s="5" t="s">
        <v>403</v>
      </c>
      <c r="G114" s="5" t="s">
        <v>403</v>
      </c>
      <c r="H114" s="5" t="s">
        <v>486</v>
      </c>
      <c r="I114" s="7" t="s">
        <v>272</v>
      </c>
      <c r="J114" t="s">
        <v>273</v>
      </c>
      <c r="K114" t="s">
        <v>274</v>
      </c>
      <c r="L114" t="s">
        <v>101</v>
      </c>
      <c r="M114" t="s">
        <v>103</v>
      </c>
      <c r="N114" t="s">
        <v>336</v>
      </c>
      <c r="O114" t="s">
        <v>105</v>
      </c>
      <c r="P114">
        <v>0</v>
      </c>
      <c r="Q114">
        <v>0</v>
      </c>
      <c r="R114" t="s">
        <v>234</v>
      </c>
      <c r="S114" t="s">
        <v>235</v>
      </c>
      <c r="T114" t="s">
        <v>236</v>
      </c>
      <c r="U114" t="s">
        <v>234</v>
      </c>
      <c r="V114" t="s">
        <v>235</v>
      </c>
      <c r="W114" t="s">
        <v>381</v>
      </c>
      <c r="X114" t="s">
        <v>336</v>
      </c>
      <c r="Y114" s="4">
        <v>45947</v>
      </c>
      <c r="Z114" s="4">
        <v>45950</v>
      </c>
      <c r="AA114">
        <v>107</v>
      </c>
      <c r="AB114">
        <v>5278.8</v>
      </c>
      <c r="AC114">
        <v>724.2</v>
      </c>
      <c r="AD114" s="4">
        <v>45951</v>
      </c>
      <c r="AE114" s="11" t="s">
        <v>613</v>
      </c>
      <c r="AF114">
        <v>107</v>
      </c>
      <c r="AG114" s="11" t="s">
        <v>944</v>
      </c>
      <c r="AH114" s="12" t="s">
        <v>932</v>
      </c>
      <c r="AI114" s="4">
        <v>46031</v>
      </c>
    </row>
    <row r="115" spans="1:35" x14ac:dyDescent="0.25">
      <c r="A115">
        <v>2025</v>
      </c>
      <c r="B115" s="4">
        <v>45931</v>
      </c>
      <c r="C115" s="4">
        <v>46022</v>
      </c>
      <c r="D115" t="s">
        <v>98</v>
      </c>
      <c r="E115" t="s">
        <v>410</v>
      </c>
      <c r="F115" t="s">
        <v>411</v>
      </c>
      <c r="G115" t="s">
        <v>412</v>
      </c>
      <c r="H115" t="s">
        <v>413</v>
      </c>
      <c r="I115" s="7" t="s">
        <v>304</v>
      </c>
      <c r="J115" t="s">
        <v>170</v>
      </c>
      <c r="K115" t="s">
        <v>305</v>
      </c>
      <c r="L115" t="s">
        <v>102</v>
      </c>
      <c r="M115" t="s">
        <v>103</v>
      </c>
      <c r="N115" t="s">
        <v>346</v>
      </c>
      <c r="O115" t="s">
        <v>105</v>
      </c>
      <c r="P115">
        <v>0</v>
      </c>
      <c r="Q115">
        <v>0</v>
      </c>
      <c r="R115" t="s">
        <v>234</v>
      </c>
      <c r="S115" t="s">
        <v>235</v>
      </c>
      <c r="T115" t="s">
        <v>236</v>
      </c>
      <c r="U115" t="s">
        <v>234</v>
      </c>
      <c r="V115" t="s">
        <v>235</v>
      </c>
      <c r="W115" t="s">
        <v>375</v>
      </c>
      <c r="X115" t="s">
        <v>346</v>
      </c>
      <c r="Y115" s="4">
        <v>45947</v>
      </c>
      <c r="Z115" s="4">
        <v>45950</v>
      </c>
      <c r="AA115">
        <v>108</v>
      </c>
      <c r="AB115">
        <v>3850.96</v>
      </c>
      <c r="AC115">
        <v>1149.04</v>
      </c>
      <c r="AD115" s="4">
        <v>45951</v>
      </c>
      <c r="AE115" s="11" t="s">
        <v>614</v>
      </c>
      <c r="AF115">
        <v>108</v>
      </c>
      <c r="AG115" s="11" t="s">
        <v>944</v>
      </c>
      <c r="AH115" s="12" t="s">
        <v>932</v>
      </c>
      <c r="AI115" s="4">
        <v>46031</v>
      </c>
    </row>
    <row r="116" spans="1:35" x14ac:dyDescent="0.25">
      <c r="A116">
        <v>2025</v>
      </c>
      <c r="B116" s="4">
        <v>45931</v>
      </c>
      <c r="C116" s="4">
        <v>46022</v>
      </c>
      <c r="D116" t="s">
        <v>98</v>
      </c>
      <c r="E116" s="5" t="s">
        <v>398</v>
      </c>
      <c r="F116" s="5" t="s">
        <v>403</v>
      </c>
      <c r="G116" s="5" t="s">
        <v>403</v>
      </c>
      <c r="H116" s="5" t="s">
        <v>419</v>
      </c>
      <c r="I116" s="7" t="s">
        <v>271</v>
      </c>
      <c r="J116" t="s">
        <v>145</v>
      </c>
      <c r="K116" t="s">
        <v>172</v>
      </c>
      <c r="L116" t="s">
        <v>101</v>
      </c>
      <c r="M116" t="s">
        <v>103</v>
      </c>
      <c r="N116" t="s">
        <v>337</v>
      </c>
      <c r="O116" t="s">
        <v>105</v>
      </c>
      <c r="P116">
        <v>0</v>
      </c>
      <c r="Q116">
        <v>0</v>
      </c>
      <c r="R116" t="s">
        <v>234</v>
      </c>
      <c r="S116" t="s">
        <v>235</v>
      </c>
      <c r="T116" t="s">
        <v>236</v>
      </c>
      <c r="U116" t="s">
        <v>234</v>
      </c>
      <c r="V116" t="s">
        <v>235</v>
      </c>
      <c r="W116" t="s">
        <v>368</v>
      </c>
      <c r="X116" t="s">
        <v>337</v>
      </c>
      <c r="Y116" s="4">
        <v>45947</v>
      </c>
      <c r="Z116" s="4">
        <v>45950</v>
      </c>
      <c r="AA116">
        <v>109</v>
      </c>
      <c r="AB116">
        <v>4860.8</v>
      </c>
      <c r="AC116">
        <v>1142.2</v>
      </c>
      <c r="AD116" s="4">
        <v>45952</v>
      </c>
      <c r="AE116" s="11" t="s">
        <v>615</v>
      </c>
      <c r="AF116">
        <v>109</v>
      </c>
      <c r="AG116" s="11" t="s">
        <v>944</v>
      </c>
      <c r="AH116" s="12" t="s">
        <v>932</v>
      </c>
      <c r="AI116" s="4">
        <v>46031</v>
      </c>
    </row>
    <row r="117" spans="1:35" x14ac:dyDescent="0.25">
      <c r="A117">
        <v>2025</v>
      </c>
      <c r="B117" s="4">
        <v>45931</v>
      </c>
      <c r="C117" s="4">
        <v>46022</v>
      </c>
      <c r="D117" t="s">
        <v>98</v>
      </c>
      <c r="E117" s="3" t="s">
        <v>427</v>
      </c>
      <c r="F117" t="s">
        <v>428</v>
      </c>
      <c r="G117" t="s">
        <v>429</v>
      </c>
      <c r="H117" t="s">
        <v>401</v>
      </c>
      <c r="I117" s="7" t="s">
        <v>306</v>
      </c>
      <c r="J117" t="s">
        <v>307</v>
      </c>
      <c r="K117" t="s">
        <v>308</v>
      </c>
      <c r="L117" t="s">
        <v>102</v>
      </c>
      <c r="M117" t="s">
        <v>103</v>
      </c>
      <c r="N117" t="s">
        <v>336</v>
      </c>
      <c r="O117" t="s">
        <v>105</v>
      </c>
      <c r="P117">
        <v>0</v>
      </c>
      <c r="Q117">
        <v>0</v>
      </c>
      <c r="R117" t="s">
        <v>234</v>
      </c>
      <c r="S117" t="s">
        <v>235</v>
      </c>
      <c r="T117" t="s">
        <v>236</v>
      </c>
      <c r="U117" t="s">
        <v>234</v>
      </c>
      <c r="V117" t="s">
        <v>235</v>
      </c>
      <c r="W117" t="s">
        <v>382</v>
      </c>
      <c r="X117" t="s">
        <v>336</v>
      </c>
      <c r="Y117" s="4">
        <v>45947</v>
      </c>
      <c r="Z117" s="4">
        <v>45950</v>
      </c>
      <c r="AA117">
        <v>110</v>
      </c>
      <c r="AB117">
        <v>3394</v>
      </c>
      <c r="AC117">
        <v>1606</v>
      </c>
      <c r="AD117" s="4">
        <v>45953</v>
      </c>
      <c r="AE117" s="11" t="s">
        <v>616</v>
      </c>
      <c r="AF117">
        <v>110</v>
      </c>
      <c r="AG117" s="11" t="s">
        <v>944</v>
      </c>
      <c r="AH117" s="12" t="s">
        <v>932</v>
      </c>
      <c r="AI117" s="4">
        <v>46031</v>
      </c>
    </row>
    <row r="118" spans="1:35" x14ac:dyDescent="0.25">
      <c r="A118">
        <v>2025</v>
      </c>
      <c r="B118" s="4">
        <v>45931</v>
      </c>
      <c r="C118" s="4">
        <v>46022</v>
      </c>
      <c r="D118" t="s">
        <v>98</v>
      </c>
      <c r="E118" s="5" t="s">
        <v>464</v>
      </c>
      <c r="F118" t="s">
        <v>465</v>
      </c>
      <c r="G118" s="5" t="s">
        <v>465</v>
      </c>
      <c r="H118" t="s">
        <v>409</v>
      </c>
      <c r="I118" s="7" t="s">
        <v>309</v>
      </c>
      <c r="J118" t="s">
        <v>145</v>
      </c>
      <c r="K118" t="s">
        <v>173</v>
      </c>
      <c r="L118" t="s">
        <v>101</v>
      </c>
      <c r="M118" t="s">
        <v>103</v>
      </c>
      <c r="N118" t="s">
        <v>347</v>
      </c>
      <c r="O118" t="s">
        <v>105</v>
      </c>
      <c r="P118">
        <v>0</v>
      </c>
      <c r="Q118">
        <v>0</v>
      </c>
      <c r="R118" t="s">
        <v>234</v>
      </c>
      <c r="S118" t="s">
        <v>235</v>
      </c>
      <c r="T118" t="s">
        <v>236</v>
      </c>
      <c r="U118" t="s">
        <v>234</v>
      </c>
      <c r="V118" t="s">
        <v>235</v>
      </c>
      <c r="W118" t="s">
        <v>383</v>
      </c>
      <c r="X118" t="s">
        <v>347</v>
      </c>
      <c r="Y118" s="4">
        <v>45947</v>
      </c>
      <c r="Z118" s="4">
        <v>45950</v>
      </c>
      <c r="AA118">
        <v>111</v>
      </c>
      <c r="AB118">
        <v>4810.46</v>
      </c>
      <c r="AC118">
        <v>1789.54</v>
      </c>
      <c r="AD118" s="4">
        <v>45952</v>
      </c>
      <c r="AE118" s="11" t="s">
        <v>617</v>
      </c>
      <c r="AF118">
        <v>111</v>
      </c>
      <c r="AG118" s="11" t="s">
        <v>944</v>
      </c>
      <c r="AH118" s="12" t="s">
        <v>932</v>
      </c>
      <c r="AI118" s="4">
        <v>46031</v>
      </c>
    </row>
    <row r="119" spans="1:35" x14ac:dyDescent="0.25">
      <c r="A119">
        <v>2025</v>
      </c>
      <c r="B119" s="4">
        <v>45931</v>
      </c>
      <c r="C119" s="4">
        <v>46022</v>
      </c>
      <c r="D119" t="s">
        <v>98</v>
      </c>
      <c r="E119" s="5" t="s">
        <v>483</v>
      </c>
      <c r="F119" s="5" t="s">
        <v>484</v>
      </c>
      <c r="G119" s="5" t="s">
        <v>484</v>
      </c>
      <c r="H119" s="5" t="s">
        <v>485</v>
      </c>
      <c r="I119" s="7" t="s">
        <v>181</v>
      </c>
      <c r="J119" t="s">
        <v>166</v>
      </c>
      <c r="K119" t="s">
        <v>170</v>
      </c>
      <c r="L119" t="s">
        <v>101</v>
      </c>
      <c r="M119" t="s">
        <v>103</v>
      </c>
      <c r="N119" t="s">
        <v>336</v>
      </c>
      <c r="O119" t="s">
        <v>105</v>
      </c>
      <c r="P119">
        <v>0</v>
      </c>
      <c r="Q119">
        <v>0</v>
      </c>
      <c r="R119" t="s">
        <v>234</v>
      </c>
      <c r="S119" t="s">
        <v>235</v>
      </c>
      <c r="T119" t="s">
        <v>236</v>
      </c>
      <c r="U119" t="s">
        <v>234</v>
      </c>
      <c r="V119" t="s">
        <v>235</v>
      </c>
      <c r="W119" t="s">
        <v>374</v>
      </c>
      <c r="X119" t="s">
        <v>336</v>
      </c>
      <c r="Y119" s="4">
        <v>45947</v>
      </c>
      <c r="Z119" s="4">
        <v>45950</v>
      </c>
      <c r="AA119">
        <v>112</v>
      </c>
      <c r="AB119">
        <v>5494.47</v>
      </c>
      <c r="AC119">
        <v>1105.53</v>
      </c>
      <c r="AD119" s="4">
        <v>45952</v>
      </c>
      <c r="AE119" s="11" t="s">
        <v>618</v>
      </c>
      <c r="AF119">
        <v>112</v>
      </c>
      <c r="AG119" s="11" t="s">
        <v>944</v>
      </c>
      <c r="AH119" s="12" t="s">
        <v>932</v>
      </c>
      <c r="AI119" s="4">
        <v>46031</v>
      </c>
    </row>
    <row r="120" spans="1:35" x14ac:dyDescent="0.25">
      <c r="A120">
        <v>2025</v>
      </c>
      <c r="B120" s="4">
        <v>45931</v>
      </c>
      <c r="C120" s="4">
        <v>46022</v>
      </c>
      <c r="D120" t="s">
        <v>98</v>
      </c>
      <c r="E120" s="5" t="s">
        <v>460</v>
      </c>
      <c r="F120" t="s">
        <v>461</v>
      </c>
      <c r="G120" t="s">
        <v>462</v>
      </c>
      <c r="H120" t="s">
        <v>463</v>
      </c>
      <c r="I120" s="7" t="s">
        <v>310</v>
      </c>
      <c r="J120" t="s">
        <v>311</v>
      </c>
      <c r="K120" t="s">
        <v>170</v>
      </c>
      <c r="L120" t="s">
        <v>102</v>
      </c>
      <c r="M120" t="s">
        <v>103</v>
      </c>
      <c r="N120" t="s">
        <v>336</v>
      </c>
      <c r="O120" t="s">
        <v>105</v>
      </c>
      <c r="P120">
        <v>0</v>
      </c>
      <c r="Q120">
        <v>0</v>
      </c>
      <c r="R120" t="s">
        <v>234</v>
      </c>
      <c r="S120" t="s">
        <v>235</v>
      </c>
      <c r="T120" t="s">
        <v>236</v>
      </c>
      <c r="U120" t="s">
        <v>234</v>
      </c>
      <c r="V120" t="s">
        <v>235</v>
      </c>
      <c r="W120" t="s">
        <v>374</v>
      </c>
      <c r="X120" t="s">
        <v>336</v>
      </c>
      <c r="Y120" s="4">
        <v>45947</v>
      </c>
      <c r="Z120" s="4">
        <v>45950</v>
      </c>
      <c r="AA120">
        <v>113</v>
      </c>
      <c r="AB120">
        <v>3950.92</v>
      </c>
      <c r="AC120">
        <v>1049.08</v>
      </c>
      <c r="AD120" s="4">
        <v>45953</v>
      </c>
      <c r="AE120" s="11" t="s">
        <v>619</v>
      </c>
      <c r="AF120">
        <v>113</v>
      </c>
      <c r="AG120" s="11" t="s">
        <v>944</v>
      </c>
      <c r="AH120" s="12" t="s">
        <v>932</v>
      </c>
      <c r="AI120" s="4">
        <v>46031</v>
      </c>
    </row>
    <row r="121" spans="1:35" x14ac:dyDescent="0.25">
      <c r="A121">
        <v>2025</v>
      </c>
      <c r="B121" s="4">
        <v>45931</v>
      </c>
      <c r="C121" s="4">
        <v>46022</v>
      </c>
      <c r="D121" t="s">
        <v>91</v>
      </c>
      <c r="E121" s="5" t="s">
        <v>398</v>
      </c>
      <c r="F121" s="5" t="s">
        <v>403</v>
      </c>
      <c r="G121" s="5" t="s">
        <v>403</v>
      </c>
      <c r="H121" s="5" t="s">
        <v>440</v>
      </c>
      <c r="I121" s="7" t="s">
        <v>268</v>
      </c>
      <c r="J121" t="s">
        <v>269</v>
      </c>
      <c r="K121" t="s">
        <v>270</v>
      </c>
      <c r="L121" t="s">
        <v>101</v>
      </c>
      <c r="M121" t="s">
        <v>103</v>
      </c>
      <c r="N121" t="s">
        <v>336</v>
      </c>
      <c r="O121" t="s">
        <v>105</v>
      </c>
      <c r="P121">
        <v>0</v>
      </c>
      <c r="Q121">
        <v>0</v>
      </c>
      <c r="R121" t="s">
        <v>234</v>
      </c>
      <c r="S121" t="s">
        <v>235</v>
      </c>
      <c r="T121" t="s">
        <v>236</v>
      </c>
      <c r="U121" t="s">
        <v>234</v>
      </c>
      <c r="V121" t="s">
        <v>235</v>
      </c>
      <c r="W121" t="s">
        <v>379</v>
      </c>
      <c r="X121" t="s">
        <v>336</v>
      </c>
      <c r="Y121" s="4">
        <v>45947</v>
      </c>
      <c r="Z121" s="4">
        <v>45950</v>
      </c>
      <c r="AA121">
        <v>114</v>
      </c>
      <c r="AB121">
        <v>6206</v>
      </c>
      <c r="AD121" s="4">
        <v>45953</v>
      </c>
      <c r="AE121" s="11" t="s">
        <v>620</v>
      </c>
      <c r="AF121">
        <v>114</v>
      </c>
      <c r="AG121" s="11" t="s">
        <v>944</v>
      </c>
      <c r="AH121" s="12" t="s">
        <v>932</v>
      </c>
      <c r="AI121" s="4">
        <v>46031</v>
      </c>
    </row>
    <row r="122" spans="1:35" x14ac:dyDescent="0.25">
      <c r="A122">
        <v>2025</v>
      </c>
      <c r="B122" s="4">
        <v>45931</v>
      </c>
      <c r="C122" s="4">
        <v>46022</v>
      </c>
      <c r="D122" t="s">
        <v>98</v>
      </c>
      <c r="E122" s="5" t="s">
        <v>451</v>
      </c>
      <c r="F122" s="5" t="s">
        <v>452</v>
      </c>
      <c r="G122" s="5" t="s">
        <v>452</v>
      </c>
      <c r="H122" s="5" t="s">
        <v>413</v>
      </c>
      <c r="I122" s="7" t="s">
        <v>280</v>
      </c>
      <c r="J122" t="s">
        <v>281</v>
      </c>
      <c r="K122" t="s">
        <v>282</v>
      </c>
      <c r="L122" t="s">
        <v>101</v>
      </c>
      <c r="M122" t="s">
        <v>103</v>
      </c>
      <c r="N122" t="s">
        <v>346</v>
      </c>
      <c r="O122" t="s">
        <v>105</v>
      </c>
      <c r="P122">
        <v>0</v>
      </c>
      <c r="Q122">
        <v>0</v>
      </c>
      <c r="R122" t="s">
        <v>234</v>
      </c>
      <c r="S122" t="s">
        <v>235</v>
      </c>
      <c r="T122" t="s">
        <v>236</v>
      </c>
      <c r="U122" t="s">
        <v>234</v>
      </c>
      <c r="V122" t="s">
        <v>235</v>
      </c>
      <c r="W122" t="s">
        <v>375</v>
      </c>
      <c r="X122" t="s">
        <v>346</v>
      </c>
      <c r="Y122" s="4">
        <v>45947</v>
      </c>
      <c r="Z122" s="4">
        <v>45950</v>
      </c>
      <c r="AA122">
        <v>115</v>
      </c>
      <c r="AB122">
        <v>4791.1499999999996</v>
      </c>
      <c r="AC122">
        <v>2412.85</v>
      </c>
      <c r="AD122" s="4">
        <v>45951</v>
      </c>
      <c r="AE122" s="11" t="s">
        <v>621</v>
      </c>
      <c r="AF122">
        <v>115</v>
      </c>
      <c r="AG122" s="11" t="s">
        <v>944</v>
      </c>
      <c r="AH122" s="12" t="s">
        <v>932</v>
      </c>
      <c r="AI122" s="4">
        <v>46031</v>
      </c>
    </row>
    <row r="123" spans="1:35" x14ac:dyDescent="0.25">
      <c r="A123">
        <v>2025</v>
      </c>
      <c r="B123" s="4">
        <v>45931</v>
      </c>
      <c r="C123" s="4">
        <v>46022</v>
      </c>
      <c r="D123" t="s">
        <v>98</v>
      </c>
      <c r="E123" t="s">
        <v>414</v>
      </c>
      <c r="F123" t="s">
        <v>415</v>
      </c>
      <c r="G123" t="s">
        <v>416</v>
      </c>
      <c r="H123" t="s">
        <v>413</v>
      </c>
      <c r="I123" s="7" t="s">
        <v>209</v>
      </c>
      <c r="J123" t="s">
        <v>210</v>
      </c>
      <c r="K123" t="s">
        <v>121</v>
      </c>
      <c r="L123" t="s">
        <v>102</v>
      </c>
      <c r="M123" t="s">
        <v>103</v>
      </c>
      <c r="N123" t="s">
        <v>346</v>
      </c>
      <c r="O123" t="s">
        <v>105</v>
      </c>
      <c r="P123">
        <v>0</v>
      </c>
      <c r="Q123">
        <v>0</v>
      </c>
      <c r="R123" t="s">
        <v>234</v>
      </c>
      <c r="S123" t="s">
        <v>235</v>
      </c>
      <c r="T123" t="s">
        <v>236</v>
      </c>
      <c r="U123" t="s">
        <v>234</v>
      </c>
      <c r="V123" t="s">
        <v>235</v>
      </c>
      <c r="W123" t="s">
        <v>375</v>
      </c>
      <c r="X123" t="s">
        <v>346</v>
      </c>
      <c r="Y123" s="4">
        <v>45947</v>
      </c>
      <c r="Z123" s="4">
        <v>45950</v>
      </c>
      <c r="AA123">
        <v>116</v>
      </c>
      <c r="AB123">
        <v>3237.99</v>
      </c>
      <c r="AC123">
        <v>1762.01</v>
      </c>
      <c r="AD123" s="4">
        <v>45951</v>
      </c>
      <c r="AE123" s="11" t="s">
        <v>622</v>
      </c>
      <c r="AF123">
        <v>116</v>
      </c>
      <c r="AG123" s="11" t="s">
        <v>944</v>
      </c>
      <c r="AH123" s="12" t="s">
        <v>932</v>
      </c>
      <c r="AI123" s="4">
        <v>46031</v>
      </c>
    </row>
    <row r="124" spans="1:35" x14ac:dyDescent="0.25">
      <c r="A124">
        <v>2025</v>
      </c>
      <c r="B124" s="4">
        <v>45931</v>
      </c>
      <c r="C124" s="4">
        <v>46022</v>
      </c>
      <c r="D124" t="s">
        <v>98</v>
      </c>
      <c r="E124" s="5" t="s">
        <v>447</v>
      </c>
      <c r="F124" t="s">
        <v>448</v>
      </c>
      <c r="G124" s="5" t="s">
        <v>448</v>
      </c>
      <c r="H124" t="s">
        <v>419</v>
      </c>
      <c r="I124" s="7" t="s">
        <v>312</v>
      </c>
      <c r="J124" t="s">
        <v>313</v>
      </c>
      <c r="K124" t="s">
        <v>314</v>
      </c>
      <c r="L124" t="s">
        <v>101</v>
      </c>
      <c r="M124" t="s">
        <v>103</v>
      </c>
      <c r="N124" t="s">
        <v>337</v>
      </c>
      <c r="O124" t="s">
        <v>105</v>
      </c>
      <c r="P124">
        <v>0</v>
      </c>
      <c r="Q124">
        <v>0</v>
      </c>
      <c r="R124" t="s">
        <v>234</v>
      </c>
      <c r="S124" t="s">
        <v>235</v>
      </c>
      <c r="T124" t="s">
        <v>236</v>
      </c>
      <c r="U124" t="s">
        <v>234</v>
      </c>
      <c r="V124" t="s">
        <v>235</v>
      </c>
      <c r="W124" t="s">
        <v>368</v>
      </c>
      <c r="X124" t="s">
        <v>337</v>
      </c>
      <c r="Y124" s="4">
        <v>45947</v>
      </c>
      <c r="Z124" s="4">
        <v>45950</v>
      </c>
      <c r="AA124">
        <v>117</v>
      </c>
      <c r="AB124">
        <v>4279.3500000000004</v>
      </c>
      <c r="AC124">
        <v>1723.65</v>
      </c>
      <c r="AD124" s="4">
        <v>45953</v>
      </c>
      <c r="AE124" s="11" t="s">
        <v>623</v>
      </c>
      <c r="AF124">
        <v>117</v>
      </c>
      <c r="AG124" s="11" t="s">
        <v>944</v>
      </c>
      <c r="AH124" s="12" t="s">
        <v>932</v>
      </c>
      <c r="AI124" s="4">
        <v>46031</v>
      </c>
    </row>
    <row r="125" spans="1:35" x14ac:dyDescent="0.25">
      <c r="A125">
        <v>2025</v>
      </c>
      <c r="B125" s="4">
        <v>45931</v>
      </c>
      <c r="C125" s="4">
        <v>46022</v>
      </c>
      <c r="D125" t="s">
        <v>98</v>
      </c>
      <c r="E125" t="s">
        <v>417</v>
      </c>
      <c r="F125" t="s">
        <v>418</v>
      </c>
      <c r="G125" t="s">
        <v>418</v>
      </c>
      <c r="H125" t="s">
        <v>419</v>
      </c>
      <c r="I125" s="7" t="s">
        <v>161</v>
      </c>
      <c r="J125" t="s">
        <v>162</v>
      </c>
      <c r="K125" t="s">
        <v>163</v>
      </c>
      <c r="L125" t="s">
        <v>101</v>
      </c>
      <c r="M125" t="s">
        <v>103</v>
      </c>
      <c r="N125" t="s">
        <v>337</v>
      </c>
      <c r="O125" t="s">
        <v>105</v>
      </c>
      <c r="P125">
        <v>0</v>
      </c>
      <c r="Q125">
        <v>0</v>
      </c>
      <c r="R125" t="s">
        <v>234</v>
      </c>
      <c r="S125" t="s">
        <v>235</v>
      </c>
      <c r="T125" t="s">
        <v>236</v>
      </c>
      <c r="U125" t="s">
        <v>234</v>
      </c>
      <c r="V125" t="s">
        <v>235</v>
      </c>
      <c r="W125" t="s">
        <v>378</v>
      </c>
      <c r="X125" t="s">
        <v>337</v>
      </c>
      <c r="Y125" s="4">
        <v>45947</v>
      </c>
      <c r="Z125" s="4">
        <v>45954</v>
      </c>
      <c r="AA125">
        <v>118</v>
      </c>
      <c r="AB125">
        <v>6245.51</v>
      </c>
      <c r="AC125">
        <v>3754.49</v>
      </c>
      <c r="AD125" s="4">
        <v>45959</v>
      </c>
      <c r="AE125" s="11" t="s">
        <v>624</v>
      </c>
      <c r="AF125">
        <v>118</v>
      </c>
      <c r="AG125" s="11" t="s">
        <v>944</v>
      </c>
      <c r="AH125" s="12" t="s">
        <v>932</v>
      </c>
      <c r="AI125" s="4">
        <v>46031</v>
      </c>
    </row>
    <row r="126" spans="1:35" x14ac:dyDescent="0.25">
      <c r="A126">
        <v>2025</v>
      </c>
      <c r="B126" s="4">
        <v>45931</v>
      </c>
      <c r="C126" s="4">
        <v>46022</v>
      </c>
      <c r="D126" t="s">
        <v>98</v>
      </c>
      <c r="E126" s="5" t="s">
        <v>469</v>
      </c>
      <c r="F126" s="5" t="s">
        <v>470</v>
      </c>
      <c r="G126" s="5" t="s">
        <v>470</v>
      </c>
      <c r="H126" s="5" t="s">
        <v>419</v>
      </c>
      <c r="I126" s="7" t="s">
        <v>158</v>
      </c>
      <c r="J126" t="s">
        <v>159</v>
      </c>
      <c r="K126" t="s">
        <v>160</v>
      </c>
      <c r="L126" t="s">
        <v>101</v>
      </c>
      <c r="M126" t="s">
        <v>103</v>
      </c>
      <c r="N126" t="s">
        <v>337</v>
      </c>
      <c r="O126" t="s">
        <v>105</v>
      </c>
      <c r="P126">
        <v>0</v>
      </c>
      <c r="Q126">
        <v>0</v>
      </c>
      <c r="R126" t="s">
        <v>234</v>
      </c>
      <c r="S126" t="s">
        <v>235</v>
      </c>
      <c r="T126" t="s">
        <v>236</v>
      </c>
      <c r="U126" t="s">
        <v>234</v>
      </c>
      <c r="V126" t="s">
        <v>235</v>
      </c>
      <c r="W126" t="s">
        <v>378</v>
      </c>
      <c r="X126" t="s">
        <v>337</v>
      </c>
      <c r="Y126" s="4">
        <v>45947</v>
      </c>
      <c r="Z126" s="4">
        <v>45954</v>
      </c>
      <c r="AA126">
        <v>119</v>
      </c>
      <c r="AB126">
        <v>4844.01</v>
      </c>
      <c r="AC126">
        <v>5155.99</v>
      </c>
      <c r="AD126" s="4">
        <v>45959</v>
      </c>
      <c r="AE126" s="11" t="s">
        <v>625</v>
      </c>
      <c r="AF126">
        <v>119</v>
      </c>
      <c r="AG126" s="11" t="s">
        <v>944</v>
      </c>
      <c r="AH126" s="12" t="s">
        <v>932</v>
      </c>
      <c r="AI126" s="4">
        <v>46031</v>
      </c>
    </row>
    <row r="127" spans="1:35" x14ac:dyDescent="0.25">
      <c r="A127">
        <v>2025</v>
      </c>
      <c r="B127" s="4">
        <v>45931</v>
      </c>
      <c r="C127" s="4">
        <v>46022</v>
      </c>
      <c r="D127" t="s">
        <v>98</v>
      </c>
      <c r="E127" s="3" t="s">
        <v>422</v>
      </c>
      <c r="F127" s="3" t="s">
        <v>423</v>
      </c>
      <c r="G127" s="3" t="s">
        <v>423</v>
      </c>
      <c r="H127" s="3" t="s">
        <v>419</v>
      </c>
      <c r="I127" s="7" t="s">
        <v>157</v>
      </c>
      <c r="J127" t="s">
        <v>121</v>
      </c>
      <c r="K127" t="s">
        <v>137</v>
      </c>
      <c r="L127" t="s">
        <v>101</v>
      </c>
      <c r="M127" t="s">
        <v>103</v>
      </c>
      <c r="N127" t="s">
        <v>337</v>
      </c>
      <c r="O127" t="s">
        <v>105</v>
      </c>
      <c r="P127">
        <v>0</v>
      </c>
      <c r="Q127">
        <v>0</v>
      </c>
      <c r="R127" t="s">
        <v>234</v>
      </c>
      <c r="S127" t="s">
        <v>235</v>
      </c>
      <c r="T127" t="s">
        <v>236</v>
      </c>
      <c r="U127" t="s">
        <v>234</v>
      </c>
      <c r="V127" t="s">
        <v>235</v>
      </c>
      <c r="W127" t="s">
        <v>368</v>
      </c>
      <c r="X127" t="s">
        <v>337</v>
      </c>
      <c r="Y127" s="4">
        <v>45947</v>
      </c>
      <c r="Z127" s="4">
        <v>45954</v>
      </c>
      <c r="AA127">
        <v>120</v>
      </c>
      <c r="AB127">
        <v>1413</v>
      </c>
      <c r="AC127">
        <v>8587</v>
      </c>
      <c r="AD127" s="4">
        <v>45959</v>
      </c>
      <c r="AE127" s="11" t="s">
        <v>626</v>
      </c>
      <c r="AF127">
        <v>120</v>
      </c>
      <c r="AG127" s="11" t="s">
        <v>944</v>
      </c>
      <c r="AH127" s="12" t="s">
        <v>932</v>
      </c>
      <c r="AI127" s="4">
        <v>46031</v>
      </c>
    </row>
    <row r="128" spans="1:35" x14ac:dyDescent="0.25">
      <c r="A128">
        <v>2025</v>
      </c>
      <c r="B128" s="4">
        <v>45931</v>
      </c>
      <c r="C128" s="4">
        <v>46022</v>
      </c>
      <c r="D128" t="s">
        <v>98</v>
      </c>
      <c r="E128" t="s">
        <v>420</v>
      </c>
      <c r="F128" t="s">
        <v>421</v>
      </c>
      <c r="G128" t="s">
        <v>421</v>
      </c>
      <c r="H128" t="s">
        <v>401</v>
      </c>
      <c r="I128" s="7" t="s">
        <v>315</v>
      </c>
      <c r="J128" t="s">
        <v>139</v>
      </c>
      <c r="K128" t="s">
        <v>316</v>
      </c>
      <c r="L128" t="s">
        <v>101</v>
      </c>
      <c r="M128" t="s">
        <v>103</v>
      </c>
      <c r="N128" t="s">
        <v>348</v>
      </c>
      <c r="O128" t="s">
        <v>105</v>
      </c>
      <c r="P128">
        <v>0</v>
      </c>
      <c r="Q128">
        <v>0</v>
      </c>
      <c r="R128" t="s">
        <v>234</v>
      </c>
      <c r="S128" t="s">
        <v>235</v>
      </c>
      <c r="T128" t="s">
        <v>236</v>
      </c>
      <c r="U128" t="s">
        <v>234</v>
      </c>
      <c r="V128" t="s">
        <v>235</v>
      </c>
      <c r="W128" t="s">
        <v>384</v>
      </c>
      <c r="X128" t="s">
        <v>348</v>
      </c>
      <c r="Y128" s="4">
        <v>45950</v>
      </c>
      <c r="Z128" s="4">
        <v>45952</v>
      </c>
      <c r="AA128">
        <v>121</v>
      </c>
      <c r="AB128">
        <v>2972</v>
      </c>
      <c r="AC128">
        <v>639</v>
      </c>
      <c r="AD128" s="4">
        <v>45954</v>
      </c>
      <c r="AE128" s="11" t="s">
        <v>627</v>
      </c>
      <c r="AF128">
        <v>121</v>
      </c>
      <c r="AG128" s="11" t="s">
        <v>944</v>
      </c>
      <c r="AH128" s="12" t="s">
        <v>932</v>
      </c>
      <c r="AI128" s="4">
        <v>46031</v>
      </c>
    </row>
    <row r="129" spans="1:35" x14ac:dyDescent="0.25">
      <c r="A129">
        <v>2025</v>
      </c>
      <c r="B129" s="4">
        <v>45931</v>
      </c>
      <c r="C129" s="4">
        <v>46022</v>
      </c>
      <c r="D129" t="s">
        <v>98</v>
      </c>
      <c r="E129" s="5" t="s">
        <v>398</v>
      </c>
      <c r="F129" s="5" t="s">
        <v>403</v>
      </c>
      <c r="G129" s="5" t="s">
        <v>403</v>
      </c>
      <c r="H129" s="5" t="s">
        <v>262</v>
      </c>
      <c r="I129" s="7" t="s">
        <v>144</v>
      </c>
      <c r="J129" t="s">
        <v>145</v>
      </c>
      <c r="K129" t="s">
        <v>118</v>
      </c>
      <c r="L129" t="s">
        <v>101</v>
      </c>
      <c r="M129" t="s">
        <v>103</v>
      </c>
      <c r="N129" t="s">
        <v>336</v>
      </c>
      <c r="O129" t="s">
        <v>105</v>
      </c>
      <c r="P129">
        <v>0</v>
      </c>
      <c r="Q129">
        <v>0</v>
      </c>
      <c r="R129" t="s">
        <v>234</v>
      </c>
      <c r="S129" t="s">
        <v>235</v>
      </c>
      <c r="T129" t="s">
        <v>236</v>
      </c>
      <c r="U129" t="s">
        <v>234</v>
      </c>
      <c r="V129" t="s">
        <v>235</v>
      </c>
      <c r="W129" t="s">
        <v>370</v>
      </c>
      <c r="X129" t="s">
        <v>336</v>
      </c>
      <c r="Y129" s="4">
        <v>45950</v>
      </c>
      <c r="Z129" s="4">
        <v>45953</v>
      </c>
      <c r="AA129">
        <v>122</v>
      </c>
      <c r="AB129">
        <v>617</v>
      </c>
      <c r="AD129" s="4">
        <v>45954</v>
      </c>
      <c r="AE129" s="11" t="s">
        <v>628</v>
      </c>
      <c r="AF129">
        <v>122</v>
      </c>
      <c r="AG129" s="11" t="s">
        <v>944</v>
      </c>
      <c r="AH129" s="12" t="s">
        <v>932</v>
      </c>
      <c r="AI129" s="4">
        <v>46031</v>
      </c>
    </row>
    <row r="130" spans="1:35" x14ac:dyDescent="0.25">
      <c r="A130">
        <v>2025</v>
      </c>
      <c r="B130" s="4">
        <v>45931</v>
      </c>
      <c r="C130" s="4">
        <v>46022</v>
      </c>
      <c r="D130" t="s">
        <v>91</v>
      </c>
      <c r="E130" s="3" t="s">
        <v>436</v>
      </c>
      <c r="F130" s="3" t="s">
        <v>437</v>
      </c>
      <c r="G130" s="3" t="s">
        <v>438</v>
      </c>
      <c r="H130" s="3" t="s">
        <v>262</v>
      </c>
      <c r="I130" s="7" t="s">
        <v>125</v>
      </c>
      <c r="J130" t="s">
        <v>118</v>
      </c>
      <c r="K130" t="s">
        <v>126</v>
      </c>
      <c r="L130" t="s">
        <v>102</v>
      </c>
      <c r="M130" t="s">
        <v>103</v>
      </c>
      <c r="N130" t="s">
        <v>336</v>
      </c>
      <c r="O130" t="s">
        <v>105</v>
      </c>
      <c r="P130">
        <v>0</v>
      </c>
      <c r="Q130">
        <v>0</v>
      </c>
      <c r="R130" t="s">
        <v>234</v>
      </c>
      <c r="S130" t="s">
        <v>235</v>
      </c>
      <c r="T130" t="s">
        <v>236</v>
      </c>
      <c r="U130" t="s">
        <v>234</v>
      </c>
      <c r="V130" t="s">
        <v>235</v>
      </c>
      <c r="W130" t="s">
        <v>370</v>
      </c>
      <c r="X130" t="s">
        <v>336</v>
      </c>
      <c r="Y130" s="4">
        <v>45950</v>
      </c>
      <c r="Z130" s="4">
        <v>45953</v>
      </c>
      <c r="AA130">
        <v>123</v>
      </c>
      <c r="AB130">
        <v>5391.1</v>
      </c>
      <c r="AD130" s="4">
        <v>45954</v>
      </c>
      <c r="AE130" s="11" t="s">
        <v>629</v>
      </c>
      <c r="AF130">
        <v>123</v>
      </c>
      <c r="AG130" s="11" t="s">
        <v>944</v>
      </c>
      <c r="AH130" s="12" t="s">
        <v>932</v>
      </c>
      <c r="AI130" s="4">
        <v>46031</v>
      </c>
    </row>
    <row r="131" spans="1:35" x14ac:dyDescent="0.25">
      <c r="A131">
        <v>2025</v>
      </c>
      <c r="B131" s="4">
        <v>45931</v>
      </c>
      <c r="C131" s="4">
        <v>46022</v>
      </c>
      <c r="D131" t="s">
        <v>98</v>
      </c>
      <c r="E131" s="5" t="s">
        <v>264</v>
      </c>
      <c r="F131" s="5" t="s">
        <v>263</v>
      </c>
      <c r="G131" s="5" t="s">
        <v>263</v>
      </c>
      <c r="H131" s="5" t="s">
        <v>262</v>
      </c>
      <c r="I131" s="7" t="s">
        <v>116</v>
      </c>
      <c r="J131" t="s">
        <v>117</v>
      </c>
      <c r="K131" t="s">
        <v>118</v>
      </c>
      <c r="L131" t="s">
        <v>101</v>
      </c>
      <c r="M131" t="s">
        <v>103</v>
      </c>
      <c r="N131" t="s">
        <v>336</v>
      </c>
      <c r="O131" t="s">
        <v>105</v>
      </c>
      <c r="P131">
        <v>0</v>
      </c>
      <c r="Q131">
        <v>0</v>
      </c>
      <c r="R131" t="s">
        <v>234</v>
      </c>
      <c r="S131" t="s">
        <v>235</v>
      </c>
      <c r="T131" t="s">
        <v>236</v>
      </c>
      <c r="U131" t="s">
        <v>234</v>
      </c>
      <c r="V131" t="s">
        <v>235</v>
      </c>
      <c r="W131" t="s">
        <v>370</v>
      </c>
      <c r="X131" t="s">
        <v>336</v>
      </c>
      <c r="Y131" s="4">
        <v>45950</v>
      </c>
      <c r="Z131" s="4">
        <v>45953</v>
      </c>
      <c r="AA131">
        <v>124</v>
      </c>
      <c r="AB131">
        <v>3819</v>
      </c>
      <c r="AD131" s="4">
        <v>45954</v>
      </c>
      <c r="AE131" s="11" t="s">
        <v>630</v>
      </c>
      <c r="AF131">
        <v>124</v>
      </c>
      <c r="AG131" s="11" t="s">
        <v>944</v>
      </c>
      <c r="AH131" s="12" t="s">
        <v>932</v>
      </c>
      <c r="AI131" s="4">
        <v>46031</v>
      </c>
    </row>
    <row r="132" spans="1:35" x14ac:dyDescent="0.25">
      <c r="A132">
        <v>2025</v>
      </c>
      <c r="B132" s="4">
        <v>45931</v>
      </c>
      <c r="C132" s="4">
        <v>46022</v>
      </c>
      <c r="D132" t="s">
        <v>98</v>
      </c>
      <c r="E132" s="5" t="s">
        <v>447</v>
      </c>
      <c r="F132" s="5" t="s">
        <v>448</v>
      </c>
      <c r="G132" s="5" t="s">
        <v>448</v>
      </c>
      <c r="H132" s="5" t="s">
        <v>419</v>
      </c>
      <c r="I132" s="7" t="s">
        <v>312</v>
      </c>
      <c r="J132" t="s">
        <v>313</v>
      </c>
      <c r="K132" t="s">
        <v>314</v>
      </c>
      <c r="L132" t="s">
        <v>101</v>
      </c>
      <c r="M132" t="s">
        <v>103</v>
      </c>
      <c r="N132" t="s">
        <v>337</v>
      </c>
      <c r="O132" t="s">
        <v>105</v>
      </c>
      <c r="P132">
        <v>0</v>
      </c>
      <c r="Q132">
        <v>0</v>
      </c>
      <c r="R132" t="s">
        <v>234</v>
      </c>
      <c r="S132" t="s">
        <v>235</v>
      </c>
      <c r="T132" t="s">
        <v>236</v>
      </c>
      <c r="U132" t="s">
        <v>234</v>
      </c>
      <c r="V132" t="s">
        <v>235</v>
      </c>
      <c r="W132" t="s">
        <v>378</v>
      </c>
      <c r="X132" t="s">
        <v>337</v>
      </c>
      <c r="Y132" s="4">
        <v>45950</v>
      </c>
      <c r="Z132" s="4">
        <v>45953</v>
      </c>
      <c r="AA132">
        <v>125</v>
      </c>
      <c r="AB132">
        <v>4714.0200000000004</v>
      </c>
      <c r="AC132">
        <v>285.98</v>
      </c>
      <c r="AD132" s="4">
        <v>45958</v>
      </c>
      <c r="AE132" s="11" t="s">
        <v>631</v>
      </c>
      <c r="AF132">
        <v>125</v>
      </c>
      <c r="AG132" s="11" t="s">
        <v>944</v>
      </c>
      <c r="AH132" s="12" t="s">
        <v>932</v>
      </c>
      <c r="AI132" s="4">
        <v>46031</v>
      </c>
    </row>
    <row r="133" spans="1:35" x14ac:dyDescent="0.25">
      <c r="A133">
        <v>2025</v>
      </c>
      <c r="B133" s="4">
        <v>45931</v>
      </c>
      <c r="C133" s="4">
        <v>46022</v>
      </c>
      <c r="D133" t="s">
        <v>98</v>
      </c>
      <c r="E133" s="5" t="s">
        <v>451</v>
      </c>
      <c r="F133" s="5" t="s">
        <v>452</v>
      </c>
      <c r="G133" s="5" t="s">
        <v>452</v>
      </c>
      <c r="H133" s="5" t="s">
        <v>413</v>
      </c>
      <c r="I133" s="7" t="s">
        <v>280</v>
      </c>
      <c r="J133" t="s">
        <v>281</v>
      </c>
      <c r="K133" t="s">
        <v>282</v>
      </c>
      <c r="L133" t="s">
        <v>101</v>
      </c>
      <c r="M133" t="s">
        <v>103</v>
      </c>
      <c r="N133" t="s">
        <v>346</v>
      </c>
      <c r="O133" t="s">
        <v>105</v>
      </c>
      <c r="P133">
        <v>0</v>
      </c>
      <c r="Q133">
        <v>0</v>
      </c>
      <c r="R133" t="s">
        <v>234</v>
      </c>
      <c r="S133" t="s">
        <v>235</v>
      </c>
      <c r="T133" t="s">
        <v>236</v>
      </c>
      <c r="U133" t="s">
        <v>234</v>
      </c>
      <c r="V133" t="s">
        <v>235</v>
      </c>
      <c r="W133" t="s">
        <v>385</v>
      </c>
      <c r="X133" t="s">
        <v>346</v>
      </c>
      <c r="Y133" s="4">
        <v>45951</v>
      </c>
      <c r="Z133" s="4">
        <v>45960</v>
      </c>
      <c r="AA133">
        <v>126</v>
      </c>
      <c r="AB133">
        <v>18397.32</v>
      </c>
      <c r="AC133">
        <v>1904.68</v>
      </c>
      <c r="AD133" s="4">
        <v>45964</v>
      </c>
      <c r="AE133" s="11" t="s">
        <v>632</v>
      </c>
      <c r="AF133">
        <v>126</v>
      </c>
      <c r="AG133" s="11" t="s">
        <v>944</v>
      </c>
      <c r="AH133" s="12" t="s">
        <v>932</v>
      </c>
      <c r="AI133" s="4">
        <v>46031</v>
      </c>
    </row>
    <row r="134" spans="1:35" x14ac:dyDescent="0.25">
      <c r="A134">
        <v>2025</v>
      </c>
      <c r="B134" s="4">
        <v>45931</v>
      </c>
      <c r="C134" s="4">
        <v>46022</v>
      </c>
      <c r="D134" t="s">
        <v>91</v>
      </c>
      <c r="E134" s="3" t="s">
        <v>424</v>
      </c>
      <c r="F134" t="s">
        <v>425</v>
      </c>
      <c r="G134" t="s">
        <v>425</v>
      </c>
      <c r="H134" s="3" t="s">
        <v>419</v>
      </c>
      <c r="I134" s="7" t="s">
        <v>266</v>
      </c>
      <c r="J134" t="s">
        <v>267</v>
      </c>
      <c r="K134" t="s">
        <v>170</v>
      </c>
      <c r="L134" t="s">
        <v>101</v>
      </c>
      <c r="M134" t="s">
        <v>103</v>
      </c>
      <c r="N134" t="s">
        <v>336</v>
      </c>
      <c r="O134" t="s">
        <v>105</v>
      </c>
      <c r="P134">
        <v>0</v>
      </c>
      <c r="Q134">
        <v>0</v>
      </c>
      <c r="R134" t="s">
        <v>234</v>
      </c>
      <c r="S134" t="s">
        <v>235</v>
      </c>
      <c r="T134" t="s">
        <v>236</v>
      </c>
      <c r="U134" t="s">
        <v>234</v>
      </c>
      <c r="V134" t="s">
        <v>235</v>
      </c>
      <c r="W134" t="s">
        <v>368</v>
      </c>
      <c r="X134" t="s">
        <v>336</v>
      </c>
      <c r="Y134" s="4">
        <v>45952</v>
      </c>
      <c r="Z134" s="4">
        <v>45953</v>
      </c>
      <c r="AA134">
        <v>127</v>
      </c>
      <c r="AB134">
        <v>716</v>
      </c>
      <c r="AC134">
        <v>1284</v>
      </c>
      <c r="AD134" s="4">
        <v>45957</v>
      </c>
      <c r="AE134" s="11" t="s">
        <v>633</v>
      </c>
      <c r="AF134">
        <v>127</v>
      </c>
      <c r="AG134" s="11" t="s">
        <v>944</v>
      </c>
      <c r="AH134" s="12" t="s">
        <v>932</v>
      </c>
      <c r="AI134" s="4">
        <v>46031</v>
      </c>
    </row>
    <row r="135" spans="1:35" x14ac:dyDescent="0.25">
      <c r="A135">
        <v>2025</v>
      </c>
      <c r="B135" s="4">
        <v>45931</v>
      </c>
      <c r="C135" s="4">
        <v>46022</v>
      </c>
      <c r="D135" t="s">
        <v>98</v>
      </c>
      <c r="E135" t="s">
        <v>398</v>
      </c>
      <c r="F135" t="s">
        <v>403</v>
      </c>
      <c r="G135" t="s">
        <v>403</v>
      </c>
      <c r="H135" t="s">
        <v>419</v>
      </c>
      <c r="I135" s="7" t="s">
        <v>317</v>
      </c>
      <c r="J135" t="s">
        <v>172</v>
      </c>
      <c r="K135" t="s">
        <v>318</v>
      </c>
      <c r="L135" t="s">
        <v>101</v>
      </c>
      <c r="M135" t="s">
        <v>103</v>
      </c>
      <c r="N135" t="s">
        <v>337</v>
      </c>
      <c r="O135" t="s">
        <v>105</v>
      </c>
      <c r="P135">
        <v>0</v>
      </c>
      <c r="Q135">
        <v>0</v>
      </c>
      <c r="R135" t="s">
        <v>234</v>
      </c>
      <c r="S135" t="s">
        <v>235</v>
      </c>
      <c r="T135" t="s">
        <v>236</v>
      </c>
      <c r="U135" t="s">
        <v>234</v>
      </c>
      <c r="V135" t="s">
        <v>235</v>
      </c>
      <c r="W135" t="s">
        <v>369</v>
      </c>
      <c r="X135" t="s">
        <v>337</v>
      </c>
      <c r="Y135" s="4">
        <v>45953</v>
      </c>
      <c r="Z135" s="4">
        <v>45953</v>
      </c>
      <c r="AA135">
        <v>128</v>
      </c>
      <c r="AB135">
        <v>1483</v>
      </c>
      <c r="AC135">
        <v>926.5</v>
      </c>
      <c r="AD135" s="4">
        <v>45957</v>
      </c>
      <c r="AE135" s="11" t="s">
        <v>634</v>
      </c>
      <c r="AF135">
        <v>128</v>
      </c>
      <c r="AG135" s="11" t="s">
        <v>944</v>
      </c>
      <c r="AH135" s="12" t="s">
        <v>932</v>
      </c>
      <c r="AI135" s="4">
        <v>46031</v>
      </c>
    </row>
    <row r="136" spans="1:35" x14ac:dyDescent="0.25">
      <c r="A136">
        <v>2025</v>
      </c>
      <c r="B136" s="4">
        <v>45931</v>
      </c>
      <c r="C136" s="4">
        <v>46022</v>
      </c>
      <c r="D136" t="s">
        <v>91</v>
      </c>
      <c r="E136" t="s">
        <v>397</v>
      </c>
      <c r="F136" t="s">
        <v>399</v>
      </c>
      <c r="G136" t="s">
        <v>400</v>
      </c>
      <c r="H136" t="s">
        <v>401</v>
      </c>
      <c r="I136" s="7" t="s">
        <v>122</v>
      </c>
      <c r="J136" t="s">
        <v>201</v>
      </c>
      <c r="K136" t="s">
        <v>202</v>
      </c>
      <c r="L136" t="s">
        <v>102</v>
      </c>
      <c r="M136" t="s">
        <v>103</v>
      </c>
      <c r="N136" t="s">
        <v>342</v>
      </c>
      <c r="O136" t="s">
        <v>105</v>
      </c>
      <c r="P136">
        <v>0</v>
      </c>
      <c r="Q136">
        <v>0</v>
      </c>
      <c r="R136" t="s">
        <v>234</v>
      </c>
      <c r="S136" t="s">
        <v>235</v>
      </c>
      <c r="T136" t="s">
        <v>236</v>
      </c>
      <c r="U136" t="s">
        <v>234</v>
      </c>
      <c r="V136" t="s">
        <v>235</v>
      </c>
      <c r="W136" t="s">
        <v>375</v>
      </c>
      <c r="X136" t="s">
        <v>395</v>
      </c>
      <c r="Y136" s="4">
        <v>45953</v>
      </c>
      <c r="Z136" s="4">
        <v>45956</v>
      </c>
      <c r="AA136">
        <v>129</v>
      </c>
      <c r="AB136">
        <v>1845</v>
      </c>
      <c r="AC136">
        <v>775</v>
      </c>
      <c r="AD136" s="4">
        <v>45958</v>
      </c>
      <c r="AE136" s="11" t="s">
        <v>635</v>
      </c>
      <c r="AF136">
        <v>129</v>
      </c>
      <c r="AG136" s="11" t="s">
        <v>944</v>
      </c>
      <c r="AH136" s="12" t="s">
        <v>932</v>
      </c>
      <c r="AI136" s="4">
        <v>46031</v>
      </c>
    </row>
    <row r="137" spans="1:35" x14ac:dyDescent="0.25">
      <c r="A137">
        <v>2025</v>
      </c>
      <c r="B137" s="4">
        <v>45931</v>
      </c>
      <c r="C137" s="4">
        <v>46022</v>
      </c>
      <c r="D137" t="s">
        <v>98</v>
      </c>
      <c r="E137" s="5" t="s">
        <v>453</v>
      </c>
      <c r="F137" s="5" t="s">
        <v>454</v>
      </c>
      <c r="G137" s="5" t="s">
        <v>454</v>
      </c>
      <c r="H137" s="5" t="s">
        <v>262</v>
      </c>
      <c r="I137" s="7" t="s">
        <v>178</v>
      </c>
      <c r="J137" t="s">
        <v>179</v>
      </c>
      <c r="K137" t="s">
        <v>180</v>
      </c>
      <c r="L137" t="s">
        <v>101</v>
      </c>
      <c r="M137" t="s">
        <v>103</v>
      </c>
      <c r="N137" t="s">
        <v>349</v>
      </c>
      <c r="O137" t="s">
        <v>105</v>
      </c>
      <c r="P137">
        <v>0</v>
      </c>
      <c r="Q137">
        <v>0</v>
      </c>
      <c r="R137" t="s">
        <v>234</v>
      </c>
      <c r="S137" t="s">
        <v>235</v>
      </c>
      <c r="T137" t="s">
        <v>236</v>
      </c>
      <c r="U137" t="s">
        <v>234</v>
      </c>
      <c r="V137" t="s">
        <v>235</v>
      </c>
      <c r="W137" t="s">
        <v>370</v>
      </c>
      <c r="X137" t="s">
        <v>349</v>
      </c>
      <c r="Y137" s="4">
        <v>45954</v>
      </c>
      <c r="Z137" s="4">
        <v>45958</v>
      </c>
      <c r="AA137">
        <v>130</v>
      </c>
      <c r="AB137">
        <v>557.08000000000004</v>
      </c>
      <c r="AD137" s="4">
        <v>45959</v>
      </c>
      <c r="AE137" s="11" t="s">
        <v>636</v>
      </c>
      <c r="AF137">
        <v>130</v>
      </c>
      <c r="AG137" s="11" t="s">
        <v>944</v>
      </c>
      <c r="AH137" s="12" t="s">
        <v>932</v>
      </c>
      <c r="AI137" s="4">
        <v>46031</v>
      </c>
    </row>
    <row r="138" spans="1:35" x14ac:dyDescent="0.25">
      <c r="A138">
        <v>2025</v>
      </c>
      <c r="B138" s="4">
        <v>45931</v>
      </c>
      <c r="C138" s="4">
        <v>46022</v>
      </c>
      <c r="D138" t="s">
        <v>98</v>
      </c>
      <c r="E138" s="5" t="s">
        <v>398</v>
      </c>
      <c r="F138" s="5" t="s">
        <v>402</v>
      </c>
      <c r="G138" s="5" t="s">
        <v>403</v>
      </c>
      <c r="H138" s="5" t="s">
        <v>404</v>
      </c>
      <c r="I138" s="7" t="s">
        <v>319</v>
      </c>
      <c r="J138" t="s">
        <v>133</v>
      </c>
      <c r="K138" t="s">
        <v>134</v>
      </c>
      <c r="L138" t="s">
        <v>102</v>
      </c>
      <c r="M138" t="s">
        <v>103</v>
      </c>
      <c r="N138" t="s">
        <v>337</v>
      </c>
      <c r="O138" t="s">
        <v>105</v>
      </c>
      <c r="P138">
        <v>0</v>
      </c>
      <c r="Q138">
        <v>0</v>
      </c>
      <c r="R138" t="s">
        <v>234</v>
      </c>
      <c r="S138" t="s">
        <v>235</v>
      </c>
      <c r="T138" t="s">
        <v>236</v>
      </c>
      <c r="U138" t="s">
        <v>234</v>
      </c>
      <c r="V138" t="s">
        <v>235</v>
      </c>
      <c r="W138" t="s">
        <v>370</v>
      </c>
      <c r="X138" t="s">
        <v>337</v>
      </c>
      <c r="Y138" s="4">
        <v>45954</v>
      </c>
      <c r="Z138" s="4">
        <v>45959</v>
      </c>
      <c r="AA138">
        <v>131</v>
      </c>
      <c r="AB138">
        <v>2152</v>
      </c>
      <c r="AC138">
        <v>548</v>
      </c>
      <c r="AD138" s="4">
        <v>45966</v>
      </c>
      <c r="AE138" s="11" t="s">
        <v>637</v>
      </c>
      <c r="AF138">
        <v>131</v>
      </c>
      <c r="AG138" s="11" t="s">
        <v>944</v>
      </c>
      <c r="AH138" s="12" t="s">
        <v>932</v>
      </c>
      <c r="AI138" s="4">
        <v>46031</v>
      </c>
    </row>
    <row r="139" spans="1:35" x14ac:dyDescent="0.25">
      <c r="A139">
        <v>2025</v>
      </c>
      <c r="B139" s="4">
        <v>45931</v>
      </c>
      <c r="C139" s="4">
        <v>46022</v>
      </c>
      <c r="D139" t="s">
        <v>98</v>
      </c>
      <c r="E139" s="5" t="s">
        <v>398</v>
      </c>
      <c r="F139" t="s">
        <v>403</v>
      </c>
      <c r="G139" s="5" t="s">
        <v>403</v>
      </c>
      <c r="H139" t="s">
        <v>404</v>
      </c>
      <c r="I139" s="7" t="s">
        <v>320</v>
      </c>
      <c r="J139" t="s">
        <v>321</v>
      </c>
      <c r="K139" t="s">
        <v>322</v>
      </c>
      <c r="L139" t="s">
        <v>101</v>
      </c>
      <c r="M139" t="s">
        <v>103</v>
      </c>
      <c r="N139" t="s">
        <v>337</v>
      </c>
      <c r="O139" t="s">
        <v>105</v>
      </c>
      <c r="P139">
        <v>0</v>
      </c>
      <c r="Q139">
        <v>0</v>
      </c>
      <c r="R139" t="s">
        <v>234</v>
      </c>
      <c r="S139" t="s">
        <v>235</v>
      </c>
      <c r="T139" t="s">
        <v>236</v>
      </c>
      <c r="U139" t="s">
        <v>234</v>
      </c>
      <c r="V139" t="s">
        <v>235</v>
      </c>
      <c r="W139" t="s">
        <v>370</v>
      </c>
      <c r="X139" t="s">
        <v>337</v>
      </c>
      <c r="Y139" s="4">
        <v>45954</v>
      </c>
      <c r="Z139" s="4">
        <v>45959</v>
      </c>
      <c r="AA139">
        <v>132</v>
      </c>
      <c r="AB139">
        <v>1370</v>
      </c>
      <c r="AC139">
        <v>630</v>
      </c>
      <c r="AD139" s="4">
        <v>45966</v>
      </c>
      <c r="AE139" s="11" t="s">
        <v>638</v>
      </c>
      <c r="AF139">
        <v>132</v>
      </c>
      <c r="AG139" s="11" t="s">
        <v>944</v>
      </c>
      <c r="AH139" s="12" t="s">
        <v>932</v>
      </c>
      <c r="AI139" s="4">
        <v>46031</v>
      </c>
    </row>
    <row r="140" spans="1:35" x14ac:dyDescent="0.25">
      <c r="A140">
        <v>2025</v>
      </c>
      <c r="B140" s="4">
        <v>45931</v>
      </c>
      <c r="C140" s="4">
        <v>46022</v>
      </c>
      <c r="D140" t="s">
        <v>98</v>
      </c>
      <c r="E140" s="5" t="s">
        <v>398</v>
      </c>
      <c r="F140" s="5" t="s">
        <v>403</v>
      </c>
      <c r="G140" s="5" t="s">
        <v>403</v>
      </c>
      <c r="H140" s="5" t="s">
        <v>404</v>
      </c>
      <c r="I140" s="7" t="s">
        <v>323</v>
      </c>
      <c r="J140" t="s">
        <v>139</v>
      </c>
      <c r="K140" t="s">
        <v>324</v>
      </c>
      <c r="L140" t="s">
        <v>101</v>
      </c>
      <c r="M140" t="s">
        <v>103</v>
      </c>
      <c r="N140" t="s">
        <v>337</v>
      </c>
      <c r="O140" t="s">
        <v>105</v>
      </c>
      <c r="P140">
        <v>0</v>
      </c>
      <c r="Q140">
        <v>0</v>
      </c>
      <c r="R140" t="s">
        <v>234</v>
      </c>
      <c r="S140" t="s">
        <v>235</v>
      </c>
      <c r="T140" t="s">
        <v>236</v>
      </c>
      <c r="U140" t="s">
        <v>234</v>
      </c>
      <c r="V140" t="s">
        <v>235</v>
      </c>
      <c r="W140" t="s">
        <v>370</v>
      </c>
      <c r="X140" t="s">
        <v>337</v>
      </c>
      <c r="Y140" s="4">
        <v>45954</v>
      </c>
      <c r="Z140" s="4">
        <v>45959</v>
      </c>
      <c r="AA140">
        <v>133</v>
      </c>
      <c r="AB140">
        <v>824</v>
      </c>
      <c r="AC140">
        <v>1276</v>
      </c>
      <c r="AD140" s="4">
        <v>45966</v>
      </c>
      <c r="AE140" s="11" t="s">
        <v>639</v>
      </c>
      <c r="AF140">
        <v>133</v>
      </c>
      <c r="AG140" s="11" t="s">
        <v>944</v>
      </c>
      <c r="AH140" s="12" t="s">
        <v>932</v>
      </c>
      <c r="AI140" s="4">
        <v>46031</v>
      </c>
    </row>
    <row r="141" spans="1:35" x14ac:dyDescent="0.25">
      <c r="A141">
        <v>2025</v>
      </c>
      <c r="B141" s="4">
        <v>45931</v>
      </c>
      <c r="C141" s="4">
        <v>46022</v>
      </c>
      <c r="D141" t="s">
        <v>98</v>
      </c>
      <c r="E141" s="5" t="s">
        <v>398</v>
      </c>
      <c r="F141" s="5" t="s">
        <v>403</v>
      </c>
      <c r="G141" s="5" t="s">
        <v>403</v>
      </c>
      <c r="H141" s="5" t="s">
        <v>404</v>
      </c>
      <c r="I141" s="7" t="s">
        <v>325</v>
      </c>
      <c r="J141" t="s">
        <v>128</v>
      </c>
      <c r="K141" t="s">
        <v>129</v>
      </c>
      <c r="L141" t="s">
        <v>101</v>
      </c>
      <c r="M141" t="s">
        <v>103</v>
      </c>
      <c r="N141" t="s">
        <v>337</v>
      </c>
      <c r="O141" t="s">
        <v>105</v>
      </c>
      <c r="P141">
        <v>0</v>
      </c>
      <c r="Q141">
        <v>0</v>
      </c>
      <c r="R141" t="s">
        <v>234</v>
      </c>
      <c r="S141" t="s">
        <v>235</v>
      </c>
      <c r="T141" t="s">
        <v>236</v>
      </c>
      <c r="U141" t="s">
        <v>234</v>
      </c>
      <c r="V141" t="s">
        <v>235</v>
      </c>
      <c r="W141" t="s">
        <v>370</v>
      </c>
      <c r="X141" t="s">
        <v>337</v>
      </c>
      <c r="Y141" s="4">
        <v>45954</v>
      </c>
      <c r="Z141" s="4">
        <v>45959</v>
      </c>
      <c r="AA141">
        <v>134</v>
      </c>
      <c r="AB141">
        <v>1391</v>
      </c>
      <c r="AC141">
        <v>709</v>
      </c>
      <c r="AD141" s="4">
        <v>45966</v>
      </c>
      <c r="AE141" s="11" t="s">
        <v>640</v>
      </c>
      <c r="AF141">
        <v>134</v>
      </c>
      <c r="AG141" s="11" t="s">
        <v>944</v>
      </c>
      <c r="AH141" s="12" t="s">
        <v>932</v>
      </c>
      <c r="AI141" s="4">
        <v>46031</v>
      </c>
    </row>
    <row r="142" spans="1:35" x14ac:dyDescent="0.25">
      <c r="A142">
        <v>2025</v>
      </c>
      <c r="B142" s="4">
        <v>45931</v>
      </c>
      <c r="C142" s="4">
        <v>46022</v>
      </c>
      <c r="D142" t="s">
        <v>98</v>
      </c>
      <c r="E142" s="5" t="s">
        <v>398</v>
      </c>
      <c r="F142" s="5" t="s">
        <v>402</v>
      </c>
      <c r="G142" s="5" t="s">
        <v>403</v>
      </c>
      <c r="H142" t="s">
        <v>404</v>
      </c>
      <c r="I142" s="7" t="s">
        <v>119</v>
      </c>
      <c r="J142" t="s">
        <v>152</v>
      </c>
      <c r="K142" t="s">
        <v>121</v>
      </c>
      <c r="L142" t="s">
        <v>102</v>
      </c>
      <c r="M142" t="s">
        <v>103</v>
      </c>
      <c r="N142" t="s">
        <v>337</v>
      </c>
      <c r="O142" t="s">
        <v>105</v>
      </c>
      <c r="P142">
        <v>0</v>
      </c>
      <c r="Q142">
        <v>0</v>
      </c>
      <c r="R142" t="s">
        <v>234</v>
      </c>
      <c r="S142" t="s">
        <v>235</v>
      </c>
      <c r="T142" t="s">
        <v>236</v>
      </c>
      <c r="U142" t="s">
        <v>234</v>
      </c>
      <c r="V142" t="s">
        <v>235</v>
      </c>
      <c r="W142" t="s">
        <v>370</v>
      </c>
      <c r="X142" t="s">
        <v>337</v>
      </c>
      <c r="Y142" s="4">
        <v>45954</v>
      </c>
      <c r="Z142" s="4">
        <v>45959</v>
      </c>
      <c r="AA142">
        <v>135</v>
      </c>
      <c r="AB142">
        <v>1985</v>
      </c>
      <c r="AC142">
        <v>715</v>
      </c>
      <c r="AD142" s="4">
        <v>45966</v>
      </c>
      <c r="AE142" s="11" t="s">
        <v>641</v>
      </c>
      <c r="AF142">
        <v>135</v>
      </c>
      <c r="AG142" s="11" t="s">
        <v>944</v>
      </c>
      <c r="AH142" s="12" t="s">
        <v>932</v>
      </c>
      <c r="AI142" s="4">
        <v>46031</v>
      </c>
    </row>
    <row r="143" spans="1:35" x14ac:dyDescent="0.25">
      <c r="A143">
        <v>2025</v>
      </c>
      <c r="B143" s="4">
        <v>45931</v>
      </c>
      <c r="C143" s="4">
        <v>46022</v>
      </c>
      <c r="D143" t="s">
        <v>98</v>
      </c>
      <c r="E143" t="s">
        <v>417</v>
      </c>
      <c r="F143" t="s">
        <v>418</v>
      </c>
      <c r="G143" t="s">
        <v>418</v>
      </c>
      <c r="H143" t="s">
        <v>419</v>
      </c>
      <c r="I143" s="7" t="s">
        <v>161</v>
      </c>
      <c r="J143" t="s">
        <v>162</v>
      </c>
      <c r="K143" t="s">
        <v>163</v>
      </c>
      <c r="L143" t="s">
        <v>101</v>
      </c>
      <c r="M143" t="s">
        <v>103</v>
      </c>
      <c r="N143" t="s">
        <v>337</v>
      </c>
      <c r="O143" t="s">
        <v>105</v>
      </c>
      <c r="P143">
        <v>0</v>
      </c>
      <c r="Q143">
        <v>0</v>
      </c>
      <c r="R143" t="s">
        <v>234</v>
      </c>
      <c r="S143" t="s">
        <v>235</v>
      </c>
      <c r="T143" t="s">
        <v>236</v>
      </c>
      <c r="U143" t="s">
        <v>234</v>
      </c>
      <c r="V143" t="s">
        <v>235</v>
      </c>
      <c r="W143" t="s">
        <v>378</v>
      </c>
      <c r="X143" t="s">
        <v>337</v>
      </c>
      <c r="Y143" s="4">
        <v>45954</v>
      </c>
      <c r="Z143" s="4">
        <v>45960</v>
      </c>
      <c r="AA143">
        <v>136</v>
      </c>
      <c r="AB143">
        <v>11938</v>
      </c>
      <c r="AC143">
        <v>6802</v>
      </c>
      <c r="AD143" s="4">
        <v>45966</v>
      </c>
      <c r="AE143" s="11" t="s">
        <v>642</v>
      </c>
      <c r="AF143">
        <v>136</v>
      </c>
      <c r="AG143" s="11" t="s">
        <v>944</v>
      </c>
      <c r="AH143" s="12" t="s">
        <v>932</v>
      </c>
      <c r="AI143" s="4">
        <v>46031</v>
      </c>
    </row>
    <row r="144" spans="1:35" x14ac:dyDescent="0.25">
      <c r="A144">
        <v>2025</v>
      </c>
      <c r="B144" s="4">
        <v>45931</v>
      </c>
      <c r="C144" s="4">
        <v>46022</v>
      </c>
      <c r="D144" t="s">
        <v>98</v>
      </c>
      <c r="E144" s="3" t="s">
        <v>398</v>
      </c>
      <c r="F144" s="3" t="s">
        <v>403</v>
      </c>
      <c r="G144" s="3" t="s">
        <v>403</v>
      </c>
      <c r="H144" s="3" t="s">
        <v>419</v>
      </c>
      <c r="I144" s="7" t="s">
        <v>200</v>
      </c>
      <c r="J144" t="s">
        <v>152</v>
      </c>
      <c r="K144" t="s">
        <v>153</v>
      </c>
      <c r="L144" t="s">
        <v>101</v>
      </c>
      <c r="M144" t="s">
        <v>103</v>
      </c>
      <c r="N144" t="s">
        <v>337</v>
      </c>
      <c r="O144" t="s">
        <v>105</v>
      </c>
      <c r="P144">
        <v>0</v>
      </c>
      <c r="Q144">
        <v>0</v>
      </c>
      <c r="R144" t="s">
        <v>234</v>
      </c>
      <c r="S144" t="s">
        <v>235</v>
      </c>
      <c r="T144" t="s">
        <v>236</v>
      </c>
      <c r="U144" t="s">
        <v>234</v>
      </c>
      <c r="V144" t="s">
        <v>235</v>
      </c>
      <c r="W144" t="s">
        <v>378</v>
      </c>
      <c r="X144" t="s">
        <v>337</v>
      </c>
      <c r="Y144" s="4">
        <v>45954</v>
      </c>
      <c r="Z144" s="4">
        <v>45961</v>
      </c>
      <c r="AA144">
        <v>137</v>
      </c>
      <c r="AB144">
        <v>11480</v>
      </c>
      <c r="AC144">
        <v>2680</v>
      </c>
      <c r="AD144" s="4">
        <v>45966</v>
      </c>
      <c r="AE144" s="11" t="s">
        <v>643</v>
      </c>
      <c r="AF144">
        <v>137</v>
      </c>
      <c r="AG144" s="11" t="s">
        <v>944</v>
      </c>
      <c r="AH144" s="12" t="s">
        <v>932</v>
      </c>
      <c r="AI144" s="4">
        <v>46031</v>
      </c>
    </row>
    <row r="145" spans="1:35" x14ac:dyDescent="0.25">
      <c r="A145">
        <v>2025</v>
      </c>
      <c r="B145" s="4">
        <v>45931</v>
      </c>
      <c r="C145" s="4">
        <v>46022</v>
      </c>
      <c r="D145" t="s">
        <v>98</v>
      </c>
      <c r="E145" s="5" t="s">
        <v>457</v>
      </c>
      <c r="F145" s="5" t="s">
        <v>458</v>
      </c>
      <c r="G145" s="5" t="s">
        <v>459</v>
      </c>
      <c r="H145" s="5" t="s">
        <v>432</v>
      </c>
      <c r="I145" s="7" t="s">
        <v>195</v>
      </c>
      <c r="J145" t="s">
        <v>196</v>
      </c>
      <c r="K145" t="s">
        <v>197</v>
      </c>
      <c r="L145" t="s">
        <v>102</v>
      </c>
      <c r="M145" t="s">
        <v>103</v>
      </c>
      <c r="N145" t="s">
        <v>350</v>
      </c>
      <c r="O145" t="s">
        <v>105</v>
      </c>
      <c r="P145">
        <v>0</v>
      </c>
      <c r="Q145">
        <v>0</v>
      </c>
      <c r="R145" t="s">
        <v>234</v>
      </c>
      <c r="S145" t="s">
        <v>235</v>
      </c>
      <c r="T145" t="s">
        <v>236</v>
      </c>
      <c r="U145" t="s">
        <v>234</v>
      </c>
      <c r="V145" t="s">
        <v>235</v>
      </c>
      <c r="W145" t="s">
        <v>235</v>
      </c>
      <c r="X145" t="s">
        <v>350</v>
      </c>
      <c r="Y145" s="4">
        <v>45958</v>
      </c>
      <c r="Z145" s="4">
        <v>45958</v>
      </c>
      <c r="AA145">
        <v>138</v>
      </c>
      <c r="AB145">
        <v>327.5</v>
      </c>
      <c r="AD145" s="4">
        <v>45961</v>
      </c>
      <c r="AE145" s="11" t="s">
        <v>644</v>
      </c>
      <c r="AF145">
        <v>138</v>
      </c>
      <c r="AG145" s="11" t="s">
        <v>944</v>
      </c>
      <c r="AH145" s="12" t="s">
        <v>932</v>
      </c>
      <c r="AI145" s="4">
        <v>46031</v>
      </c>
    </row>
    <row r="146" spans="1:35" x14ac:dyDescent="0.25">
      <c r="A146">
        <v>2025</v>
      </c>
      <c r="B146" s="4">
        <v>45931</v>
      </c>
      <c r="C146" s="4">
        <v>46022</v>
      </c>
      <c r="D146" t="s">
        <v>98</v>
      </c>
      <c r="E146" s="5" t="s">
        <v>430</v>
      </c>
      <c r="F146" s="5" t="s">
        <v>431</v>
      </c>
      <c r="G146" s="5" t="s">
        <v>431</v>
      </c>
      <c r="H146" s="5" t="s">
        <v>432</v>
      </c>
      <c r="I146" s="7" t="s">
        <v>198</v>
      </c>
      <c r="J146" t="s">
        <v>126</v>
      </c>
      <c r="K146" t="s">
        <v>199</v>
      </c>
      <c r="L146" t="s">
        <v>101</v>
      </c>
      <c r="M146" t="s">
        <v>103</v>
      </c>
      <c r="N146" t="s">
        <v>350</v>
      </c>
      <c r="O146" t="s">
        <v>105</v>
      </c>
      <c r="P146">
        <v>0</v>
      </c>
      <c r="Q146">
        <v>0</v>
      </c>
      <c r="R146" t="s">
        <v>234</v>
      </c>
      <c r="S146" t="s">
        <v>235</v>
      </c>
      <c r="T146" t="s">
        <v>236</v>
      </c>
      <c r="U146" t="s">
        <v>234</v>
      </c>
      <c r="V146" t="s">
        <v>235</v>
      </c>
      <c r="W146" t="s">
        <v>235</v>
      </c>
      <c r="X146" t="s">
        <v>350</v>
      </c>
      <c r="Y146" s="4">
        <v>45958</v>
      </c>
      <c r="Z146" s="4">
        <v>45958</v>
      </c>
      <c r="AA146">
        <v>139</v>
      </c>
      <c r="AB146">
        <v>572</v>
      </c>
      <c r="AC146">
        <v>1</v>
      </c>
      <c r="AD146" s="4">
        <v>45961</v>
      </c>
      <c r="AE146" s="11" t="s">
        <v>645</v>
      </c>
      <c r="AF146">
        <v>139</v>
      </c>
      <c r="AG146" s="11" t="s">
        <v>944</v>
      </c>
      <c r="AH146" s="12" t="s">
        <v>932</v>
      </c>
      <c r="AI146" s="4">
        <v>46031</v>
      </c>
    </row>
    <row r="147" spans="1:35" x14ac:dyDescent="0.25">
      <c r="A147">
        <v>2025</v>
      </c>
      <c r="B147" s="4">
        <v>45931</v>
      </c>
      <c r="C147" s="4">
        <v>46022</v>
      </c>
      <c r="D147" t="s">
        <v>91</v>
      </c>
      <c r="E147" t="s">
        <v>397</v>
      </c>
      <c r="F147" t="s">
        <v>399</v>
      </c>
      <c r="G147" t="s">
        <v>400</v>
      </c>
      <c r="H147" t="s">
        <v>401</v>
      </c>
      <c r="I147" s="7" t="s">
        <v>122</v>
      </c>
      <c r="J147" t="s">
        <v>201</v>
      </c>
      <c r="K147" t="s">
        <v>202</v>
      </c>
      <c r="L147" t="s">
        <v>102</v>
      </c>
      <c r="M147" t="s">
        <v>103</v>
      </c>
      <c r="N147" t="s">
        <v>342</v>
      </c>
      <c r="O147" t="s">
        <v>105</v>
      </c>
      <c r="P147">
        <v>0</v>
      </c>
      <c r="Q147">
        <v>0</v>
      </c>
      <c r="R147" t="s">
        <v>234</v>
      </c>
      <c r="S147" t="s">
        <v>235</v>
      </c>
      <c r="T147" t="s">
        <v>236</v>
      </c>
      <c r="U147" t="s">
        <v>234</v>
      </c>
      <c r="V147" t="s">
        <v>235</v>
      </c>
      <c r="W147" t="s">
        <v>381</v>
      </c>
      <c r="X147" t="s">
        <v>342</v>
      </c>
      <c r="Y147" s="4">
        <v>45958</v>
      </c>
      <c r="Z147" s="4">
        <v>45961</v>
      </c>
      <c r="AA147">
        <v>140</v>
      </c>
      <c r="AB147">
        <v>1600</v>
      </c>
      <c r="AC147">
        <v>1020</v>
      </c>
      <c r="AD147" s="4">
        <v>45964</v>
      </c>
      <c r="AE147" s="11" t="s">
        <v>646</v>
      </c>
      <c r="AF147">
        <v>140</v>
      </c>
      <c r="AG147" s="11" t="s">
        <v>944</v>
      </c>
      <c r="AH147" s="12" t="s">
        <v>932</v>
      </c>
      <c r="AI147" s="4">
        <v>46031</v>
      </c>
    </row>
    <row r="148" spans="1:35" x14ac:dyDescent="0.25">
      <c r="A148">
        <v>2025</v>
      </c>
      <c r="B148" s="4">
        <v>45931</v>
      </c>
      <c r="C148" s="4">
        <v>46022</v>
      </c>
      <c r="D148" t="s">
        <v>98</v>
      </c>
      <c r="E148" t="s">
        <v>264</v>
      </c>
      <c r="F148" t="s">
        <v>263</v>
      </c>
      <c r="G148" t="s">
        <v>263</v>
      </c>
      <c r="H148" t="s">
        <v>396</v>
      </c>
      <c r="I148" s="7" t="s">
        <v>164</v>
      </c>
      <c r="J148" t="s">
        <v>165</v>
      </c>
      <c r="K148" t="s">
        <v>166</v>
      </c>
      <c r="L148" t="s">
        <v>101</v>
      </c>
      <c r="M148" t="s">
        <v>103</v>
      </c>
      <c r="N148" t="s">
        <v>340</v>
      </c>
      <c r="O148" t="s">
        <v>105</v>
      </c>
      <c r="P148">
        <v>0</v>
      </c>
      <c r="Q148">
        <v>0</v>
      </c>
      <c r="R148" t="s">
        <v>234</v>
      </c>
      <c r="S148" t="s">
        <v>235</v>
      </c>
      <c r="T148" t="s">
        <v>236</v>
      </c>
      <c r="U148" t="s">
        <v>234</v>
      </c>
      <c r="V148" t="s">
        <v>235</v>
      </c>
      <c r="W148" t="s">
        <v>386</v>
      </c>
      <c r="X148" t="s">
        <v>340</v>
      </c>
      <c r="Y148" s="4">
        <v>45944</v>
      </c>
      <c r="Z148" s="4">
        <v>45961</v>
      </c>
      <c r="AA148">
        <v>141</v>
      </c>
      <c r="AB148">
        <v>20549.46</v>
      </c>
      <c r="AD148" s="4">
        <v>45966</v>
      </c>
      <c r="AE148" s="11" t="s">
        <v>647</v>
      </c>
      <c r="AF148">
        <v>141</v>
      </c>
      <c r="AG148" s="11" t="s">
        <v>944</v>
      </c>
      <c r="AH148" s="12" t="s">
        <v>932</v>
      </c>
      <c r="AI148" s="4">
        <v>46031</v>
      </c>
    </row>
    <row r="149" spans="1:35" x14ac:dyDescent="0.25">
      <c r="A149">
        <v>2025</v>
      </c>
      <c r="B149" s="4">
        <v>45931</v>
      </c>
      <c r="C149" s="4">
        <v>46022</v>
      </c>
      <c r="D149" t="s">
        <v>98</v>
      </c>
      <c r="E149" s="5" t="s">
        <v>447</v>
      </c>
      <c r="F149" s="5" t="s">
        <v>448</v>
      </c>
      <c r="G149" s="5" t="s">
        <v>448</v>
      </c>
      <c r="H149" s="5" t="s">
        <v>419</v>
      </c>
      <c r="I149" s="7" t="s">
        <v>312</v>
      </c>
      <c r="J149" t="s">
        <v>313</v>
      </c>
      <c r="K149" t="s">
        <v>314</v>
      </c>
      <c r="L149" t="s">
        <v>101</v>
      </c>
      <c r="M149" t="s">
        <v>103</v>
      </c>
      <c r="N149" t="s">
        <v>337</v>
      </c>
      <c r="O149" t="s">
        <v>105</v>
      </c>
      <c r="P149">
        <v>0</v>
      </c>
      <c r="Q149">
        <v>0</v>
      </c>
      <c r="R149" t="s">
        <v>234</v>
      </c>
      <c r="S149" t="s">
        <v>235</v>
      </c>
      <c r="T149" t="s">
        <v>236</v>
      </c>
      <c r="U149" t="s">
        <v>234</v>
      </c>
      <c r="V149" t="s">
        <v>235</v>
      </c>
      <c r="W149" t="s">
        <v>368</v>
      </c>
      <c r="X149" t="s">
        <v>337</v>
      </c>
      <c r="Y149" s="4">
        <v>45945</v>
      </c>
      <c r="Z149" s="4">
        <v>45947</v>
      </c>
      <c r="AA149">
        <v>142</v>
      </c>
      <c r="AB149">
        <v>3775.76</v>
      </c>
      <c r="AC149">
        <v>3408.24</v>
      </c>
      <c r="AD149" s="4">
        <v>45953</v>
      </c>
      <c r="AE149" s="11" t="s">
        <v>648</v>
      </c>
      <c r="AF149">
        <v>142</v>
      </c>
      <c r="AG149" s="11" t="s">
        <v>944</v>
      </c>
      <c r="AH149" s="12" t="s">
        <v>932</v>
      </c>
      <c r="AI149" s="4">
        <v>46031</v>
      </c>
    </row>
    <row r="150" spans="1:35" x14ac:dyDescent="0.25">
      <c r="A150">
        <v>2025</v>
      </c>
      <c r="B150" s="4">
        <v>45931</v>
      </c>
      <c r="C150" s="4">
        <v>46022</v>
      </c>
      <c r="D150" t="s">
        <v>98</v>
      </c>
      <c r="E150" s="5" t="s">
        <v>398</v>
      </c>
      <c r="F150" t="s">
        <v>403</v>
      </c>
      <c r="G150" s="5" t="s">
        <v>403</v>
      </c>
      <c r="H150" s="5" t="s">
        <v>419</v>
      </c>
      <c r="I150" s="7" t="s">
        <v>326</v>
      </c>
      <c r="J150" t="s">
        <v>279</v>
      </c>
      <c r="K150" t="s">
        <v>302</v>
      </c>
      <c r="L150" t="s">
        <v>101</v>
      </c>
      <c r="M150" t="s">
        <v>103</v>
      </c>
      <c r="N150" t="s">
        <v>337</v>
      </c>
      <c r="O150" t="s">
        <v>105</v>
      </c>
      <c r="P150">
        <v>0</v>
      </c>
      <c r="Q150">
        <v>0</v>
      </c>
      <c r="R150" t="s">
        <v>234</v>
      </c>
      <c r="S150" t="s">
        <v>235</v>
      </c>
      <c r="T150" t="s">
        <v>236</v>
      </c>
      <c r="U150" t="s">
        <v>234</v>
      </c>
      <c r="V150" t="s">
        <v>235</v>
      </c>
      <c r="W150" t="s">
        <v>368</v>
      </c>
      <c r="X150" t="s">
        <v>337</v>
      </c>
      <c r="Y150" s="4">
        <v>45947</v>
      </c>
      <c r="Z150" s="4">
        <v>45954</v>
      </c>
      <c r="AA150">
        <v>143</v>
      </c>
      <c r="AB150">
        <v>8396.86</v>
      </c>
      <c r="AC150">
        <v>1603.14</v>
      </c>
      <c r="AD150" s="4">
        <v>45959</v>
      </c>
      <c r="AE150" s="11" t="s">
        <v>649</v>
      </c>
      <c r="AF150">
        <v>143</v>
      </c>
      <c r="AG150" s="11" t="s">
        <v>944</v>
      </c>
      <c r="AH150" s="12" t="s">
        <v>932</v>
      </c>
      <c r="AI150" s="4">
        <v>46031</v>
      </c>
    </row>
    <row r="151" spans="1:35" x14ac:dyDescent="0.25">
      <c r="A151">
        <v>2025</v>
      </c>
      <c r="B151" s="4">
        <v>45931</v>
      </c>
      <c r="C151" s="4">
        <v>46022</v>
      </c>
      <c r="D151" t="s">
        <v>98</v>
      </c>
      <c r="E151" s="3" t="s">
        <v>398</v>
      </c>
      <c r="F151" s="3" t="s">
        <v>403</v>
      </c>
      <c r="G151" s="3" t="s">
        <v>403</v>
      </c>
      <c r="H151" s="3" t="s">
        <v>419</v>
      </c>
      <c r="I151" s="7" t="s">
        <v>200</v>
      </c>
      <c r="J151" t="s">
        <v>152</v>
      </c>
      <c r="K151" t="s">
        <v>153</v>
      </c>
      <c r="L151" t="s">
        <v>101</v>
      </c>
      <c r="M151" t="s">
        <v>103</v>
      </c>
      <c r="N151" t="s">
        <v>337</v>
      </c>
      <c r="O151" t="s">
        <v>105</v>
      </c>
      <c r="P151">
        <v>0</v>
      </c>
      <c r="Q151">
        <v>0</v>
      </c>
      <c r="R151" t="s">
        <v>234</v>
      </c>
      <c r="S151" t="s">
        <v>235</v>
      </c>
      <c r="T151" t="s">
        <v>236</v>
      </c>
      <c r="U151" t="s">
        <v>234</v>
      </c>
      <c r="V151" t="s">
        <v>235</v>
      </c>
      <c r="W151" t="s">
        <v>368</v>
      </c>
      <c r="X151" t="s">
        <v>337</v>
      </c>
      <c r="Y151" s="4">
        <v>45950</v>
      </c>
      <c r="Z151" s="4">
        <v>45954</v>
      </c>
      <c r="AA151">
        <v>144</v>
      </c>
      <c r="AB151">
        <v>5617</v>
      </c>
      <c r="AD151" s="4">
        <v>45959</v>
      </c>
      <c r="AE151" s="11" t="s">
        <v>650</v>
      </c>
      <c r="AF151">
        <v>144</v>
      </c>
      <c r="AG151" s="11" t="s">
        <v>944</v>
      </c>
      <c r="AH151" s="12" t="s">
        <v>932</v>
      </c>
      <c r="AI151" s="4">
        <v>46031</v>
      </c>
    </row>
    <row r="152" spans="1:35" x14ac:dyDescent="0.25">
      <c r="A152">
        <v>2025</v>
      </c>
      <c r="B152" s="4">
        <v>45931</v>
      </c>
      <c r="C152" s="4">
        <v>46022</v>
      </c>
      <c r="D152" t="s">
        <v>91</v>
      </c>
      <c r="E152" s="3" t="s">
        <v>436</v>
      </c>
      <c r="F152" s="3" t="s">
        <v>437</v>
      </c>
      <c r="G152" s="3" t="s">
        <v>438</v>
      </c>
      <c r="H152" s="3" t="s">
        <v>262</v>
      </c>
      <c r="I152" s="7" t="s">
        <v>125</v>
      </c>
      <c r="J152" t="s">
        <v>118</v>
      </c>
      <c r="K152" t="s">
        <v>126</v>
      </c>
      <c r="L152" t="s">
        <v>102</v>
      </c>
      <c r="M152" t="s">
        <v>103</v>
      </c>
      <c r="N152" t="s">
        <v>341</v>
      </c>
      <c r="O152" t="s">
        <v>105</v>
      </c>
      <c r="P152">
        <v>0</v>
      </c>
      <c r="Q152">
        <v>0</v>
      </c>
      <c r="R152" t="s">
        <v>234</v>
      </c>
      <c r="S152" t="s">
        <v>235</v>
      </c>
      <c r="T152" t="s">
        <v>236</v>
      </c>
      <c r="U152" t="s">
        <v>234</v>
      </c>
      <c r="V152" t="s">
        <v>235</v>
      </c>
      <c r="W152" t="s">
        <v>370</v>
      </c>
      <c r="X152" t="s">
        <v>341</v>
      </c>
      <c r="Y152" s="4">
        <v>45953</v>
      </c>
      <c r="Z152" s="4">
        <v>45962</v>
      </c>
      <c r="AA152">
        <v>145</v>
      </c>
      <c r="AB152">
        <v>13341.3</v>
      </c>
      <c r="AD152" s="4">
        <v>45964</v>
      </c>
      <c r="AE152" s="11" t="s">
        <v>651</v>
      </c>
      <c r="AF152">
        <v>145</v>
      </c>
      <c r="AG152" s="11" t="s">
        <v>944</v>
      </c>
      <c r="AH152" s="12" t="s">
        <v>932</v>
      </c>
      <c r="AI152" s="4">
        <v>46031</v>
      </c>
    </row>
    <row r="153" spans="1:35" x14ac:dyDescent="0.25">
      <c r="A153">
        <v>2025</v>
      </c>
      <c r="B153" s="4">
        <v>45931</v>
      </c>
      <c r="C153" s="4">
        <v>46022</v>
      </c>
      <c r="D153" t="s">
        <v>98</v>
      </c>
      <c r="E153" s="5" t="s">
        <v>398</v>
      </c>
      <c r="F153" s="5" t="s">
        <v>403</v>
      </c>
      <c r="G153" s="5" t="s">
        <v>403</v>
      </c>
      <c r="H153" s="5" t="s">
        <v>262</v>
      </c>
      <c r="I153" s="7" t="s">
        <v>144</v>
      </c>
      <c r="J153" t="s">
        <v>145</v>
      </c>
      <c r="K153" t="s">
        <v>118</v>
      </c>
      <c r="L153" t="s">
        <v>101</v>
      </c>
      <c r="M153" t="s">
        <v>103</v>
      </c>
      <c r="N153" t="s">
        <v>337</v>
      </c>
      <c r="O153" t="s">
        <v>105</v>
      </c>
      <c r="P153">
        <v>0</v>
      </c>
      <c r="Q153">
        <v>0</v>
      </c>
      <c r="R153" t="s">
        <v>234</v>
      </c>
      <c r="S153" t="s">
        <v>235</v>
      </c>
      <c r="T153" t="s">
        <v>236</v>
      </c>
      <c r="U153" t="s">
        <v>234</v>
      </c>
      <c r="V153" t="s">
        <v>235</v>
      </c>
      <c r="W153" t="s">
        <v>370</v>
      </c>
      <c r="X153" t="s">
        <v>337</v>
      </c>
      <c r="Y153" s="4">
        <v>45953</v>
      </c>
      <c r="Z153" s="4">
        <v>45962</v>
      </c>
      <c r="AA153">
        <v>146</v>
      </c>
      <c r="AB153">
        <v>6905.15</v>
      </c>
      <c r="AD153" s="4">
        <v>45964</v>
      </c>
      <c r="AE153" s="11" t="s">
        <v>652</v>
      </c>
      <c r="AF153">
        <v>146</v>
      </c>
      <c r="AG153" s="11" t="s">
        <v>944</v>
      </c>
      <c r="AH153" s="12" t="s">
        <v>932</v>
      </c>
      <c r="AI153" s="4">
        <v>46031</v>
      </c>
    </row>
    <row r="154" spans="1:35" x14ac:dyDescent="0.25">
      <c r="A154">
        <v>2025</v>
      </c>
      <c r="B154" s="4">
        <v>45931</v>
      </c>
      <c r="C154" s="4">
        <v>46022</v>
      </c>
      <c r="D154" t="s">
        <v>98</v>
      </c>
      <c r="E154" s="5" t="s">
        <v>264</v>
      </c>
      <c r="F154" s="5" t="s">
        <v>263</v>
      </c>
      <c r="G154" s="5" t="s">
        <v>263</v>
      </c>
      <c r="H154" s="5" t="s">
        <v>262</v>
      </c>
      <c r="I154" s="7" t="s">
        <v>116</v>
      </c>
      <c r="J154" t="s">
        <v>117</v>
      </c>
      <c r="K154" t="s">
        <v>118</v>
      </c>
      <c r="L154" t="s">
        <v>101</v>
      </c>
      <c r="M154" t="s">
        <v>103</v>
      </c>
      <c r="N154" t="s">
        <v>341</v>
      </c>
      <c r="O154" t="s">
        <v>105</v>
      </c>
      <c r="P154">
        <v>0</v>
      </c>
      <c r="Q154">
        <v>0</v>
      </c>
      <c r="R154" t="s">
        <v>234</v>
      </c>
      <c r="S154" t="s">
        <v>235</v>
      </c>
      <c r="T154" t="s">
        <v>236</v>
      </c>
      <c r="U154" t="s">
        <v>234</v>
      </c>
      <c r="V154" t="s">
        <v>235</v>
      </c>
      <c r="W154" t="s">
        <v>370</v>
      </c>
      <c r="X154" t="s">
        <v>341</v>
      </c>
      <c r="Y154" s="4">
        <v>45953</v>
      </c>
      <c r="Z154" s="4">
        <v>45962</v>
      </c>
      <c r="AA154">
        <v>147</v>
      </c>
      <c r="AB154">
        <v>6366.15</v>
      </c>
      <c r="AD154" s="4">
        <v>45964</v>
      </c>
      <c r="AE154" s="11" t="s">
        <v>653</v>
      </c>
      <c r="AF154">
        <v>147</v>
      </c>
      <c r="AG154" s="11" t="s">
        <v>944</v>
      </c>
      <c r="AH154" s="12" t="s">
        <v>932</v>
      </c>
      <c r="AI154" s="4">
        <v>46031</v>
      </c>
    </row>
    <row r="155" spans="1:35" x14ac:dyDescent="0.25">
      <c r="A155">
        <v>2025</v>
      </c>
      <c r="B155" s="4">
        <v>45931</v>
      </c>
      <c r="C155" s="4">
        <v>46022</v>
      </c>
      <c r="D155" t="s">
        <v>98</v>
      </c>
      <c r="E155" s="5" t="s">
        <v>447</v>
      </c>
      <c r="F155" s="5" t="s">
        <v>448</v>
      </c>
      <c r="G155" s="5" t="s">
        <v>448</v>
      </c>
      <c r="H155" s="5" t="s">
        <v>419</v>
      </c>
      <c r="I155" s="7" t="s">
        <v>312</v>
      </c>
      <c r="J155" t="s">
        <v>313</v>
      </c>
      <c r="K155" t="s">
        <v>314</v>
      </c>
      <c r="L155" t="s">
        <v>101</v>
      </c>
      <c r="M155" t="s">
        <v>103</v>
      </c>
      <c r="N155" t="s">
        <v>337</v>
      </c>
      <c r="O155" t="s">
        <v>105</v>
      </c>
      <c r="P155">
        <v>0</v>
      </c>
      <c r="Q155">
        <v>0</v>
      </c>
      <c r="R155" t="s">
        <v>234</v>
      </c>
      <c r="S155" t="s">
        <v>235</v>
      </c>
      <c r="T155" t="s">
        <v>236</v>
      </c>
      <c r="U155" t="s">
        <v>234</v>
      </c>
      <c r="V155" t="s">
        <v>235</v>
      </c>
      <c r="W155" t="s">
        <v>368</v>
      </c>
      <c r="X155" t="s">
        <v>337</v>
      </c>
      <c r="Y155" s="4">
        <v>45954</v>
      </c>
      <c r="Z155" s="4">
        <v>45960</v>
      </c>
      <c r="AA155">
        <v>148</v>
      </c>
      <c r="AB155">
        <v>10137.09</v>
      </c>
      <c r="AC155">
        <v>4022.91</v>
      </c>
      <c r="AD155" s="4">
        <v>45965</v>
      </c>
      <c r="AE155" s="11" t="s">
        <v>654</v>
      </c>
      <c r="AF155">
        <v>148</v>
      </c>
      <c r="AG155" s="11" t="s">
        <v>944</v>
      </c>
      <c r="AH155" s="12" t="s">
        <v>932</v>
      </c>
      <c r="AI155" s="4">
        <v>46031</v>
      </c>
    </row>
    <row r="156" spans="1:35" x14ac:dyDescent="0.25">
      <c r="A156">
        <v>2025</v>
      </c>
      <c r="B156" s="4">
        <v>45931</v>
      </c>
      <c r="C156" s="4">
        <v>46022</v>
      </c>
      <c r="D156" t="s">
        <v>98</v>
      </c>
      <c r="E156" s="3" t="s">
        <v>422</v>
      </c>
      <c r="F156" s="3" t="s">
        <v>423</v>
      </c>
      <c r="G156" s="3" t="s">
        <v>423</v>
      </c>
      <c r="H156" s="3" t="s">
        <v>419</v>
      </c>
      <c r="I156" s="7" t="s">
        <v>157</v>
      </c>
      <c r="J156" t="s">
        <v>121</v>
      </c>
      <c r="K156" t="s">
        <v>137</v>
      </c>
      <c r="L156" t="s">
        <v>101</v>
      </c>
      <c r="M156" t="s">
        <v>103</v>
      </c>
      <c r="N156" t="s">
        <v>337</v>
      </c>
      <c r="O156" t="s">
        <v>105</v>
      </c>
      <c r="P156">
        <v>0</v>
      </c>
      <c r="Q156">
        <v>0</v>
      </c>
      <c r="R156" t="s">
        <v>234</v>
      </c>
      <c r="S156" t="s">
        <v>235</v>
      </c>
      <c r="T156" t="s">
        <v>236</v>
      </c>
      <c r="U156" t="s">
        <v>234</v>
      </c>
      <c r="V156" t="s">
        <v>235</v>
      </c>
      <c r="W156" t="s">
        <v>368</v>
      </c>
      <c r="X156" t="s">
        <v>337</v>
      </c>
      <c r="Y156" s="4">
        <v>45954</v>
      </c>
      <c r="Z156" s="4">
        <v>45960</v>
      </c>
      <c r="AA156">
        <v>149</v>
      </c>
      <c r="AB156">
        <v>13262</v>
      </c>
      <c r="AC156">
        <v>491</v>
      </c>
      <c r="AD156" s="4">
        <v>45966</v>
      </c>
      <c r="AE156" s="11" t="s">
        <v>655</v>
      </c>
      <c r="AF156">
        <v>149</v>
      </c>
      <c r="AG156" s="11" t="s">
        <v>944</v>
      </c>
      <c r="AH156" s="12" t="s">
        <v>932</v>
      </c>
      <c r="AI156" s="4">
        <v>46031</v>
      </c>
    </row>
    <row r="157" spans="1:35" x14ac:dyDescent="0.25">
      <c r="A157">
        <v>2025</v>
      </c>
      <c r="B157" s="4">
        <v>45931</v>
      </c>
      <c r="C157" s="4">
        <v>46022</v>
      </c>
      <c r="D157" t="s">
        <v>98</v>
      </c>
      <c r="E157" s="5" t="s">
        <v>469</v>
      </c>
      <c r="F157" s="5" t="s">
        <v>470</v>
      </c>
      <c r="G157" s="5" t="s">
        <v>470</v>
      </c>
      <c r="H157" s="5" t="s">
        <v>419</v>
      </c>
      <c r="I157" s="7" t="s">
        <v>158</v>
      </c>
      <c r="J157" t="s">
        <v>159</v>
      </c>
      <c r="K157" t="s">
        <v>160</v>
      </c>
      <c r="L157" t="s">
        <v>101</v>
      </c>
      <c r="M157" t="s">
        <v>103</v>
      </c>
      <c r="N157" t="s">
        <v>337</v>
      </c>
      <c r="O157" t="s">
        <v>105</v>
      </c>
      <c r="P157">
        <v>0</v>
      </c>
      <c r="Q157">
        <v>0</v>
      </c>
      <c r="R157" t="s">
        <v>234</v>
      </c>
      <c r="S157" t="s">
        <v>235</v>
      </c>
      <c r="T157" t="s">
        <v>236</v>
      </c>
      <c r="U157" t="s">
        <v>234</v>
      </c>
      <c r="V157" t="s">
        <v>235</v>
      </c>
      <c r="W157" t="s">
        <v>368</v>
      </c>
      <c r="X157" t="s">
        <v>337</v>
      </c>
      <c r="Y157" s="4">
        <v>45954</v>
      </c>
      <c r="Z157" s="4">
        <v>45960</v>
      </c>
      <c r="AA157">
        <v>150</v>
      </c>
      <c r="AB157">
        <v>2514.0100000000002</v>
      </c>
      <c r="AC157">
        <v>11238.99</v>
      </c>
      <c r="AD157" s="4">
        <v>45965</v>
      </c>
      <c r="AE157" s="11" t="s">
        <v>656</v>
      </c>
      <c r="AF157">
        <v>150</v>
      </c>
      <c r="AG157" s="11" t="s">
        <v>944</v>
      </c>
      <c r="AH157" s="12" t="s">
        <v>932</v>
      </c>
      <c r="AI157" s="4">
        <v>46031</v>
      </c>
    </row>
    <row r="158" spans="1:35" x14ac:dyDescent="0.25">
      <c r="A158">
        <v>2025</v>
      </c>
      <c r="B158" s="4">
        <v>45931</v>
      </c>
      <c r="C158" s="4">
        <v>46022</v>
      </c>
      <c r="D158" t="s">
        <v>98</v>
      </c>
      <c r="E158" s="5" t="s">
        <v>398</v>
      </c>
      <c r="F158" s="5" t="s">
        <v>403</v>
      </c>
      <c r="G158" s="5" t="s">
        <v>403</v>
      </c>
      <c r="H158" s="5" t="s">
        <v>419</v>
      </c>
      <c r="I158" s="7" t="s">
        <v>326</v>
      </c>
      <c r="J158" t="s">
        <v>279</v>
      </c>
      <c r="K158" t="s">
        <v>302</v>
      </c>
      <c r="L158" t="s">
        <v>101</v>
      </c>
      <c r="M158" t="s">
        <v>103</v>
      </c>
      <c r="N158" t="s">
        <v>337</v>
      </c>
      <c r="O158" t="s">
        <v>105</v>
      </c>
      <c r="P158">
        <v>0</v>
      </c>
      <c r="Q158">
        <v>0</v>
      </c>
      <c r="R158" t="s">
        <v>234</v>
      </c>
      <c r="S158" t="s">
        <v>235</v>
      </c>
      <c r="T158" t="s">
        <v>236</v>
      </c>
      <c r="U158" t="s">
        <v>234</v>
      </c>
      <c r="V158" t="s">
        <v>235</v>
      </c>
      <c r="W158" t="s">
        <v>368</v>
      </c>
      <c r="X158" t="s">
        <v>337</v>
      </c>
      <c r="Y158" s="4">
        <v>45954</v>
      </c>
      <c r="Z158" s="4">
        <v>45960</v>
      </c>
      <c r="AA158">
        <v>151</v>
      </c>
      <c r="AB158">
        <v>11779.42</v>
      </c>
      <c r="AC158">
        <v>2380.58</v>
      </c>
      <c r="AD158" s="4">
        <v>45965</v>
      </c>
      <c r="AE158" s="11" t="s">
        <v>657</v>
      </c>
      <c r="AF158">
        <v>151</v>
      </c>
      <c r="AG158" s="11" t="s">
        <v>944</v>
      </c>
      <c r="AH158" s="12" t="s">
        <v>932</v>
      </c>
      <c r="AI158" s="4">
        <v>46031</v>
      </c>
    </row>
    <row r="159" spans="1:35" x14ac:dyDescent="0.25">
      <c r="A159">
        <v>2025</v>
      </c>
      <c r="B159" s="4">
        <v>45931</v>
      </c>
      <c r="C159" s="4">
        <v>46022</v>
      </c>
      <c r="D159" t="s">
        <v>91</v>
      </c>
      <c r="E159" t="s">
        <v>264</v>
      </c>
      <c r="F159" t="s">
        <v>263</v>
      </c>
      <c r="G159" t="s">
        <v>263</v>
      </c>
      <c r="H159" t="s">
        <v>396</v>
      </c>
      <c r="I159" s="7" t="s">
        <v>189</v>
      </c>
      <c r="J159" t="s">
        <v>190</v>
      </c>
      <c r="K159" t="s">
        <v>191</v>
      </c>
      <c r="L159" t="s">
        <v>101</v>
      </c>
      <c r="M159" t="s">
        <v>103</v>
      </c>
      <c r="N159" t="s">
        <v>351</v>
      </c>
      <c r="O159" t="s">
        <v>105</v>
      </c>
      <c r="P159">
        <v>0</v>
      </c>
      <c r="Q159">
        <v>0</v>
      </c>
      <c r="R159" t="s">
        <v>234</v>
      </c>
      <c r="S159" t="s">
        <v>235</v>
      </c>
      <c r="T159" t="s">
        <v>236</v>
      </c>
      <c r="U159" t="s">
        <v>234</v>
      </c>
      <c r="V159" t="s">
        <v>387</v>
      </c>
      <c r="W159" t="s">
        <v>387</v>
      </c>
      <c r="X159" t="s">
        <v>351</v>
      </c>
      <c r="Y159" s="4">
        <v>45954</v>
      </c>
      <c r="Z159" s="4">
        <v>45962</v>
      </c>
      <c r="AA159">
        <v>152</v>
      </c>
      <c r="AB159">
        <v>7242</v>
      </c>
      <c r="AC159">
        <v>5491</v>
      </c>
      <c r="AD159" s="4">
        <v>45964</v>
      </c>
      <c r="AE159" s="11" t="s">
        <v>658</v>
      </c>
      <c r="AF159">
        <v>152</v>
      </c>
      <c r="AG159" s="11" t="s">
        <v>944</v>
      </c>
      <c r="AH159" s="12" t="s">
        <v>932</v>
      </c>
      <c r="AI159" s="4">
        <v>46031</v>
      </c>
    </row>
    <row r="160" spans="1:35" x14ac:dyDescent="0.25">
      <c r="A160">
        <v>2025</v>
      </c>
      <c r="B160" s="4">
        <v>45931</v>
      </c>
      <c r="C160" s="4">
        <v>46022</v>
      </c>
      <c r="D160" t="s">
        <v>98</v>
      </c>
      <c r="E160" t="s">
        <v>398</v>
      </c>
      <c r="F160" t="s">
        <v>402</v>
      </c>
      <c r="G160" t="s">
        <v>403</v>
      </c>
      <c r="H160" t="s">
        <v>404</v>
      </c>
      <c r="I160" s="7" t="s">
        <v>122</v>
      </c>
      <c r="J160" t="s">
        <v>123</v>
      </c>
      <c r="K160" t="s">
        <v>124</v>
      </c>
      <c r="L160" t="s">
        <v>102</v>
      </c>
      <c r="M160" t="s">
        <v>103</v>
      </c>
      <c r="N160" t="s">
        <v>337</v>
      </c>
      <c r="O160" t="s">
        <v>105</v>
      </c>
      <c r="P160">
        <v>0</v>
      </c>
      <c r="Q160">
        <v>0</v>
      </c>
      <c r="R160" t="s">
        <v>234</v>
      </c>
      <c r="S160" t="s">
        <v>235</v>
      </c>
      <c r="T160" t="s">
        <v>236</v>
      </c>
      <c r="U160" t="s">
        <v>234</v>
      </c>
      <c r="V160" t="s">
        <v>235</v>
      </c>
      <c r="W160" t="s">
        <v>370</v>
      </c>
      <c r="X160" t="s">
        <v>337</v>
      </c>
      <c r="Y160" s="4">
        <v>45954</v>
      </c>
      <c r="Z160" s="4">
        <v>45962</v>
      </c>
      <c r="AA160">
        <v>153</v>
      </c>
      <c r="AB160">
        <v>2252</v>
      </c>
      <c r="AC160">
        <v>448</v>
      </c>
      <c r="AD160" s="4">
        <v>45966</v>
      </c>
      <c r="AE160" s="11" t="s">
        <v>659</v>
      </c>
      <c r="AF160">
        <v>153</v>
      </c>
      <c r="AG160" s="11" t="s">
        <v>944</v>
      </c>
      <c r="AH160" s="12" t="s">
        <v>932</v>
      </c>
      <c r="AI160" s="4">
        <v>46031</v>
      </c>
    </row>
    <row r="161" spans="1:35" x14ac:dyDescent="0.25">
      <c r="A161">
        <v>2025</v>
      </c>
      <c r="B161" s="4">
        <v>45931</v>
      </c>
      <c r="C161" s="4">
        <v>46022</v>
      </c>
      <c r="D161" t="s">
        <v>98</v>
      </c>
      <c r="E161" t="s">
        <v>264</v>
      </c>
      <c r="F161" t="s">
        <v>263</v>
      </c>
      <c r="G161" t="s">
        <v>263</v>
      </c>
      <c r="H161" t="s">
        <v>396</v>
      </c>
      <c r="I161" s="7" t="s">
        <v>327</v>
      </c>
      <c r="J161" t="s">
        <v>166</v>
      </c>
      <c r="K161" t="s">
        <v>188</v>
      </c>
      <c r="L161" t="s">
        <v>101</v>
      </c>
      <c r="M161" t="s">
        <v>103</v>
      </c>
      <c r="N161" t="s">
        <v>340</v>
      </c>
      <c r="O161" t="s">
        <v>105</v>
      </c>
      <c r="P161">
        <v>0</v>
      </c>
      <c r="Q161">
        <v>0</v>
      </c>
      <c r="R161" t="s">
        <v>234</v>
      </c>
      <c r="S161" t="s">
        <v>235</v>
      </c>
      <c r="T161" t="s">
        <v>236</v>
      </c>
      <c r="U161" t="s">
        <v>234</v>
      </c>
      <c r="V161" t="s">
        <v>235</v>
      </c>
      <c r="W161" t="s">
        <v>371</v>
      </c>
      <c r="X161" t="s">
        <v>340</v>
      </c>
      <c r="Y161" s="4">
        <v>45958</v>
      </c>
      <c r="Z161" s="4">
        <v>45962</v>
      </c>
      <c r="AA161">
        <v>154</v>
      </c>
      <c r="AB161">
        <v>7415</v>
      </c>
      <c r="AD161" s="4">
        <v>45966</v>
      </c>
      <c r="AE161" s="11" t="s">
        <v>660</v>
      </c>
      <c r="AF161">
        <v>154</v>
      </c>
      <c r="AG161" s="11" t="s">
        <v>944</v>
      </c>
      <c r="AH161" s="12" t="s">
        <v>932</v>
      </c>
      <c r="AI161" s="4">
        <v>46031</v>
      </c>
    </row>
    <row r="162" spans="1:35" x14ac:dyDescent="0.25">
      <c r="A162">
        <v>2025</v>
      </c>
      <c r="B162" s="4">
        <v>45931</v>
      </c>
      <c r="C162" s="4">
        <v>46022</v>
      </c>
      <c r="D162" t="s">
        <v>98</v>
      </c>
      <c r="E162" s="3" t="s">
        <v>433</v>
      </c>
      <c r="F162" s="5" t="s">
        <v>434</v>
      </c>
      <c r="G162" s="5" t="s">
        <v>435</v>
      </c>
      <c r="H162" s="5" t="s">
        <v>396</v>
      </c>
      <c r="I162" s="7" t="s">
        <v>185</v>
      </c>
      <c r="J162" t="s">
        <v>186</v>
      </c>
      <c r="K162" t="s">
        <v>139</v>
      </c>
      <c r="L162" t="s">
        <v>102</v>
      </c>
      <c r="M162" t="s">
        <v>103</v>
      </c>
      <c r="N162" t="s">
        <v>340</v>
      </c>
      <c r="O162" t="s">
        <v>105</v>
      </c>
      <c r="P162">
        <v>0</v>
      </c>
      <c r="Q162">
        <v>0</v>
      </c>
      <c r="R162" t="s">
        <v>234</v>
      </c>
      <c r="S162" t="s">
        <v>235</v>
      </c>
      <c r="T162" t="s">
        <v>236</v>
      </c>
      <c r="U162" t="s">
        <v>234</v>
      </c>
      <c r="V162" t="s">
        <v>235</v>
      </c>
      <c r="W162" t="s">
        <v>371</v>
      </c>
      <c r="X162" t="s">
        <v>340</v>
      </c>
      <c r="Y162" s="4">
        <v>45958</v>
      </c>
      <c r="Z162" s="4">
        <v>45962</v>
      </c>
      <c r="AA162">
        <v>155</v>
      </c>
      <c r="AB162">
        <v>5440</v>
      </c>
      <c r="AD162" s="4">
        <v>45966</v>
      </c>
      <c r="AE162" s="11" t="s">
        <v>661</v>
      </c>
      <c r="AF162">
        <v>155</v>
      </c>
      <c r="AG162" s="11" t="s">
        <v>944</v>
      </c>
      <c r="AH162" s="12" t="s">
        <v>932</v>
      </c>
      <c r="AI162" s="4">
        <v>46031</v>
      </c>
    </row>
    <row r="163" spans="1:35" x14ac:dyDescent="0.25">
      <c r="A163">
        <v>2025</v>
      </c>
      <c r="B163" s="4">
        <v>45931</v>
      </c>
      <c r="C163" s="4">
        <v>46022</v>
      </c>
      <c r="D163" t="s">
        <v>91</v>
      </c>
      <c r="E163" s="5" t="s">
        <v>466</v>
      </c>
      <c r="F163" s="5" t="s">
        <v>467</v>
      </c>
      <c r="G163" s="5" t="s">
        <v>468</v>
      </c>
      <c r="H163" s="5" t="s">
        <v>396</v>
      </c>
      <c r="I163" s="7" t="s">
        <v>182</v>
      </c>
      <c r="J163" t="s">
        <v>183</v>
      </c>
      <c r="K163" t="s">
        <v>184</v>
      </c>
      <c r="L163" t="s">
        <v>102</v>
      </c>
      <c r="M163" t="s">
        <v>103</v>
      </c>
      <c r="N163" t="s">
        <v>340</v>
      </c>
      <c r="O163" t="s">
        <v>105</v>
      </c>
      <c r="P163">
        <v>0</v>
      </c>
      <c r="Q163">
        <v>0</v>
      </c>
      <c r="R163" t="s">
        <v>234</v>
      </c>
      <c r="S163" t="s">
        <v>235</v>
      </c>
      <c r="T163" t="s">
        <v>236</v>
      </c>
      <c r="U163" t="s">
        <v>234</v>
      </c>
      <c r="V163" t="s">
        <v>235</v>
      </c>
      <c r="W163" t="s">
        <v>371</v>
      </c>
      <c r="X163" t="s">
        <v>340</v>
      </c>
      <c r="Y163" s="4">
        <v>45958</v>
      </c>
      <c r="Z163" s="4">
        <v>45962</v>
      </c>
      <c r="AA163">
        <v>156</v>
      </c>
      <c r="AB163">
        <v>9259</v>
      </c>
      <c r="AD163" s="4">
        <v>45966</v>
      </c>
      <c r="AE163" s="11" t="s">
        <v>662</v>
      </c>
      <c r="AF163">
        <v>156</v>
      </c>
      <c r="AG163" s="11" t="s">
        <v>944</v>
      </c>
      <c r="AH163" s="12" t="s">
        <v>932</v>
      </c>
      <c r="AI163" s="4">
        <v>46031</v>
      </c>
    </row>
    <row r="164" spans="1:35" x14ac:dyDescent="0.25">
      <c r="A164">
        <v>2025</v>
      </c>
      <c r="B164" s="4">
        <v>45931</v>
      </c>
      <c r="C164" s="4">
        <v>46022</v>
      </c>
      <c r="D164" t="s">
        <v>91</v>
      </c>
      <c r="E164" s="3" t="s">
        <v>436</v>
      </c>
      <c r="F164" s="3" t="s">
        <v>437</v>
      </c>
      <c r="G164" s="3" t="s">
        <v>438</v>
      </c>
      <c r="H164" s="3" t="s">
        <v>262</v>
      </c>
      <c r="I164" s="7" t="s">
        <v>125</v>
      </c>
      <c r="J164" t="s">
        <v>118</v>
      </c>
      <c r="K164" t="s">
        <v>126</v>
      </c>
      <c r="L164" t="s">
        <v>102</v>
      </c>
      <c r="M164" t="s">
        <v>103</v>
      </c>
      <c r="N164" t="s">
        <v>341</v>
      </c>
      <c r="O164" t="s">
        <v>105</v>
      </c>
      <c r="P164">
        <v>0</v>
      </c>
      <c r="Q164">
        <v>0</v>
      </c>
      <c r="R164" t="s">
        <v>234</v>
      </c>
      <c r="S164" t="s">
        <v>235</v>
      </c>
      <c r="T164" t="s">
        <v>236</v>
      </c>
      <c r="U164" t="s">
        <v>234</v>
      </c>
      <c r="V164" t="s">
        <v>235</v>
      </c>
      <c r="W164" t="s">
        <v>388</v>
      </c>
      <c r="X164" t="s">
        <v>341</v>
      </c>
      <c r="Y164" s="4">
        <v>45962</v>
      </c>
      <c r="Z164" s="4">
        <v>45965</v>
      </c>
      <c r="AA164">
        <v>157</v>
      </c>
      <c r="AB164">
        <v>1456</v>
      </c>
      <c r="AD164" s="4">
        <v>45966</v>
      </c>
      <c r="AE164" s="11" t="s">
        <v>663</v>
      </c>
      <c r="AF164">
        <v>157</v>
      </c>
      <c r="AG164" s="11" t="s">
        <v>944</v>
      </c>
      <c r="AH164" s="12" t="s">
        <v>932</v>
      </c>
      <c r="AI164" s="4">
        <v>46031</v>
      </c>
    </row>
    <row r="165" spans="1:35" x14ac:dyDescent="0.25">
      <c r="A165">
        <v>2025</v>
      </c>
      <c r="B165" s="4">
        <v>45931</v>
      </c>
      <c r="C165" s="4">
        <v>46022</v>
      </c>
      <c r="D165" t="s">
        <v>98</v>
      </c>
      <c r="E165" s="5" t="s">
        <v>398</v>
      </c>
      <c r="F165" s="5" t="s">
        <v>403</v>
      </c>
      <c r="G165" s="5" t="s">
        <v>403</v>
      </c>
      <c r="H165" s="5" t="s">
        <v>262</v>
      </c>
      <c r="I165" s="7" t="s">
        <v>144</v>
      </c>
      <c r="J165" t="s">
        <v>145</v>
      </c>
      <c r="K165" t="s">
        <v>118</v>
      </c>
      <c r="L165" t="s">
        <v>101</v>
      </c>
      <c r="M165" t="s">
        <v>103</v>
      </c>
      <c r="N165" t="s">
        <v>352</v>
      </c>
      <c r="O165" t="s">
        <v>105</v>
      </c>
      <c r="P165">
        <v>0</v>
      </c>
      <c r="Q165">
        <v>0</v>
      </c>
      <c r="R165" t="s">
        <v>234</v>
      </c>
      <c r="S165" t="s">
        <v>235</v>
      </c>
      <c r="T165" t="s">
        <v>236</v>
      </c>
      <c r="U165" t="s">
        <v>234</v>
      </c>
      <c r="V165" t="s">
        <v>235</v>
      </c>
      <c r="W165" t="s">
        <v>388</v>
      </c>
      <c r="X165" t="s">
        <v>352</v>
      </c>
      <c r="Y165" s="4">
        <v>45962</v>
      </c>
      <c r="Z165" s="4">
        <v>45965</v>
      </c>
      <c r="AA165">
        <v>158</v>
      </c>
      <c r="AB165">
        <v>1456</v>
      </c>
      <c r="AD165" s="4">
        <v>45966</v>
      </c>
      <c r="AE165" s="11" t="s">
        <v>664</v>
      </c>
      <c r="AF165">
        <v>158</v>
      </c>
      <c r="AG165" s="11" t="s">
        <v>944</v>
      </c>
      <c r="AH165" s="12" t="s">
        <v>932</v>
      </c>
      <c r="AI165" s="4">
        <v>46031</v>
      </c>
    </row>
    <row r="166" spans="1:35" x14ac:dyDescent="0.25">
      <c r="A166">
        <v>2025</v>
      </c>
      <c r="B166" s="4">
        <v>45931</v>
      </c>
      <c r="C166" s="4">
        <v>46022</v>
      </c>
      <c r="D166" t="s">
        <v>91</v>
      </c>
      <c r="E166" s="5" t="s">
        <v>466</v>
      </c>
      <c r="F166" s="5" t="s">
        <v>467</v>
      </c>
      <c r="G166" s="5" t="s">
        <v>468</v>
      </c>
      <c r="H166" s="5" t="s">
        <v>396</v>
      </c>
      <c r="I166" s="7" t="s">
        <v>182</v>
      </c>
      <c r="J166" t="s">
        <v>183</v>
      </c>
      <c r="K166" t="s">
        <v>184</v>
      </c>
      <c r="L166" t="s">
        <v>102</v>
      </c>
      <c r="M166" t="s">
        <v>103</v>
      </c>
      <c r="N166" t="s">
        <v>353</v>
      </c>
      <c r="O166" t="s">
        <v>105</v>
      </c>
      <c r="P166">
        <v>0</v>
      </c>
      <c r="Q166">
        <v>0</v>
      </c>
      <c r="R166" t="s">
        <v>234</v>
      </c>
      <c r="S166" t="s">
        <v>235</v>
      </c>
      <c r="T166" t="s">
        <v>236</v>
      </c>
      <c r="U166" t="s">
        <v>234</v>
      </c>
      <c r="V166" t="s">
        <v>235</v>
      </c>
      <c r="W166" t="s">
        <v>235</v>
      </c>
      <c r="X166" t="s">
        <v>353</v>
      </c>
      <c r="Y166" s="4">
        <v>45965</v>
      </c>
      <c r="Z166" s="4">
        <v>45965</v>
      </c>
      <c r="AA166">
        <v>159</v>
      </c>
      <c r="AB166">
        <v>863</v>
      </c>
      <c r="AD166" s="4">
        <v>45966</v>
      </c>
      <c r="AE166" s="11" t="s">
        <v>665</v>
      </c>
      <c r="AF166">
        <v>159</v>
      </c>
      <c r="AG166" s="11" t="s">
        <v>944</v>
      </c>
      <c r="AH166" s="12" t="s">
        <v>932</v>
      </c>
      <c r="AI166" s="4">
        <v>46031</v>
      </c>
    </row>
    <row r="167" spans="1:35" x14ac:dyDescent="0.25">
      <c r="A167">
        <v>2025</v>
      </c>
      <c r="B167" s="4">
        <v>45931</v>
      </c>
      <c r="C167" s="4">
        <v>46022</v>
      </c>
      <c r="D167" t="s">
        <v>98</v>
      </c>
      <c r="E167" s="5" t="s">
        <v>430</v>
      </c>
      <c r="F167" s="5" t="s">
        <v>431</v>
      </c>
      <c r="G167" s="5" t="s">
        <v>431</v>
      </c>
      <c r="H167" s="5" t="s">
        <v>432</v>
      </c>
      <c r="I167" s="7" t="s">
        <v>198</v>
      </c>
      <c r="J167" t="s">
        <v>126</v>
      </c>
      <c r="K167" t="s">
        <v>199</v>
      </c>
      <c r="L167" t="s">
        <v>101</v>
      </c>
      <c r="M167" t="s">
        <v>103</v>
      </c>
      <c r="N167" t="s">
        <v>354</v>
      </c>
      <c r="O167" t="s">
        <v>105</v>
      </c>
      <c r="P167">
        <v>0</v>
      </c>
      <c r="Q167">
        <v>0</v>
      </c>
      <c r="R167" t="s">
        <v>234</v>
      </c>
      <c r="S167" t="s">
        <v>235</v>
      </c>
      <c r="T167" t="s">
        <v>236</v>
      </c>
      <c r="U167" t="s">
        <v>234</v>
      </c>
      <c r="V167" t="s">
        <v>234</v>
      </c>
      <c r="W167" t="s">
        <v>234</v>
      </c>
      <c r="X167" t="s">
        <v>354</v>
      </c>
      <c r="Y167" s="4">
        <v>45965</v>
      </c>
      <c r="Z167" s="4">
        <v>45966</v>
      </c>
      <c r="AA167">
        <v>160</v>
      </c>
      <c r="AB167">
        <v>2930</v>
      </c>
      <c r="AC167">
        <v>1735</v>
      </c>
      <c r="AD167" s="4">
        <v>45968</v>
      </c>
      <c r="AE167" s="11" t="s">
        <v>666</v>
      </c>
      <c r="AF167">
        <v>160</v>
      </c>
      <c r="AG167" s="11" t="s">
        <v>944</v>
      </c>
      <c r="AH167" s="12" t="s">
        <v>932</v>
      </c>
      <c r="AI167" s="4">
        <v>46031</v>
      </c>
    </row>
    <row r="168" spans="1:35" x14ac:dyDescent="0.25">
      <c r="A168">
        <v>2025</v>
      </c>
      <c r="B168" s="4">
        <v>45931</v>
      </c>
      <c r="C168" s="4">
        <v>46022</v>
      </c>
      <c r="D168" t="s">
        <v>98</v>
      </c>
      <c r="E168" s="3" t="s">
        <v>430</v>
      </c>
      <c r="F168" t="s">
        <v>431</v>
      </c>
      <c r="G168" t="s">
        <v>431</v>
      </c>
      <c r="H168" t="s">
        <v>432</v>
      </c>
      <c r="I168" s="7" t="s">
        <v>328</v>
      </c>
      <c r="J168" t="s">
        <v>139</v>
      </c>
      <c r="K168" t="s">
        <v>147</v>
      </c>
      <c r="L168" t="s">
        <v>101</v>
      </c>
      <c r="M168" t="s">
        <v>103</v>
      </c>
      <c r="N168" t="s">
        <v>354</v>
      </c>
      <c r="O168" t="s">
        <v>105</v>
      </c>
      <c r="P168">
        <v>0</v>
      </c>
      <c r="Q168">
        <v>0</v>
      </c>
      <c r="R168" t="s">
        <v>234</v>
      </c>
      <c r="S168" t="s">
        <v>235</v>
      </c>
      <c r="T168" t="s">
        <v>236</v>
      </c>
      <c r="U168" t="s">
        <v>234</v>
      </c>
      <c r="V168" t="s">
        <v>235</v>
      </c>
      <c r="W168" t="s">
        <v>234</v>
      </c>
      <c r="X168" t="s">
        <v>354</v>
      </c>
      <c r="Y168" s="4">
        <v>45965</v>
      </c>
      <c r="Z168" s="4">
        <v>45966</v>
      </c>
      <c r="AA168">
        <v>161</v>
      </c>
      <c r="AB168">
        <v>2182</v>
      </c>
      <c r="AC168">
        <v>183</v>
      </c>
      <c r="AD168" s="4">
        <v>45971</v>
      </c>
      <c r="AE168" s="11" t="s">
        <v>667</v>
      </c>
      <c r="AF168">
        <v>161</v>
      </c>
      <c r="AG168" s="11" t="s">
        <v>944</v>
      </c>
      <c r="AH168" s="12" t="s">
        <v>932</v>
      </c>
      <c r="AI168" s="4">
        <v>46031</v>
      </c>
    </row>
    <row r="169" spans="1:35" x14ac:dyDescent="0.25">
      <c r="A169">
        <v>2025</v>
      </c>
      <c r="B169" s="4">
        <v>45931</v>
      </c>
      <c r="C169" s="4">
        <v>46022</v>
      </c>
      <c r="D169" t="s">
        <v>91</v>
      </c>
      <c r="E169" s="5" t="s">
        <v>466</v>
      </c>
      <c r="F169" s="5" t="s">
        <v>467</v>
      </c>
      <c r="G169" s="5" t="s">
        <v>468</v>
      </c>
      <c r="H169" s="5" t="s">
        <v>396</v>
      </c>
      <c r="I169" s="7" t="s">
        <v>182</v>
      </c>
      <c r="J169" t="s">
        <v>183</v>
      </c>
      <c r="K169" t="s">
        <v>184</v>
      </c>
      <c r="L169" t="s">
        <v>102</v>
      </c>
      <c r="M169" t="s">
        <v>103</v>
      </c>
      <c r="N169" t="s">
        <v>355</v>
      </c>
      <c r="O169" t="s">
        <v>105</v>
      </c>
      <c r="P169">
        <v>0</v>
      </c>
      <c r="Q169">
        <v>0</v>
      </c>
      <c r="R169" t="s">
        <v>234</v>
      </c>
      <c r="S169" t="s">
        <v>235</v>
      </c>
      <c r="T169" t="s">
        <v>236</v>
      </c>
      <c r="U169" t="s">
        <v>234</v>
      </c>
      <c r="V169" t="s">
        <v>235</v>
      </c>
      <c r="W169" t="s">
        <v>235</v>
      </c>
      <c r="X169" t="s">
        <v>355</v>
      </c>
      <c r="Y169" s="4">
        <v>45966</v>
      </c>
      <c r="Z169" s="4">
        <v>45966</v>
      </c>
      <c r="AA169">
        <v>162</v>
      </c>
      <c r="AB169">
        <v>481</v>
      </c>
      <c r="AD169" s="4">
        <v>45966</v>
      </c>
      <c r="AE169" s="11" t="s">
        <v>668</v>
      </c>
      <c r="AF169">
        <v>162</v>
      </c>
      <c r="AG169" s="11" t="s">
        <v>944</v>
      </c>
      <c r="AH169" s="12" t="s">
        <v>932</v>
      </c>
      <c r="AI169" s="4">
        <v>46031</v>
      </c>
    </row>
    <row r="170" spans="1:35" x14ac:dyDescent="0.25">
      <c r="A170">
        <v>2025</v>
      </c>
      <c r="B170" s="4">
        <v>45931</v>
      </c>
      <c r="C170" s="4">
        <v>46022</v>
      </c>
      <c r="D170" t="s">
        <v>98</v>
      </c>
      <c r="E170" s="5" t="s">
        <v>483</v>
      </c>
      <c r="F170" s="5" t="s">
        <v>484</v>
      </c>
      <c r="G170" s="5" t="s">
        <v>484</v>
      </c>
      <c r="H170" s="5" t="s">
        <v>485</v>
      </c>
      <c r="I170" s="7" t="s">
        <v>181</v>
      </c>
      <c r="J170" t="s">
        <v>166</v>
      </c>
      <c r="K170" t="s">
        <v>170</v>
      </c>
      <c r="L170" t="s">
        <v>101</v>
      </c>
      <c r="M170" t="s">
        <v>103</v>
      </c>
      <c r="N170" t="s">
        <v>356</v>
      </c>
      <c r="O170" t="s">
        <v>105</v>
      </c>
      <c r="P170">
        <v>0</v>
      </c>
      <c r="Q170">
        <v>0</v>
      </c>
      <c r="R170" t="s">
        <v>234</v>
      </c>
      <c r="S170" t="s">
        <v>235</v>
      </c>
      <c r="T170" t="s">
        <v>236</v>
      </c>
      <c r="U170" t="s">
        <v>234</v>
      </c>
      <c r="V170" t="s">
        <v>235</v>
      </c>
      <c r="W170" t="s">
        <v>389</v>
      </c>
      <c r="X170" t="s">
        <v>356</v>
      </c>
      <c r="Y170" s="4">
        <v>45968</v>
      </c>
      <c r="Z170" s="4">
        <v>45968</v>
      </c>
      <c r="AA170">
        <v>163</v>
      </c>
      <c r="AB170">
        <v>400</v>
      </c>
      <c r="AD170" s="4">
        <v>45971</v>
      </c>
      <c r="AE170" s="11" t="s">
        <v>669</v>
      </c>
      <c r="AF170">
        <v>163</v>
      </c>
      <c r="AG170" s="11" t="s">
        <v>944</v>
      </c>
      <c r="AH170" s="12" t="s">
        <v>932</v>
      </c>
      <c r="AI170" s="4">
        <v>46031</v>
      </c>
    </row>
    <row r="171" spans="1:35" x14ac:dyDescent="0.25">
      <c r="A171">
        <v>2025</v>
      </c>
      <c r="B171" s="4">
        <v>45931</v>
      </c>
      <c r="C171" s="4">
        <v>46022</v>
      </c>
      <c r="D171" t="s">
        <v>91</v>
      </c>
      <c r="E171" t="s">
        <v>397</v>
      </c>
      <c r="F171" t="s">
        <v>399</v>
      </c>
      <c r="G171" t="s">
        <v>400</v>
      </c>
      <c r="H171" t="s">
        <v>401</v>
      </c>
      <c r="I171" s="7" t="s">
        <v>122</v>
      </c>
      <c r="J171" t="s">
        <v>201</v>
      </c>
      <c r="K171" t="s">
        <v>202</v>
      </c>
      <c r="L171" t="s">
        <v>102</v>
      </c>
      <c r="M171" t="s">
        <v>103</v>
      </c>
      <c r="N171" t="s">
        <v>357</v>
      </c>
      <c r="O171" t="s">
        <v>105</v>
      </c>
      <c r="P171">
        <v>0</v>
      </c>
      <c r="Q171">
        <v>0</v>
      </c>
      <c r="R171" t="s">
        <v>234</v>
      </c>
      <c r="S171" t="s">
        <v>235</v>
      </c>
      <c r="T171" t="s">
        <v>236</v>
      </c>
      <c r="U171" t="s">
        <v>234</v>
      </c>
      <c r="V171" t="s">
        <v>235</v>
      </c>
      <c r="W171" t="s">
        <v>235</v>
      </c>
      <c r="X171" t="s">
        <v>357</v>
      </c>
      <c r="Y171" s="4">
        <v>45968</v>
      </c>
      <c r="Z171" s="4">
        <v>45968</v>
      </c>
      <c r="AA171">
        <v>164</v>
      </c>
      <c r="AB171">
        <v>618</v>
      </c>
      <c r="AD171" s="4">
        <v>45972</v>
      </c>
      <c r="AE171" s="11" t="s">
        <v>670</v>
      </c>
      <c r="AF171">
        <v>164</v>
      </c>
      <c r="AG171" s="11" t="s">
        <v>944</v>
      </c>
      <c r="AH171" s="12" t="s">
        <v>932</v>
      </c>
      <c r="AI171" s="4">
        <v>46031</v>
      </c>
    </row>
    <row r="172" spans="1:35" x14ac:dyDescent="0.25">
      <c r="A172">
        <v>2025</v>
      </c>
      <c r="B172" s="4">
        <v>45931</v>
      </c>
      <c r="C172" s="4">
        <v>46022</v>
      </c>
      <c r="D172" t="s">
        <v>91</v>
      </c>
      <c r="E172" s="5" t="s">
        <v>466</v>
      </c>
      <c r="F172" s="5" t="s">
        <v>467</v>
      </c>
      <c r="G172" s="5" t="s">
        <v>468</v>
      </c>
      <c r="H172" s="5" t="s">
        <v>396</v>
      </c>
      <c r="I172" s="7" t="s">
        <v>182</v>
      </c>
      <c r="J172" t="s">
        <v>183</v>
      </c>
      <c r="K172" t="s">
        <v>184</v>
      </c>
      <c r="L172" t="s">
        <v>102</v>
      </c>
      <c r="M172" t="s">
        <v>103</v>
      </c>
      <c r="N172" t="s">
        <v>358</v>
      </c>
      <c r="O172" t="s">
        <v>105</v>
      </c>
      <c r="P172">
        <v>0</v>
      </c>
      <c r="Q172">
        <v>0</v>
      </c>
      <c r="R172" t="s">
        <v>234</v>
      </c>
      <c r="S172" t="s">
        <v>235</v>
      </c>
      <c r="T172" t="s">
        <v>236</v>
      </c>
      <c r="U172" t="s">
        <v>234</v>
      </c>
      <c r="V172" t="s">
        <v>235</v>
      </c>
      <c r="W172" t="s">
        <v>390</v>
      </c>
      <c r="X172" t="s">
        <v>358</v>
      </c>
      <c r="Y172" s="4">
        <v>45968</v>
      </c>
      <c r="Z172" s="4">
        <v>45968</v>
      </c>
      <c r="AA172">
        <v>165</v>
      </c>
      <c r="AB172">
        <v>638</v>
      </c>
      <c r="AD172" s="4">
        <v>45973</v>
      </c>
      <c r="AE172" s="11" t="s">
        <v>671</v>
      </c>
      <c r="AF172">
        <v>165</v>
      </c>
      <c r="AG172" s="11" t="s">
        <v>944</v>
      </c>
      <c r="AH172" s="12" t="s">
        <v>932</v>
      </c>
      <c r="AI172" s="4">
        <v>46031</v>
      </c>
    </row>
    <row r="173" spans="1:35" x14ac:dyDescent="0.25">
      <c r="A173">
        <v>2025</v>
      </c>
      <c r="B173" s="4">
        <v>45931</v>
      </c>
      <c r="C173" s="4">
        <v>46022</v>
      </c>
      <c r="D173" t="s">
        <v>98</v>
      </c>
      <c r="E173" t="s">
        <v>264</v>
      </c>
      <c r="F173" t="s">
        <v>263</v>
      </c>
      <c r="G173" t="s">
        <v>263</v>
      </c>
      <c r="H173" t="s">
        <v>396</v>
      </c>
      <c r="I173" s="7" t="s">
        <v>187</v>
      </c>
      <c r="J173" t="s">
        <v>166</v>
      </c>
      <c r="K173" t="s">
        <v>188</v>
      </c>
      <c r="L173" t="s">
        <v>101</v>
      </c>
      <c r="M173" t="s">
        <v>103</v>
      </c>
      <c r="N173" t="s">
        <v>358</v>
      </c>
      <c r="O173" t="s">
        <v>105</v>
      </c>
      <c r="P173">
        <v>0</v>
      </c>
      <c r="Q173">
        <v>0</v>
      </c>
      <c r="R173" t="s">
        <v>234</v>
      </c>
      <c r="S173" t="s">
        <v>235</v>
      </c>
      <c r="T173" t="s">
        <v>236</v>
      </c>
      <c r="U173" t="s">
        <v>234</v>
      </c>
      <c r="V173" t="s">
        <v>235</v>
      </c>
      <c r="W173" t="s">
        <v>390</v>
      </c>
      <c r="X173" t="s">
        <v>358</v>
      </c>
      <c r="Y173" s="4">
        <v>45968</v>
      </c>
      <c r="Z173" s="4">
        <v>45968</v>
      </c>
      <c r="AA173">
        <v>166</v>
      </c>
      <c r="AB173">
        <v>409.5</v>
      </c>
      <c r="AD173" s="4">
        <v>45973</v>
      </c>
      <c r="AE173" s="11" t="s">
        <v>672</v>
      </c>
      <c r="AF173">
        <v>166</v>
      </c>
      <c r="AG173" s="11" t="s">
        <v>944</v>
      </c>
      <c r="AH173" s="12" t="s">
        <v>932</v>
      </c>
      <c r="AI173" s="4">
        <v>46031</v>
      </c>
    </row>
    <row r="174" spans="1:35" x14ac:dyDescent="0.25">
      <c r="A174">
        <v>2025</v>
      </c>
      <c r="B174" s="4">
        <v>45931</v>
      </c>
      <c r="C174" s="4">
        <v>46022</v>
      </c>
      <c r="D174" t="s">
        <v>98</v>
      </c>
      <c r="E174" s="3" t="s">
        <v>433</v>
      </c>
      <c r="F174" s="5" t="s">
        <v>434</v>
      </c>
      <c r="G174" s="5" t="s">
        <v>435</v>
      </c>
      <c r="H174" s="5" t="s">
        <v>396</v>
      </c>
      <c r="I174" s="7" t="s">
        <v>185</v>
      </c>
      <c r="J174" t="s">
        <v>186</v>
      </c>
      <c r="K174" t="s">
        <v>139</v>
      </c>
      <c r="L174" t="s">
        <v>102</v>
      </c>
      <c r="M174" t="s">
        <v>103</v>
      </c>
      <c r="N174" t="s">
        <v>358</v>
      </c>
      <c r="O174" t="s">
        <v>105</v>
      </c>
      <c r="P174">
        <v>0</v>
      </c>
      <c r="Q174">
        <v>0</v>
      </c>
      <c r="R174" t="s">
        <v>234</v>
      </c>
      <c r="S174" t="s">
        <v>235</v>
      </c>
      <c r="T174" t="s">
        <v>236</v>
      </c>
      <c r="U174" t="s">
        <v>234</v>
      </c>
      <c r="V174" t="s">
        <v>235</v>
      </c>
      <c r="W174" t="s">
        <v>390</v>
      </c>
      <c r="X174" t="s">
        <v>358</v>
      </c>
      <c r="Y174" s="4">
        <v>45968</v>
      </c>
      <c r="Z174" s="4">
        <v>45968</v>
      </c>
      <c r="AA174">
        <v>167</v>
      </c>
      <c r="AB174">
        <v>638</v>
      </c>
      <c r="AD174" s="4">
        <v>45973</v>
      </c>
      <c r="AE174" s="11" t="s">
        <v>673</v>
      </c>
      <c r="AF174">
        <v>167</v>
      </c>
      <c r="AG174" s="11" t="s">
        <v>944</v>
      </c>
      <c r="AH174" s="12" t="s">
        <v>932</v>
      </c>
      <c r="AI174" s="4">
        <v>46031</v>
      </c>
    </row>
    <row r="175" spans="1:35" x14ac:dyDescent="0.25">
      <c r="A175">
        <v>2025</v>
      </c>
      <c r="B175" s="4">
        <v>45931</v>
      </c>
      <c r="C175" s="4">
        <v>46022</v>
      </c>
      <c r="D175" t="s">
        <v>91</v>
      </c>
      <c r="E175" s="3" t="s">
        <v>436</v>
      </c>
      <c r="F175" s="3" t="s">
        <v>437</v>
      </c>
      <c r="G175" s="3" t="s">
        <v>438</v>
      </c>
      <c r="H175" s="3" t="s">
        <v>262</v>
      </c>
      <c r="I175" s="7" t="s">
        <v>125</v>
      </c>
      <c r="J175" t="s">
        <v>118</v>
      </c>
      <c r="K175" t="s">
        <v>126</v>
      </c>
      <c r="L175" t="s">
        <v>102</v>
      </c>
      <c r="M175" t="s">
        <v>103</v>
      </c>
      <c r="N175" t="s">
        <v>359</v>
      </c>
      <c r="O175" t="s">
        <v>105</v>
      </c>
      <c r="P175">
        <v>0</v>
      </c>
      <c r="Q175">
        <v>0</v>
      </c>
      <c r="R175" t="s">
        <v>234</v>
      </c>
      <c r="S175" t="s">
        <v>235</v>
      </c>
      <c r="T175" t="s">
        <v>236</v>
      </c>
      <c r="U175" t="s">
        <v>234</v>
      </c>
      <c r="V175" t="s">
        <v>235</v>
      </c>
      <c r="W175" t="s">
        <v>391</v>
      </c>
      <c r="X175" t="s">
        <v>359</v>
      </c>
      <c r="Y175" s="4">
        <v>45968</v>
      </c>
      <c r="Z175" s="4">
        <v>45971</v>
      </c>
      <c r="AA175">
        <v>168</v>
      </c>
      <c r="AB175">
        <v>2150</v>
      </c>
      <c r="AD175" s="4">
        <v>45972</v>
      </c>
      <c r="AE175" s="11" t="s">
        <v>674</v>
      </c>
      <c r="AF175">
        <v>168</v>
      </c>
      <c r="AG175" s="11" t="s">
        <v>944</v>
      </c>
      <c r="AH175" s="12" t="s">
        <v>932</v>
      </c>
      <c r="AI175" s="4">
        <v>46031</v>
      </c>
    </row>
    <row r="176" spans="1:35" x14ac:dyDescent="0.25">
      <c r="A176">
        <v>2025</v>
      </c>
      <c r="B176" s="4">
        <v>45931</v>
      </c>
      <c r="C176" s="4">
        <v>46022</v>
      </c>
      <c r="D176" t="s">
        <v>98</v>
      </c>
      <c r="E176" s="5" t="s">
        <v>398</v>
      </c>
      <c r="F176" s="5" t="s">
        <v>403</v>
      </c>
      <c r="G176" s="5" t="s">
        <v>403</v>
      </c>
      <c r="H176" s="5" t="s">
        <v>262</v>
      </c>
      <c r="I176" s="7" t="s">
        <v>144</v>
      </c>
      <c r="J176" t="s">
        <v>145</v>
      </c>
      <c r="K176" t="s">
        <v>118</v>
      </c>
      <c r="L176" t="s">
        <v>101</v>
      </c>
      <c r="M176" t="s">
        <v>103</v>
      </c>
      <c r="N176" t="s">
        <v>360</v>
      </c>
      <c r="O176" t="s">
        <v>105</v>
      </c>
      <c r="P176">
        <v>0</v>
      </c>
      <c r="Q176">
        <v>0</v>
      </c>
      <c r="R176" t="s">
        <v>234</v>
      </c>
      <c r="S176" t="s">
        <v>235</v>
      </c>
      <c r="T176" t="s">
        <v>236</v>
      </c>
      <c r="U176" t="s">
        <v>234</v>
      </c>
      <c r="V176" t="s">
        <v>235</v>
      </c>
      <c r="W176" t="s">
        <v>391</v>
      </c>
      <c r="X176" t="s">
        <v>360</v>
      </c>
      <c r="Y176" s="4">
        <v>45968</v>
      </c>
      <c r="Z176" s="4">
        <v>45971</v>
      </c>
      <c r="AA176">
        <v>169</v>
      </c>
      <c r="AB176">
        <v>1195.5</v>
      </c>
      <c r="AD176" s="4">
        <v>45972</v>
      </c>
      <c r="AE176" s="11" t="s">
        <v>675</v>
      </c>
      <c r="AF176">
        <v>169</v>
      </c>
      <c r="AG176" s="11" t="s">
        <v>944</v>
      </c>
      <c r="AH176" s="12" t="s">
        <v>932</v>
      </c>
      <c r="AI176" s="4">
        <v>46031</v>
      </c>
    </row>
    <row r="177" spans="1:35" x14ac:dyDescent="0.25">
      <c r="A177">
        <v>2025</v>
      </c>
      <c r="B177" s="4">
        <v>45931</v>
      </c>
      <c r="C177" s="4">
        <v>46022</v>
      </c>
      <c r="D177" t="s">
        <v>98</v>
      </c>
      <c r="E177" s="5" t="s">
        <v>469</v>
      </c>
      <c r="F177" s="5" t="s">
        <v>470</v>
      </c>
      <c r="G177" s="5" t="s">
        <v>470</v>
      </c>
      <c r="H177" s="5" t="s">
        <v>419</v>
      </c>
      <c r="I177" s="7" t="s">
        <v>158</v>
      </c>
      <c r="J177" t="s">
        <v>159</v>
      </c>
      <c r="K177" t="s">
        <v>160</v>
      </c>
      <c r="L177" t="s">
        <v>101</v>
      </c>
      <c r="M177" t="s">
        <v>103</v>
      </c>
      <c r="N177" t="s">
        <v>337</v>
      </c>
      <c r="O177" t="s">
        <v>105</v>
      </c>
      <c r="P177">
        <v>0</v>
      </c>
      <c r="Q177">
        <v>0</v>
      </c>
      <c r="R177" t="s">
        <v>234</v>
      </c>
      <c r="S177" t="s">
        <v>235</v>
      </c>
      <c r="T177" t="s">
        <v>236</v>
      </c>
      <c r="U177" t="s">
        <v>234</v>
      </c>
      <c r="V177" t="s">
        <v>235</v>
      </c>
      <c r="W177" t="s">
        <v>379</v>
      </c>
      <c r="X177" t="s">
        <v>337</v>
      </c>
      <c r="Y177" s="4">
        <v>45971</v>
      </c>
      <c r="Z177" s="4">
        <v>45978</v>
      </c>
      <c r="AA177">
        <v>170</v>
      </c>
      <c r="AB177">
        <v>5094.4799999999996</v>
      </c>
      <c r="AD177" s="4">
        <v>45982</v>
      </c>
      <c r="AE177" s="11" t="s">
        <v>676</v>
      </c>
      <c r="AF177">
        <v>170</v>
      </c>
      <c r="AG177" s="11" t="s">
        <v>944</v>
      </c>
      <c r="AH177" s="12" t="s">
        <v>932</v>
      </c>
      <c r="AI177" s="4">
        <v>46031</v>
      </c>
    </row>
    <row r="178" spans="1:35" x14ac:dyDescent="0.25">
      <c r="A178">
        <v>2025</v>
      </c>
      <c r="B178" s="4">
        <v>45931</v>
      </c>
      <c r="C178" s="4">
        <v>46022</v>
      </c>
      <c r="D178" t="s">
        <v>91</v>
      </c>
      <c r="E178" s="5" t="s">
        <v>424</v>
      </c>
      <c r="F178" t="s">
        <v>425</v>
      </c>
      <c r="G178" t="s">
        <v>425</v>
      </c>
      <c r="H178" t="s">
        <v>409</v>
      </c>
      <c r="I178" s="7" t="s">
        <v>329</v>
      </c>
      <c r="J178" t="s">
        <v>330</v>
      </c>
      <c r="K178" t="s">
        <v>289</v>
      </c>
      <c r="L178" t="s">
        <v>101</v>
      </c>
      <c r="M178" t="s">
        <v>103</v>
      </c>
      <c r="N178" t="s">
        <v>361</v>
      </c>
      <c r="O178" t="s">
        <v>105</v>
      </c>
      <c r="P178">
        <v>0</v>
      </c>
      <c r="Q178">
        <v>0</v>
      </c>
      <c r="R178" t="s">
        <v>234</v>
      </c>
      <c r="S178" t="s">
        <v>235</v>
      </c>
      <c r="T178" t="s">
        <v>236</v>
      </c>
      <c r="U178" t="s">
        <v>234</v>
      </c>
      <c r="V178" t="s">
        <v>235</v>
      </c>
      <c r="W178" t="s">
        <v>392</v>
      </c>
      <c r="X178" t="s">
        <v>361</v>
      </c>
      <c r="Y178" s="4">
        <v>45972</v>
      </c>
      <c r="Z178" s="4">
        <v>45972</v>
      </c>
      <c r="AA178">
        <v>171</v>
      </c>
      <c r="AB178">
        <v>530</v>
      </c>
      <c r="AC178">
        <v>16</v>
      </c>
      <c r="AD178" s="4">
        <v>45974</v>
      </c>
      <c r="AE178" s="11" t="s">
        <v>677</v>
      </c>
      <c r="AF178">
        <v>171</v>
      </c>
      <c r="AG178" s="11" t="s">
        <v>944</v>
      </c>
      <c r="AH178" s="12" t="s">
        <v>932</v>
      </c>
      <c r="AI178" s="4">
        <v>46031</v>
      </c>
    </row>
    <row r="179" spans="1:35" x14ac:dyDescent="0.25">
      <c r="A179">
        <v>2025</v>
      </c>
      <c r="B179" s="4">
        <v>45931</v>
      </c>
      <c r="C179" s="4">
        <v>46022</v>
      </c>
      <c r="D179" t="s">
        <v>91</v>
      </c>
      <c r="E179" t="s">
        <v>398</v>
      </c>
      <c r="F179" t="s">
        <v>403</v>
      </c>
      <c r="G179" t="s">
        <v>403</v>
      </c>
      <c r="H179" t="s">
        <v>409</v>
      </c>
      <c r="I179" s="7" t="s">
        <v>331</v>
      </c>
      <c r="J179" t="s">
        <v>279</v>
      </c>
      <c r="K179" t="s">
        <v>332</v>
      </c>
      <c r="L179" t="s">
        <v>101</v>
      </c>
      <c r="M179" t="s">
        <v>103</v>
      </c>
      <c r="N179" t="s">
        <v>361</v>
      </c>
      <c r="O179" t="s">
        <v>105</v>
      </c>
      <c r="P179">
        <v>0</v>
      </c>
      <c r="Q179">
        <v>0</v>
      </c>
      <c r="R179" t="s">
        <v>234</v>
      </c>
      <c r="S179" t="s">
        <v>235</v>
      </c>
      <c r="T179" t="s">
        <v>236</v>
      </c>
      <c r="U179" t="s">
        <v>234</v>
      </c>
      <c r="V179" t="s">
        <v>235</v>
      </c>
      <c r="W179" t="s">
        <v>392</v>
      </c>
      <c r="X179" t="s">
        <v>361</v>
      </c>
      <c r="Y179" s="4">
        <v>45972</v>
      </c>
      <c r="Z179" s="4">
        <v>45972</v>
      </c>
      <c r="AA179">
        <v>172</v>
      </c>
      <c r="AB179">
        <v>510</v>
      </c>
      <c r="AC179">
        <v>36</v>
      </c>
      <c r="AD179" s="4">
        <v>45974</v>
      </c>
      <c r="AE179" s="11" t="s">
        <v>678</v>
      </c>
      <c r="AF179">
        <v>172</v>
      </c>
      <c r="AG179" s="11" t="s">
        <v>944</v>
      </c>
      <c r="AH179" s="12" t="s">
        <v>932</v>
      </c>
      <c r="AI179" s="4">
        <v>46031</v>
      </c>
    </row>
    <row r="180" spans="1:35" x14ac:dyDescent="0.25">
      <c r="A180">
        <v>2025</v>
      </c>
      <c r="B180" s="4">
        <v>45931</v>
      </c>
      <c r="C180" s="4">
        <v>46022</v>
      </c>
      <c r="D180" t="s">
        <v>98</v>
      </c>
      <c r="E180" s="5" t="s">
        <v>398</v>
      </c>
      <c r="F180" s="5" t="s">
        <v>403</v>
      </c>
      <c r="G180" s="5" t="s">
        <v>403</v>
      </c>
      <c r="H180" s="5" t="s">
        <v>262</v>
      </c>
      <c r="I180" s="7" t="s">
        <v>144</v>
      </c>
      <c r="J180" t="s">
        <v>145</v>
      </c>
      <c r="K180" t="s">
        <v>118</v>
      </c>
      <c r="L180" t="s">
        <v>101</v>
      </c>
      <c r="M180" t="s">
        <v>103</v>
      </c>
      <c r="N180" t="s">
        <v>362</v>
      </c>
      <c r="O180" t="s">
        <v>105</v>
      </c>
      <c r="P180">
        <v>0</v>
      </c>
      <c r="Q180">
        <v>0</v>
      </c>
      <c r="R180" t="s">
        <v>234</v>
      </c>
      <c r="S180" t="s">
        <v>235</v>
      </c>
      <c r="T180" t="s">
        <v>236</v>
      </c>
      <c r="U180" t="s">
        <v>234</v>
      </c>
      <c r="V180" t="s">
        <v>235</v>
      </c>
      <c r="W180" t="s">
        <v>393</v>
      </c>
      <c r="X180" t="s">
        <v>362</v>
      </c>
      <c r="Y180" s="4">
        <v>45975</v>
      </c>
      <c r="Z180" s="4">
        <v>45979</v>
      </c>
      <c r="AA180">
        <v>173</v>
      </c>
      <c r="AB180">
        <v>380</v>
      </c>
      <c r="AD180" s="4">
        <v>45980</v>
      </c>
      <c r="AE180" s="11" t="s">
        <v>679</v>
      </c>
      <c r="AF180">
        <v>173</v>
      </c>
      <c r="AG180" s="11" t="s">
        <v>944</v>
      </c>
      <c r="AH180" s="12" t="s">
        <v>932</v>
      </c>
      <c r="AI180" s="4">
        <v>46031</v>
      </c>
    </row>
    <row r="181" spans="1:35" x14ac:dyDescent="0.25">
      <c r="A181">
        <v>2025</v>
      </c>
      <c r="B181" s="4">
        <v>45931</v>
      </c>
      <c r="C181" s="4">
        <v>46022</v>
      </c>
      <c r="D181" t="s">
        <v>91</v>
      </c>
      <c r="E181" s="3" t="s">
        <v>436</v>
      </c>
      <c r="F181" s="3" t="s">
        <v>437</v>
      </c>
      <c r="G181" s="3" t="s">
        <v>438</v>
      </c>
      <c r="H181" s="3" t="s">
        <v>262</v>
      </c>
      <c r="I181" s="7" t="s">
        <v>125</v>
      </c>
      <c r="J181" t="s">
        <v>118</v>
      </c>
      <c r="K181" t="s">
        <v>126</v>
      </c>
      <c r="L181" t="s">
        <v>102</v>
      </c>
      <c r="M181" t="s">
        <v>103</v>
      </c>
      <c r="N181" t="s">
        <v>363</v>
      </c>
      <c r="O181" t="s">
        <v>105</v>
      </c>
      <c r="P181">
        <v>0</v>
      </c>
      <c r="Q181">
        <v>0</v>
      </c>
      <c r="R181" t="s">
        <v>234</v>
      </c>
      <c r="S181" t="s">
        <v>235</v>
      </c>
      <c r="T181" t="s">
        <v>236</v>
      </c>
      <c r="U181" t="s">
        <v>234</v>
      </c>
      <c r="V181" t="s">
        <v>235</v>
      </c>
      <c r="W181" t="s">
        <v>393</v>
      </c>
      <c r="X181" t="s">
        <v>363</v>
      </c>
      <c r="Y181" s="4">
        <v>45975</v>
      </c>
      <c r="Z181" s="4">
        <v>45979</v>
      </c>
      <c r="AA181">
        <v>174</v>
      </c>
      <c r="AB181">
        <v>3420</v>
      </c>
      <c r="AD181" s="4">
        <v>45980</v>
      </c>
      <c r="AE181" s="11" t="s">
        <v>680</v>
      </c>
      <c r="AF181">
        <v>174</v>
      </c>
      <c r="AG181" s="11" t="s">
        <v>944</v>
      </c>
      <c r="AH181" s="12" t="s">
        <v>932</v>
      </c>
      <c r="AI181" s="4">
        <v>46031</v>
      </c>
    </row>
    <row r="182" spans="1:35" x14ac:dyDescent="0.25">
      <c r="A182">
        <v>2025</v>
      </c>
      <c r="B182" s="4">
        <v>45931</v>
      </c>
      <c r="C182" s="4">
        <v>46022</v>
      </c>
      <c r="D182" t="s">
        <v>98</v>
      </c>
      <c r="E182" t="s">
        <v>417</v>
      </c>
      <c r="F182" t="s">
        <v>418</v>
      </c>
      <c r="G182" t="s">
        <v>418</v>
      </c>
      <c r="H182" t="s">
        <v>419</v>
      </c>
      <c r="I182" s="7" t="s">
        <v>161</v>
      </c>
      <c r="J182" t="s">
        <v>162</v>
      </c>
      <c r="K182" t="s">
        <v>163</v>
      </c>
      <c r="L182" t="s">
        <v>101</v>
      </c>
      <c r="M182" t="s">
        <v>103</v>
      </c>
      <c r="N182" t="s">
        <v>337</v>
      </c>
      <c r="O182" t="s">
        <v>105</v>
      </c>
      <c r="P182">
        <v>0</v>
      </c>
      <c r="Q182">
        <v>0</v>
      </c>
      <c r="R182" t="s">
        <v>234</v>
      </c>
      <c r="S182" t="s">
        <v>235</v>
      </c>
      <c r="T182" t="s">
        <v>236</v>
      </c>
      <c r="U182" t="s">
        <v>234</v>
      </c>
      <c r="V182" t="s">
        <v>235</v>
      </c>
      <c r="W182" t="s">
        <v>379</v>
      </c>
      <c r="X182" t="s">
        <v>337</v>
      </c>
      <c r="Y182" s="4">
        <v>45976</v>
      </c>
      <c r="Z182" s="4">
        <v>45976</v>
      </c>
      <c r="AA182">
        <v>175</v>
      </c>
      <c r="AB182">
        <v>1245</v>
      </c>
      <c r="AC182">
        <v>1501</v>
      </c>
      <c r="AD182" s="4">
        <v>45979</v>
      </c>
      <c r="AE182" s="11" t="s">
        <v>681</v>
      </c>
      <c r="AF182">
        <v>175</v>
      </c>
      <c r="AG182" s="11" t="s">
        <v>944</v>
      </c>
      <c r="AH182" s="12" t="s">
        <v>932</v>
      </c>
      <c r="AI182" s="4">
        <v>46031</v>
      </c>
    </row>
    <row r="183" spans="1:35" x14ac:dyDescent="0.25">
      <c r="A183">
        <v>2025</v>
      </c>
      <c r="B183" s="4">
        <v>45931</v>
      </c>
      <c r="C183" s="4">
        <v>46022</v>
      </c>
      <c r="D183" t="s">
        <v>98</v>
      </c>
      <c r="E183" s="5" t="s">
        <v>483</v>
      </c>
      <c r="F183" s="5" t="s">
        <v>484</v>
      </c>
      <c r="G183" s="5" t="s">
        <v>484</v>
      </c>
      <c r="H183" s="5" t="s">
        <v>485</v>
      </c>
      <c r="I183" s="7" t="s">
        <v>181</v>
      </c>
      <c r="J183" t="s">
        <v>166</v>
      </c>
      <c r="K183" t="s">
        <v>170</v>
      </c>
      <c r="L183" t="s">
        <v>101</v>
      </c>
      <c r="M183" t="s">
        <v>103</v>
      </c>
      <c r="N183" t="s">
        <v>364</v>
      </c>
      <c r="O183" t="s">
        <v>105</v>
      </c>
      <c r="P183">
        <v>0</v>
      </c>
      <c r="Q183">
        <v>0</v>
      </c>
      <c r="R183" t="s">
        <v>234</v>
      </c>
      <c r="S183" t="s">
        <v>235</v>
      </c>
      <c r="T183" t="s">
        <v>236</v>
      </c>
      <c r="U183" t="s">
        <v>234</v>
      </c>
      <c r="V183" t="s">
        <v>235</v>
      </c>
      <c r="W183" t="s">
        <v>243</v>
      </c>
      <c r="X183" t="s">
        <v>364</v>
      </c>
      <c r="Y183" s="4">
        <v>45976</v>
      </c>
      <c r="Z183" s="4">
        <v>45978</v>
      </c>
      <c r="AA183">
        <v>176</v>
      </c>
      <c r="AB183">
        <v>1813.44</v>
      </c>
      <c r="AD183" s="4">
        <v>45979</v>
      </c>
      <c r="AE183" s="11" t="s">
        <v>682</v>
      </c>
      <c r="AF183">
        <v>176</v>
      </c>
      <c r="AG183" s="11" t="s">
        <v>944</v>
      </c>
      <c r="AH183" s="12" t="s">
        <v>932</v>
      </c>
      <c r="AI183" s="4">
        <v>46031</v>
      </c>
    </row>
    <row r="184" spans="1:35" x14ac:dyDescent="0.25">
      <c r="A184">
        <v>2025</v>
      </c>
      <c r="B184" s="4">
        <v>45931</v>
      </c>
      <c r="C184" s="4">
        <v>46022</v>
      </c>
      <c r="D184" t="s">
        <v>91</v>
      </c>
      <c r="E184" s="5" t="s">
        <v>466</v>
      </c>
      <c r="F184" s="5" t="s">
        <v>467</v>
      </c>
      <c r="G184" s="5" t="s">
        <v>468</v>
      </c>
      <c r="H184" s="5" t="s">
        <v>396</v>
      </c>
      <c r="I184" s="7" t="s">
        <v>182</v>
      </c>
      <c r="J184" t="s">
        <v>183</v>
      </c>
      <c r="K184" t="s">
        <v>184</v>
      </c>
      <c r="L184" t="s">
        <v>102</v>
      </c>
      <c r="M184" t="s">
        <v>103</v>
      </c>
      <c r="N184" t="s">
        <v>358</v>
      </c>
      <c r="O184" t="s">
        <v>105</v>
      </c>
      <c r="P184">
        <v>0</v>
      </c>
      <c r="Q184">
        <v>0</v>
      </c>
      <c r="R184" t="s">
        <v>234</v>
      </c>
      <c r="S184" t="s">
        <v>235</v>
      </c>
      <c r="T184" t="s">
        <v>236</v>
      </c>
      <c r="U184" t="s">
        <v>234</v>
      </c>
      <c r="V184" t="s">
        <v>235</v>
      </c>
      <c r="W184" t="s">
        <v>394</v>
      </c>
      <c r="X184" t="s">
        <v>358</v>
      </c>
      <c r="Y184" s="4">
        <v>45976</v>
      </c>
      <c r="Z184" s="4">
        <v>45978</v>
      </c>
      <c r="AA184">
        <v>177</v>
      </c>
      <c r="AB184">
        <v>3110</v>
      </c>
      <c r="AC184">
        <v>1609</v>
      </c>
      <c r="AD184" s="4">
        <v>45981</v>
      </c>
      <c r="AE184" s="11" t="s">
        <v>683</v>
      </c>
      <c r="AF184">
        <v>177</v>
      </c>
      <c r="AG184" s="11" t="s">
        <v>944</v>
      </c>
      <c r="AH184" s="12" t="s">
        <v>932</v>
      </c>
      <c r="AI184" s="4">
        <v>46031</v>
      </c>
    </row>
    <row r="185" spans="1:35" x14ac:dyDescent="0.25">
      <c r="A185">
        <v>2025</v>
      </c>
      <c r="B185" s="4">
        <v>45931</v>
      </c>
      <c r="C185" s="4">
        <v>46022</v>
      </c>
      <c r="D185" t="s">
        <v>98</v>
      </c>
      <c r="E185" s="3" t="s">
        <v>433</v>
      </c>
      <c r="F185" s="5" t="s">
        <v>434</v>
      </c>
      <c r="G185" s="5" t="s">
        <v>435</v>
      </c>
      <c r="H185" s="5" t="s">
        <v>396</v>
      </c>
      <c r="I185" s="7" t="s">
        <v>185</v>
      </c>
      <c r="J185" t="s">
        <v>186</v>
      </c>
      <c r="K185" t="s">
        <v>139</v>
      </c>
      <c r="L185" t="s">
        <v>102</v>
      </c>
      <c r="M185" t="s">
        <v>103</v>
      </c>
      <c r="N185" t="s">
        <v>358</v>
      </c>
      <c r="O185" t="s">
        <v>105</v>
      </c>
      <c r="P185">
        <v>0</v>
      </c>
      <c r="Q185">
        <v>0</v>
      </c>
      <c r="R185" t="s">
        <v>234</v>
      </c>
      <c r="S185" t="s">
        <v>235</v>
      </c>
      <c r="T185" t="s">
        <v>236</v>
      </c>
      <c r="U185" t="s">
        <v>234</v>
      </c>
      <c r="V185" t="s">
        <v>235</v>
      </c>
      <c r="W185" t="s">
        <v>394</v>
      </c>
      <c r="X185" t="s">
        <v>358</v>
      </c>
      <c r="Y185" s="4">
        <v>45976</v>
      </c>
      <c r="Z185" s="4">
        <v>45978</v>
      </c>
      <c r="AA185">
        <v>178</v>
      </c>
      <c r="AB185">
        <v>3006</v>
      </c>
      <c r="AD185" s="4">
        <v>45981</v>
      </c>
      <c r="AE185" s="11" t="s">
        <v>684</v>
      </c>
      <c r="AF185">
        <v>178</v>
      </c>
      <c r="AG185" s="11" t="s">
        <v>944</v>
      </c>
      <c r="AH185" s="12" t="s">
        <v>932</v>
      </c>
      <c r="AI185" s="4">
        <v>46031</v>
      </c>
    </row>
    <row r="186" spans="1:35" x14ac:dyDescent="0.25">
      <c r="A186">
        <v>2025</v>
      </c>
      <c r="B186" s="4">
        <v>45931</v>
      </c>
      <c r="C186" s="4">
        <v>46022</v>
      </c>
      <c r="D186" t="s">
        <v>91</v>
      </c>
      <c r="E186" s="5" t="s">
        <v>466</v>
      </c>
      <c r="F186" s="5" t="s">
        <v>467</v>
      </c>
      <c r="G186" s="5" t="s">
        <v>468</v>
      </c>
      <c r="H186" s="5" t="s">
        <v>396</v>
      </c>
      <c r="I186" s="7" t="s">
        <v>182</v>
      </c>
      <c r="J186" t="s">
        <v>333</v>
      </c>
      <c r="K186" t="s">
        <v>184</v>
      </c>
      <c r="L186" t="s">
        <v>102</v>
      </c>
      <c r="M186" t="s">
        <v>103</v>
      </c>
      <c r="N186" t="s">
        <v>365</v>
      </c>
      <c r="O186" s="12" t="s">
        <v>105</v>
      </c>
      <c r="P186">
        <v>0</v>
      </c>
      <c r="Q186">
        <v>0</v>
      </c>
      <c r="R186" t="s">
        <v>234</v>
      </c>
      <c r="S186" t="s">
        <v>235</v>
      </c>
      <c r="T186" t="s">
        <v>236</v>
      </c>
      <c r="U186" t="s">
        <v>234</v>
      </c>
      <c r="V186" t="s">
        <v>235</v>
      </c>
      <c r="W186" t="s">
        <v>390</v>
      </c>
      <c r="X186" t="s">
        <v>365</v>
      </c>
      <c r="Y186" s="4">
        <v>45983</v>
      </c>
      <c r="Z186" s="4">
        <v>45984</v>
      </c>
      <c r="AA186">
        <v>179</v>
      </c>
      <c r="AB186">
        <v>3107</v>
      </c>
      <c r="AD186" s="4">
        <v>45986</v>
      </c>
      <c r="AE186" s="11" t="s">
        <v>685</v>
      </c>
      <c r="AF186">
        <v>179</v>
      </c>
      <c r="AG186" s="11" t="s">
        <v>944</v>
      </c>
      <c r="AH186" s="12" t="s">
        <v>932</v>
      </c>
      <c r="AI186" s="4">
        <v>46031</v>
      </c>
    </row>
    <row r="187" spans="1:35" x14ac:dyDescent="0.25">
      <c r="A187">
        <v>2025</v>
      </c>
      <c r="B187" s="4">
        <v>45931</v>
      </c>
      <c r="C187" s="4">
        <v>46022</v>
      </c>
      <c r="D187" t="s">
        <v>98</v>
      </c>
      <c r="E187" s="3" t="s">
        <v>433</v>
      </c>
      <c r="F187" s="5" t="s">
        <v>434</v>
      </c>
      <c r="G187" s="5" t="s">
        <v>435</v>
      </c>
      <c r="H187" s="5" t="s">
        <v>396</v>
      </c>
      <c r="I187" s="7" t="s">
        <v>185</v>
      </c>
      <c r="J187" t="s">
        <v>186</v>
      </c>
      <c r="K187" t="s">
        <v>139</v>
      </c>
      <c r="L187" t="s">
        <v>102</v>
      </c>
      <c r="M187" t="s">
        <v>103</v>
      </c>
      <c r="N187" t="s">
        <v>365</v>
      </c>
      <c r="O187" s="12" t="s">
        <v>105</v>
      </c>
      <c r="P187">
        <v>0</v>
      </c>
      <c r="Q187">
        <v>0</v>
      </c>
      <c r="R187" t="s">
        <v>234</v>
      </c>
      <c r="S187" t="s">
        <v>235</v>
      </c>
      <c r="T187" t="s">
        <v>236</v>
      </c>
      <c r="U187" t="s">
        <v>234</v>
      </c>
      <c r="V187" t="s">
        <v>235</v>
      </c>
      <c r="W187" t="s">
        <v>390</v>
      </c>
      <c r="X187" t="s">
        <v>365</v>
      </c>
      <c r="Y187" s="4">
        <v>45983</v>
      </c>
      <c r="Z187" s="4">
        <v>45984</v>
      </c>
      <c r="AA187">
        <v>180</v>
      </c>
      <c r="AB187">
        <v>2504</v>
      </c>
      <c r="AD187" s="4">
        <v>45986</v>
      </c>
      <c r="AE187" s="11" t="s">
        <v>686</v>
      </c>
      <c r="AF187">
        <v>180</v>
      </c>
      <c r="AG187" s="11" t="s">
        <v>944</v>
      </c>
      <c r="AH187" s="12" t="s">
        <v>932</v>
      </c>
      <c r="AI187" s="4">
        <v>46031</v>
      </c>
    </row>
    <row r="188" spans="1:35" x14ac:dyDescent="0.25">
      <c r="A188">
        <v>2025</v>
      </c>
      <c r="B188" s="4">
        <v>45931</v>
      </c>
      <c r="C188" s="4">
        <v>46022</v>
      </c>
      <c r="D188" t="s">
        <v>98</v>
      </c>
      <c r="E188" t="s">
        <v>264</v>
      </c>
      <c r="F188" t="s">
        <v>263</v>
      </c>
      <c r="G188" t="s">
        <v>263</v>
      </c>
      <c r="H188" t="s">
        <v>396</v>
      </c>
      <c r="I188" s="7" t="s">
        <v>187</v>
      </c>
      <c r="J188" t="s">
        <v>166</v>
      </c>
      <c r="K188" t="s">
        <v>188</v>
      </c>
      <c r="L188" t="s">
        <v>101</v>
      </c>
      <c r="M188" t="s">
        <v>103</v>
      </c>
      <c r="N188" t="s">
        <v>366</v>
      </c>
      <c r="O188" s="12" t="s">
        <v>105</v>
      </c>
      <c r="P188">
        <v>0</v>
      </c>
      <c r="Q188">
        <v>0</v>
      </c>
      <c r="R188" t="s">
        <v>234</v>
      </c>
      <c r="S188" t="s">
        <v>235</v>
      </c>
      <c r="T188" t="s">
        <v>236</v>
      </c>
      <c r="U188" t="s">
        <v>234</v>
      </c>
      <c r="V188" t="s">
        <v>235</v>
      </c>
      <c r="W188" t="s">
        <v>384</v>
      </c>
      <c r="X188" t="s">
        <v>366</v>
      </c>
      <c r="Y188" s="4">
        <v>45985</v>
      </c>
      <c r="Z188" s="4">
        <v>45985</v>
      </c>
      <c r="AA188">
        <v>181</v>
      </c>
      <c r="AB188">
        <v>1520</v>
      </c>
      <c r="AD188" s="4">
        <v>45986</v>
      </c>
      <c r="AE188" s="11" t="s">
        <v>687</v>
      </c>
      <c r="AF188">
        <v>181</v>
      </c>
      <c r="AG188" s="11" t="s">
        <v>944</v>
      </c>
      <c r="AH188" s="12" t="s">
        <v>932</v>
      </c>
      <c r="AI188" s="4">
        <v>46031</v>
      </c>
    </row>
    <row r="189" spans="1:35" x14ac:dyDescent="0.25">
      <c r="A189">
        <v>2025</v>
      </c>
      <c r="B189" s="4">
        <v>45931</v>
      </c>
      <c r="C189" s="4">
        <v>46022</v>
      </c>
      <c r="D189" t="s">
        <v>98</v>
      </c>
      <c r="E189" s="3" t="s">
        <v>433</v>
      </c>
      <c r="F189" s="5" t="s">
        <v>434</v>
      </c>
      <c r="G189" s="5" t="s">
        <v>435</v>
      </c>
      <c r="H189" s="5" t="s">
        <v>396</v>
      </c>
      <c r="I189" s="7" t="s">
        <v>185</v>
      </c>
      <c r="J189" t="s">
        <v>186</v>
      </c>
      <c r="K189" t="s">
        <v>139</v>
      </c>
      <c r="L189" t="s">
        <v>102</v>
      </c>
      <c r="M189" s="12" t="s">
        <v>103</v>
      </c>
      <c r="N189" t="s">
        <v>366</v>
      </c>
      <c r="O189" s="12" t="s">
        <v>105</v>
      </c>
      <c r="P189">
        <v>0</v>
      </c>
      <c r="Q189">
        <v>0</v>
      </c>
      <c r="R189" t="s">
        <v>234</v>
      </c>
      <c r="S189" t="s">
        <v>235</v>
      </c>
      <c r="T189" t="s">
        <v>236</v>
      </c>
      <c r="U189" t="s">
        <v>234</v>
      </c>
      <c r="V189" t="s">
        <v>235</v>
      </c>
      <c r="W189" t="s">
        <v>384</v>
      </c>
      <c r="X189" t="s">
        <v>366</v>
      </c>
      <c r="Y189" s="4">
        <v>45985</v>
      </c>
      <c r="Z189" s="4">
        <v>45985</v>
      </c>
      <c r="AA189">
        <v>182</v>
      </c>
      <c r="AB189">
        <v>245</v>
      </c>
      <c r="AD189" s="4">
        <v>45986</v>
      </c>
      <c r="AE189" s="11" t="s">
        <v>688</v>
      </c>
      <c r="AF189">
        <v>182</v>
      </c>
      <c r="AG189" s="11" t="s">
        <v>944</v>
      </c>
      <c r="AH189" s="12" t="s">
        <v>932</v>
      </c>
      <c r="AI189" s="4">
        <v>46031</v>
      </c>
    </row>
    <row r="190" spans="1:35" x14ac:dyDescent="0.25">
      <c r="A190">
        <v>2025</v>
      </c>
      <c r="B190" s="4">
        <v>45931</v>
      </c>
      <c r="C190" s="4">
        <v>46022</v>
      </c>
      <c r="D190" t="s">
        <v>91</v>
      </c>
      <c r="E190" s="5" t="s">
        <v>466</v>
      </c>
      <c r="F190" s="5" t="s">
        <v>467</v>
      </c>
      <c r="G190" s="5" t="s">
        <v>468</v>
      </c>
      <c r="H190" s="5" t="s">
        <v>396</v>
      </c>
      <c r="I190" s="7" t="s">
        <v>182</v>
      </c>
      <c r="J190" t="s">
        <v>333</v>
      </c>
      <c r="K190" t="s">
        <v>184</v>
      </c>
      <c r="L190" t="s">
        <v>102</v>
      </c>
      <c r="M190" s="12" t="s">
        <v>103</v>
      </c>
      <c r="N190" t="s">
        <v>366</v>
      </c>
      <c r="O190" s="12" t="s">
        <v>105</v>
      </c>
      <c r="P190">
        <v>0</v>
      </c>
      <c r="Q190">
        <v>0</v>
      </c>
      <c r="R190" t="s">
        <v>234</v>
      </c>
      <c r="S190" t="s">
        <v>235</v>
      </c>
      <c r="T190" t="s">
        <v>236</v>
      </c>
      <c r="U190" t="s">
        <v>234</v>
      </c>
      <c r="V190" t="s">
        <v>235</v>
      </c>
      <c r="W190" t="s">
        <v>384</v>
      </c>
      <c r="X190" t="s">
        <v>366</v>
      </c>
      <c r="Y190" s="4">
        <v>45985</v>
      </c>
      <c r="Z190" s="4">
        <v>45985</v>
      </c>
      <c r="AA190">
        <v>183</v>
      </c>
      <c r="AB190">
        <v>1813</v>
      </c>
      <c r="AD190" s="4">
        <v>45986</v>
      </c>
      <c r="AE190" s="11" t="s">
        <v>689</v>
      </c>
      <c r="AF190">
        <v>183</v>
      </c>
      <c r="AG190" s="11" t="s">
        <v>944</v>
      </c>
      <c r="AH190" s="12" t="s">
        <v>932</v>
      </c>
      <c r="AI190" s="4">
        <v>46031</v>
      </c>
    </row>
    <row r="191" spans="1:35" x14ac:dyDescent="0.25">
      <c r="A191" s="12">
        <v>2025</v>
      </c>
      <c r="B191" s="4">
        <v>45931</v>
      </c>
      <c r="C191" s="4">
        <v>46022</v>
      </c>
      <c r="D191" t="s">
        <v>98</v>
      </c>
      <c r="E191" s="5" t="s">
        <v>933</v>
      </c>
      <c r="F191" t="s">
        <v>934</v>
      </c>
      <c r="G191" s="13" t="s">
        <v>934</v>
      </c>
      <c r="H191" t="s">
        <v>935</v>
      </c>
      <c r="I191" t="s">
        <v>280</v>
      </c>
      <c r="J191" t="s">
        <v>137</v>
      </c>
      <c r="K191" t="s">
        <v>302</v>
      </c>
      <c r="L191" t="s">
        <v>101</v>
      </c>
      <c r="M191" s="12" t="s">
        <v>103</v>
      </c>
      <c r="N191" t="s">
        <v>864</v>
      </c>
      <c r="O191" s="12" t="s">
        <v>105</v>
      </c>
      <c r="P191">
        <v>0</v>
      </c>
      <c r="Q191" s="12">
        <v>0</v>
      </c>
      <c r="R191" t="s">
        <v>234</v>
      </c>
      <c r="S191" t="s">
        <v>235</v>
      </c>
      <c r="T191" t="s">
        <v>236</v>
      </c>
      <c r="U191" t="s">
        <v>234</v>
      </c>
      <c r="V191" t="s">
        <v>235</v>
      </c>
      <c r="W191" t="s">
        <v>375</v>
      </c>
      <c r="X191" t="s">
        <v>864</v>
      </c>
      <c r="Y191" s="4">
        <v>45976</v>
      </c>
      <c r="Z191" s="4">
        <v>45976</v>
      </c>
      <c r="AA191" s="19">
        <v>184</v>
      </c>
      <c r="AB191">
        <v>445</v>
      </c>
      <c r="AD191" s="4">
        <v>45981</v>
      </c>
      <c r="AE191" s="11" t="s">
        <v>945</v>
      </c>
      <c r="AF191">
        <v>184</v>
      </c>
      <c r="AG191" s="11" t="s">
        <v>944</v>
      </c>
      <c r="AH191" s="12" t="s">
        <v>932</v>
      </c>
      <c r="AI191" s="4">
        <v>46045</v>
      </c>
    </row>
    <row r="192" spans="1:35" x14ac:dyDescent="0.25">
      <c r="A192" s="14">
        <v>2025</v>
      </c>
      <c r="B192" s="4">
        <v>45931</v>
      </c>
      <c r="C192" s="4">
        <v>46022</v>
      </c>
      <c r="D192" s="13" t="s">
        <v>98</v>
      </c>
      <c r="E192" s="13" t="s">
        <v>398</v>
      </c>
      <c r="F192" s="13" t="s">
        <v>403</v>
      </c>
      <c r="G192" s="13" t="s">
        <v>403</v>
      </c>
      <c r="H192" s="13" t="s">
        <v>262</v>
      </c>
      <c r="I192" t="s">
        <v>144</v>
      </c>
      <c r="J192" t="s">
        <v>145</v>
      </c>
      <c r="K192" t="s">
        <v>118</v>
      </c>
      <c r="L192" t="s">
        <v>101</v>
      </c>
      <c r="M192" s="12" t="s">
        <v>103</v>
      </c>
      <c r="N192" t="s">
        <v>865</v>
      </c>
      <c r="O192" s="12" t="s">
        <v>105</v>
      </c>
      <c r="P192">
        <v>0</v>
      </c>
      <c r="Q192" s="12">
        <v>0</v>
      </c>
      <c r="R192" t="s">
        <v>234</v>
      </c>
      <c r="S192" t="s">
        <v>235</v>
      </c>
      <c r="T192" t="s">
        <v>236</v>
      </c>
      <c r="U192" t="s">
        <v>234</v>
      </c>
      <c r="V192" t="s">
        <v>235</v>
      </c>
      <c r="W192" t="s">
        <v>243</v>
      </c>
      <c r="X192" t="s">
        <v>865</v>
      </c>
      <c r="Y192" s="4">
        <v>45982</v>
      </c>
      <c r="Z192" s="4">
        <v>45984</v>
      </c>
      <c r="AA192" s="19">
        <v>185</v>
      </c>
      <c r="AB192">
        <v>794</v>
      </c>
      <c r="AD192" s="4">
        <v>45986</v>
      </c>
      <c r="AE192" s="11" t="s">
        <v>946</v>
      </c>
      <c r="AF192" s="14">
        <v>185</v>
      </c>
      <c r="AG192" s="11" t="s">
        <v>944</v>
      </c>
      <c r="AH192" s="12" t="s">
        <v>932</v>
      </c>
      <c r="AI192" s="4">
        <v>46045</v>
      </c>
    </row>
    <row r="193" spans="1:35" x14ac:dyDescent="0.25">
      <c r="A193" s="14">
        <v>2025</v>
      </c>
      <c r="B193" s="4">
        <v>45931</v>
      </c>
      <c r="C193" s="4">
        <v>46022</v>
      </c>
      <c r="D193" s="13" t="s">
        <v>91</v>
      </c>
      <c r="E193" s="13" t="s">
        <v>436</v>
      </c>
      <c r="F193" s="13" t="s">
        <v>437</v>
      </c>
      <c r="G193" s="13" t="s">
        <v>438</v>
      </c>
      <c r="H193" s="13" t="s">
        <v>262</v>
      </c>
      <c r="I193" t="s">
        <v>125</v>
      </c>
      <c r="J193" t="s">
        <v>118</v>
      </c>
      <c r="K193" t="s">
        <v>126</v>
      </c>
      <c r="L193" t="s">
        <v>102</v>
      </c>
      <c r="M193" s="12" t="s">
        <v>103</v>
      </c>
      <c r="N193" t="s">
        <v>866</v>
      </c>
      <c r="O193" s="12" t="s">
        <v>105</v>
      </c>
      <c r="P193">
        <v>0</v>
      </c>
      <c r="Q193" s="12">
        <v>0</v>
      </c>
      <c r="R193" t="s">
        <v>234</v>
      </c>
      <c r="S193" t="s">
        <v>235</v>
      </c>
      <c r="T193" t="s">
        <v>236</v>
      </c>
      <c r="U193" t="s">
        <v>234</v>
      </c>
      <c r="V193" t="s">
        <v>235</v>
      </c>
      <c r="W193" t="s">
        <v>911</v>
      </c>
      <c r="X193" t="s">
        <v>866</v>
      </c>
      <c r="Y193" s="4">
        <v>45982</v>
      </c>
      <c r="Z193" s="4">
        <v>45985</v>
      </c>
      <c r="AA193" s="19">
        <v>186</v>
      </c>
      <c r="AB193">
        <v>3478</v>
      </c>
      <c r="AD193" s="4">
        <v>45986</v>
      </c>
      <c r="AE193" s="11" t="s">
        <v>947</v>
      </c>
      <c r="AF193" s="14">
        <v>186</v>
      </c>
      <c r="AG193" s="11" t="s">
        <v>944</v>
      </c>
      <c r="AH193" s="12" t="s">
        <v>932</v>
      </c>
      <c r="AI193" s="4">
        <v>46045</v>
      </c>
    </row>
    <row r="194" spans="1:35" x14ac:dyDescent="0.25">
      <c r="A194" s="14">
        <v>2025</v>
      </c>
      <c r="B194" s="4">
        <v>45931</v>
      </c>
      <c r="C194" s="4">
        <v>46022</v>
      </c>
      <c r="D194" t="s">
        <v>98</v>
      </c>
      <c r="E194" s="13" t="s">
        <v>933</v>
      </c>
      <c r="F194" s="13" t="s">
        <v>934</v>
      </c>
      <c r="G194" s="13" t="s">
        <v>934</v>
      </c>
      <c r="H194" s="13" t="s">
        <v>935</v>
      </c>
      <c r="I194" t="s">
        <v>280</v>
      </c>
      <c r="J194" t="s">
        <v>137</v>
      </c>
      <c r="K194" t="s">
        <v>302</v>
      </c>
      <c r="L194" t="s">
        <v>101</v>
      </c>
      <c r="M194" s="12" t="s">
        <v>103</v>
      </c>
      <c r="N194" t="s">
        <v>867</v>
      </c>
      <c r="O194" s="12" t="s">
        <v>105</v>
      </c>
      <c r="P194">
        <v>0</v>
      </c>
      <c r="Q194" s="12">
        <v>0</v>
      </c>
      <c r="R194" t="s">
        <v>234</v>
      </c>
      <c r="S194" t="s">
        <v>235</v>
      </c>
      <c r="T194" t="s">
        <v>236</v>
      </c>
      <c r="U194" t="s">
        <v>234</v>
      </c>
      <c r="V194" t="s">
        <v>235</v>
      </c>
      <c r="W194" t="s">
        <v>912</v>
      </c>
      <c r="X194" t="s">
        <v>867</v>
      </c>
      <c r="Y194" s="4">
        <v>45985</v>
      </c>
      <c r="Z194" s="4">
        <v>45985</v>
      </c>
      <c r="AA194" s="19">
        <v>187</v>
      </c>
      <c r="AB194">
        <v>578</v>
      </c>
      <c r="AD194" s="4">
        <v>45987</v>
      </c>
      <c r="AE194" s="11" t="s">
        <v>948</v>
      </c>
      <c r="AF194" s="14">
        <v>187</v>
      </c>
      <c r="AG194" s="11" t="s">
        <v>944</v>
      </c>
      <c r="AH194" s="12" t="s">
        <v>932</v>
      </c>
      <c r="AI194" s="4">
        <v>46045</v>
      </c>
    </row>
    <row r="195" spans="1:35" x14ac:dyDescent="0.25">
      <c r="A195" s="14">
        <v>2025</v>
      </c>
      <c r="B195" s="4">
        <v>45931</v>
      </c>
      <c r="C195" s="4">
        <v>46022</v>
      </c>
      <c r="D195" s="13" t="s">
        <v>98</v>
      </c>
      <c r="E195" s="13" t="s">
        <v>455</v>
      </c>
      <c r="F195" s="13" t="s">
        <v>456</v>
      </c>
      <c r="G195" s="13" t="s">
        <v>456</v>
      </c>
      <c r="H195" s="13" t="s">
        <v>396</v>
      </c>
      <c r="I195" t="s">
        <v>167</v>
      </c>
      <c r="J195" t="s">
        <v>166</v>
      </c>
      <c r="K195" t="s">
        <v>139</v>
      </c>
      <c r="L195" t="s">
        <v>101</v>
      </c>
      <c r="M195" s="12" t="s">
        <v>103</v>
      </c>
      <c r="N195" t="s">
        <v>868</v>
      </c>
      <c r="O195" s="12" t="s">
        <v>105</v>
      </c>
      <c r="P195">
        <v>0</v>
      </c>
      <c r="Q195" s="12">
        <v>0</v>
      </c>
      <c r="R195" t="s">
        <v>234</v>
      </c>
      <c r="S195" t="s">
        <v>235</v>
      </c>
      <c r="T195" t="s">
        <v>236</v>
      </c>
      <c r="U195" t="s">
        <v>234</v>
      </c>
      <c r="V195" t="s">
        <v>235</v>
      </c>
      <c r="W195" t="s">
        <v>913</v>
      </c>
      <c r="X195" t="s">
        <v>868</v>
      </c>
      <c r="Y195" s="4">
        <v>45987</v>
      </c>
      <c r="Z195" s="4">
        <v>45989</v>
      </c>
      <c r="AA195" s="19">
        <v>188</v>
      </c>
      <c r="AB195">
        <v>3782.9</v>
      </c>
      <c r="AD195" s="4">
        <v>45992</v>
      </c>
      <c r="AE195" s="11" t="s">
        <v>949</v>
      </c>
      <c r="AF195" s="14">
        <v>188</v>
      </c>
      <c r="AG195" s="11" t="s">
        <v>944</v>
      </c>
      <c r="AH195" s="12" t="s">
        <v>932</v>
      </c>
      <c r="AI195" s="4">
        <v>46045</v>
      </c>
    </row>
    <row r="196" spans="1:35" x14ac:dyDescent="0.25">
      <c r="A196" s="14">
        <v>2025</v>
      </c>
      <c r="B196" s="4">
        <v>45931</v>
      </c>
      <c r="C196" s="4">
        <v>46022</v>
      </c>
      <c r="D196" s="13" t="s">
        <v>98</v>
      </c>
      <c r="E196" s="13" t="s">
        <v>398</v>
      </c>
      <c r="F196" s="13" t="s">
        <v>403</v>
      </c>
      <c r="G196" s="13" t="s">
        <v>403</v>
      </c>
      <c r="H196" s="13" t="s">
        <v>419</v>
      </c>
      <c r="I196" t="s">
        <v>690</v>
      </c>
      <c r="J196" t="s">
        <v>149</v>
      </c>
      <c r="K196" t="s">
        <v>150</v>
      </c>
      <c r="L196" t="s">
        <v>101</v>
      </c>
      <c r="M196" s="12" t="s">
        <v>103</v>
      </c>
      <c r="N196" t="s">
        <v>869</v>
      </c>
      <c r="O196" s="12" t="s">
        <v>105</v>
      </c>
      <c r="P196">
        <v>0</v>
      </c>
      <c r="Q196" s="12">
        <v>0</v>
      </c>
      <c r="R196" t="s">
        <v>234</v>
      </c>
      <c r="S196" t="s">
        <v>235</v>
      </c>
      <c r="T196" t="s">
        <v>236</v>
      </c>
      <c r="U196" t="s">
        <v>234</v>
      </c>
      <c r="V196" t="s">
        <v>235</v>
      </c>
      <c r="W196" t="s">
        <v>914</v>
      </c>
      <c r="X196" t="s">
        <v>869</v>
      </c>
      <c r="Y196" s="4">
        <v>45987</v>
      </c>
      <c r="Z196" s="4">
        <v>45989</v>
      </c>
      <c r="AA196" s="19">
        <v>189</v>
      </c>
      <c r="AB196">
        <v>3535.2</v>
      </c>
      <c r="AD196" s="4">
        <v>45994</v>
      </c>
      <c r="AE196" s="11" t="s">
        <v>950</v>
      </c>
      <c r="AF196" s="14">
        <v>189</v>
      </c>
      <c r="AG196" s="11" t="s">
        <v>944</v>
      </c>
      <c r="AH196" s="12" t="s">
        <v>932</v>
      </c>
      <c r="AI196" s="4">
        <v>46045</v>
      </c>
    </row>
    <row r="197" spans="1:35" x14ac:dyDescent="0.25">
      <c r="A197" s="14">
        <v>2025</v>
      </c>
      <c r="B197" s="4">
        <v>45931</v>
      </c>
      <c r="C197" s="4">
        <v>46022</v>
      </c>
      <c r="D197" s="13" t="s">
        <v>91</v>
      </c>
      <c r="E197" s="13" t="s">
        <v>441</v>
      </c>
      <c r="F197" s="13" t="s">
        <v>439</v>
      </c>
      <c r="G197" s="13" t="s">
        <v>439</v>
      </c>
      <c r="H197" s="13" t="s">
        <v>440</v>
      </c>
      <c r="I197" t="s">
        <v>284</v>
      </c>
      <c r="J197" t="s">
        <v>160</v>
      </c>
      <c r="K197" t="s">
        <v>691</v>
      </c>
      <c r="L197" t="s">
        <v>101</v>
      </c>
      <c r="M197" s="12" t="s">
        <v>103</v>
      </c>
      <c r="N197" t="s">
        <v>870</v>
      </c>
      <c r="O197" s="12" t="s">
        <v>105</v>
      </c>
      <c r="P197">
        <v>0</v>
      </c>
      <c r="Q197" s="12">
        <v>0</v>
      </c>
      <c r="R197" t="s">
        <v>234</v>
      </c>
      <c r="S197" t="s">
        <v>235</v>
      </c>
      <c r="T197" t="s">
        <v>236</v>
      </c>
      <c r="U197" t="s">
        <v>234</v>
      </c>
      <c r="V197" t="s">
        <v>235</v>
      </c>
      <c r="W197" t="s">
        <v>910</v>
      </c>
      <c r="X197" t="s">
        <v>870</v>
      </c>
      <c r="Y197" s="4">
        <v>45987</v>
      </c>
      <c r="Z197" s="4">
        <v>45989</v>
      </c>
      <c r="AA197" s="19">
        <v>190</v>
      </c>
      <c r="AB197">
        <v>2020.01</v>
      </c>
      <c r="AD197" s="4">
        <v>45994</v>
      </c>
      <c r="AE197" s="11" t="s">
        <v>951</v>
      </c>
      <c r="AF197" s="14">
        <v>190</v>
      </c>
      <c r="AG197" s="11" t="s">
        <v>944</v>
      </c>
      <c r="AH197" s="12" t="s">
        <v>932</v>
      </c>
      <c r="AI197" s="4">
        <v>46045</v>
      </c>
    </row>
    <row r="198" spans="1:35" x14ac:dyDescent="0.25">
      <c r="A198" s="14">
        <v>2025</v>
      </c>
      <c r="B198" s="4">
        <v>45931</v>
      </c>
      <c r="C198" s="4">
        <v>46022</v>
      </c>
      <c r="D198" s="13" t="s">
        <v>98</v>
      </c>
      <c r="E198" s="13" t="s">
        <v>469</v>
      </c>
      <c r="F198" s="13" t="s">
        <v>470</v>
      </c>
      <c r="G198" s="13" t="s">
        <v>470</v>
      </c>
      <c r="H198" s="13" t="s">
        <v>419</v>
      </c>
      <c r="I198" t="s">
        <v>158</v>
      </c>
      <c r="J198" t="s">
        <v>159</v>
      </c>
      <c r="K198" t="s">
        <v>160</v>
      </c>
      <c r="L198" t="s">
        <v>101</v>
      </c>
      <c r="M198" s="12" t="s">
        <v>103</v>
      </c>
      <c r="N198" t="s">
        <v>869</v>
      </c>
      <c r="O198" s="12" t="s">
        <v>105</v>
      </c>
      <c r="P198">
        <v>0</v>
      </c>
      <c r="Q198" s="12">
        <v>0</v>
      </c>
      <c r="R198" t="s">
        <v>234</v>
      </c>
      <c r="S198" t="s">
        <v>235</v>
      </c>
      <c r="T198" t="s">
        <v>236</v>
      </c>
      <c r="U198" t="s">
        <v>234</v>
      </c>
      <c r="V198" t="s">
        <v>235</v>
      </c>
      <c r="W198" t="s">
        <v>914</v>
      </c>
      <c r="X198" t="s">
        <v>869</v>
      </c>
      <c r="Y198" s="4">
        <v>45987</v>
      </c>
      <c r="Z198" s="4">
        <v>45990</v>
      </c>
      <c r="AA198" s="19">
        <v>191</v>
      </c>
      <c r="AB198">
        <v>2834.01</v>
      </c>
      <c r="AD198" s="4">
        <v>45992</v>
      </c>
      <c r="AE198" s="11" t="s">
        <v>952</v>
      </c>
      <c r="AF198" s="14">
        <v>191</v>
      </c>
      <c r="AG198" s="11" t="s">
        <v>944</v>
      </c>
      <c r="AH198" s="12" t="s">
        <v>932</v>
      </c>
      <c r="AI198" s="4">
        <v>46045</v>
      </c>
    </row>
    <row r="199" spans="1:35" x14ac:dyDescent="0.25">
      <c r="A199" s="14">
        <v>2025</v>
      </c>
      <c r="B199" s="4">
        <v>45931</v>
      </c>
      <c r="C199" s="4">
        <v>46022</v>
      </c>
      <c r="D199" s="13" t="s">
        <v>98</v>
      </c>
      <c r="E199" s="13" t="s">
        <v>422</v>
      </c>
      <c r="F199" s="13" t="s">
        <v>423</v>
      </c>
      <c r="G199" s="13" t="s">
        <v>423</v>
      </c>
      <c r="H199" s="13" t="s">
        <v>419</v>
      </c>
      <c r="I199" t="s">
        <v>157</v>
      </c>
      <c r="J199" t="s">
        <v>121</v>
      </c>
      <c r="K199" t="s">
        <v>137</v>
      </c>
      <c r="L199" t="s">
        <v>101</v>
      </c>
      <c r="M199" s="12" t="s">
        <v>103</v>
      </c>
      <c r="N199" t="s">
        <v>869</v>
      </c>
      <c r="O199" s="12" t="s">
        <v>105</v>
      </c>
      <c r="P199">
        <v>0</v>
      </c>
      <c r="Q199" s="12">
        <v>0</v>
      </c>
      <c r="R199" t="s">
        <v>234</v>
      </c>
      <c r="S199" t="s">
        <v>235</v>
      </c>
      <c r="T199" t="s">
        <v>236</v>
      </c>
      <c r="U199" t="s">
        <v>234</v>
      </c>
      <c r="V199" t="s">
        <v>235</v>
      </c>
      <c r="W199" t="s">
        <v>914</v>
      </c>
      <c r="X199" t="s">
        <v>869</v>
      </c>
      <c r="Y199" s="4">
        <v>45987</v>
      </c>
      <c r="Z199" s="4">
        <v>45990</v>
      </c>
      <c r="AA199" s="19">
        <v>192</v>
      </c>
      <c r="AB199">
        <v>4761</v>
      </c>
      <c r="AD199" s="4">
        <v>45993</v>
      </c>
      <c r="AE199" s="11" t="s">
        <v>953</v>
      </c>
      <c r="AF199" s="14">
        <v>192</v>
      </c>
      <c r="AG199" s="11" t="s">
        <v>944</v>
      </c>
      <c r="AH199" s="12" t="s">
        <v>932</v>
      </c>
      <c r="AI199" s="4">
        <v>46045</v>
      </c>
    </row>
    <row r="200" spans="1:35" x14ac:dyDescent="0.25">
      <c r="A200" s="14">
        <v>2025</v>
      </c>
      <c r="B200" s="4">
        <v>45931</v>
      </c>
      <c r="C200" s="4">
        <v>46022</v>
      </c>
      <c r="D200" s="13" t="s">
        <v>98</v>
      </c>
      <c r="E200" s="13" t="s">
        <v>417</v>
      </c>
      <c r="F200" s="13" t="s">
        <v>418</v>
      </c>
      <c r="G200" s="13" t="s">
        <v>418</v>
      </c>
      <c r="H200" s="13" t="s">
        <v>419</v>
      </c>
      <c r="I200" t="s">
        <v>161</v>
      </c>
      <c r="J200" t="s">
        <v>162</v>
      </c>
      <c r="K200" t="s">
        <v>163</v>
      </c>
      <c r="L200" t="s">
        <v>101</v>
      </c>
      <c r="M200" s="12" t="s">
        <v>103</v>
      </c>
      <c r="N200" t="s">
        <v>869</v>
      </c>
      <c r="O200" s="12" t="s">
        <v>105</v>
      </c>
      <c r="P200">
        <v>0</v>
      </c>
      <c r="Q200" s="12">
        <v>0</v>
      </c>
      <c r="R200" t="s">
        <v>234</v>
      </c>
      <c r="S200" t="s">
        <v>235</v>
      </c>
      <c r="T200" t="s">
        <v>236</v>
      </c>
      <c r="U200" t="s">
        <v>234</v>
      </c>
      <c r="V200" t="s">
        <v>235</v>
      </c>
      <c r="W200" t="s">
        <v>914</v>
      </c>
      <c r="X200" t="s">
        <v>869</v>
      </c>
      <c r="Y200" s="4">
        <v>45987</v>
      </c>
      <c r="Z200" s="4">
        <v>45990</v>
      </c>
      <c r="AA200" s="19">
        <v>193</v>
      </c>
      <c r="AB200">
        <v>7866.96</v>
      </c>
      <c r="AD200" s="4">
        <v>45993</v>
      </c>
      <c r="AE200" s="11" t="s">
        <v>954</v>
      </c>
      <c r="AF200" s="14">
        <v>193</v>
      </c>
      <c r="AG200" s="11" t="s">
        <v>944</v>
      </c>
      <c r="AH200" s="12" t="s">
        <v>932</v>
      </c>
      <c r="AI200" s="4">
        <v>46045</v>
      </c>
    </row>
    <row r="201" spans="1:35" x14ac:dyDescent="0.25">
      <c r="A201" s="14">
        <v>2025</v>
      </c>
      <c r="B201" s="4">
        <v>45931</v>
      </c>
      <c r="C201" s="4">
        <v>46022</v>
      </c>
      <c r="D201" s="13" t="s">
        <v>98</v>
      </c>
      <c r="E201" s="13" t="s">
        <v>398</v>
      </c>
      <c r="F201" s="13" t="s">
        <v>403</v>
      </c>
      <c r="G201" s="13" t="s">
        <v>403</v>
      </c>
      <c r="H201" s="13" t="s">
        <v>419</v>
      </c>
      <c r="I201" t="s">
        <v>200</v>
      </c>
      <c r="J201" t="s">
        <v>152</v>
      </c>
      <c r="K201" t="s">
        <v>153</v>
      </c>
      <c r="L201" t="s">
        <v>101</v>
      </c>
      <c r="M201" s="12" t="s">
        <v>103</v>
      </c>
      <c r="N201" t="s">
        <v>869</v>
      </c>
      <c r="O201" s="12" t="s">
        <v>105</v>
      </c>
      <c r="P201">
        <v>0</v>
      </c>
      <c r="Q201" s="12">
        <v>0</v>
      </c>
      <c r="R201" t="s">
        <v>234</v>
      </c>
      <c r="S201" t="s">
        <v>235</v>
      </c>
      <c r="T201" t="s">
        <v>236</v>
      </c>
      <c r="U201" t="s">
        <v>234</v>
      </c>
      <c r="V201" t="s">
        <v>235</v>
      </c>
      <c r="W201" t="s">
        <v>914</v>
      </c>
      <c r="X201" t="s">
        <v>869</v>
      </c>
      <c r="Y201" s="4">
        <v>45987</v>
      </c>
      <c r="Z201" s="4">
        <v>45990</v>
      </c>
      <c r="AA201" s="19">
        <v>194</v>
      </c>
      <c r="AB201">
        <v>3819</v>
      </c>
      <c r="AD201" s="4">
        <v>45993</v>
      </c>
      <c r="AE201" s="11" t="s">
        <v>955</v>
      </c>
      <c r="AF201" s="14">
        <v>194</v>
      </c>
      <c r="AG201" s="11" t="s">
        <v>944</v>
      </c>
      <c r="AH201" s="12" t="s">
        <v>932</v>
      </c>
      <c r="AI201" s="4">
        <v>46045</v>
      </c>
    </row>
    <row r="202" spans="1:35" x14ac:dyDescent="0.25">
      <c r="A202" s="14">
        <v>2025</v>
      </c>
      <c r="B202" s="4">
        <v>45931</v>
      </c>
      <c r="C202" s="4">
        <v>46022</v>
      </c>
      <c r="D202" t="s">
        <v>98</v>
      </c>
      <c r="E202" s="13" t="s">
        <v>933</v>
      </c>
      <c r="F202" s="13" t="s">
        <v>934</v>
      </c>
      <c r="G202" s="13" t="s">
        <v>934</v>
      </c>
      <c r="H202" s="13" t="s">
        <v>935</v>
      </c>
      <c r="I202" t="s">
        <v>280</v>
      </c>
      <c r="J202" t="s">
        <v>137</v>
      </c>
      <c r="K202" t="s">
        <v>302</v>
      </c>
      <c r="L202" t="s">
        <v>101</v>
      </c>
      <c r="M202" s="12" t="s">
        <v>103</v>
      </c>
      <c r="N202" t="s">
        <v>871</v>
      </c>
      <c r="O202" s="12" t="s">
        <v>105</v>
      </c>
      <c r="P202">
        <v>0</v>
      </c>
      <c r="Q202" s="12">
        <v>0</v>
      </c>
      <c r="R202" t="s">
        <v>234</v>
      </c>
      <c r="S202" t="s">
        <v>235</v>
      </c>
      <c r="T202" t="s">
        <v>236</v>
      </c>
      <c r="U202" t="s">
        <v>234</v>
      </c>
      <c r="V202" t="s">
        <v>235</v>
      </c>
      <c r="W202" t="s">
        <v>910</v>
      </c>
      <c r="X202" t="s">
        <v>871</v>
      </c>
      <c r="Y202" s="4">
        <v>45987</v>
      </c>
      <c r="Z202" s="4">
        <v>45991</v>
      </c>
      <c r="AA202" s="19">
        <v>195</v>
      </c>
      <c r="AB202">
        <v>6051.2800000000007</v>
      </c>
      <c r="AD202" s="4">
        <v>45994</v>
      </c>
      <c r="AE202" s="11" t="s">
        <v>956</v>
      </c>
      <c r="AF202" s="14">
        <v>195</v>
      </c>
      <c r="AG202" s="11" t="s">
        <v>944</v>
      </c>
      <c r="AH202" s="12" t="s">
        <v>932</v>
      </c>
      <c r="AI202" s="4">
        <v>46045</v>
      </c>
    </row>
    <row r="203" spans="1:35" x14ac:dyDescent="0.25">
      <c r="A203" s="14">
        <v>2025</v>
      </c>
      <c r="B203" s="4">
        <v>45931</v>
      </c>
      <c r="C203" s="4">
        <v>46022</v>
      </c>
      <c r="D203" s="13" t="s">
        <v>98</v>
      </c>
      <c r="E203" s="13" t="s">
        <v>497</v>
      </c>
      <c r="F203" s="13" t="s">
        <v>498</v>
      </c>
      <c r="G203" s="13" t="s">
        <v>498</v>
      </c>
      <c r="H203" s="13" t="s">
        <v>432</v>
      </c>
      <c r="I203" t="s">
        <v>203</v>
      </c>
      <c r="J203" t="s">
        <v>204</v>
      </c>
      <c r="K203" t="s">
        <v>692</v>
      </c>
      <c r="L203" t="s">
        <v>101</v>
      </c>
      <c r="M203" s="12" t="s">
        <v>103</v>
      </c>
      <c r="N203" t="s">
        <v>872</v>
      </c>
      <c r="O203" s="12" t="s">
        <v>105</v>
      </c>
      <c r="P203">
        <v>0</v>
      </c>
      <c r="Q203" s="12">
        <v>0</v>
      </c>
      <c r="R203" t="s">
        <v>234</v>
      </c>
      <c r="S203" t="s">
        <v>235</v>
      </c>
      <c r="T203" t="s">
        <v>236</v>
      </c>
      <c r="U203" t="s">
        <v>234</v>
      </c>
      <c r="V203" t="s">
        <v>235</v>
      </c>
      <c r="W203" t="s">
        <v>257</v>
      </c>
      <c r="X203" t="s">
        <v>872</v>
      </c>
      <c r="Y203" s="4">
        <v>45988</v>
      </c>
      <c r="Z203" s="4">
        <v>45988</v>
      </c>
      <c r="AA203" s="19">
        <v>196</v>
      </c>
      <c r="AB203">
        <v>258</v>
      </c>
      <c r="AD203" s="4">
        <v>45992</v>
      </c>
      <c r="AE203" s="11" t="s">
        <v>957</v>
      </c>
      <c r="AF203" s="14">
        <v>196</v>
      </c>
      <c r="AG203" s="11" t="s">
        <v>944</v>
      </c>
      <c r="AH203" s="12" t="s">
        <v>932</v>
      </c>
      <c r="AI203" s="4">
        <v>46045</v>
      </c>
    </row>
    <row r="204" spans="1:35" x14ac:dyDescent="0.25">
      <c r="A204" s="14">
        <v>2025</v>
      </c>
      <c r="B204" s="4">
        <v>45931</v>
      </c>
      <c r="C204" s="4">
        <v>46022</v>
      </c>
      <c r="D204" t="s">
        <v>91</v>
      </c>
      <c r="E204" s="14" t="s">
        <v>430</v>
      </c>
      <c r="F204" t="s">
        <v>936</v>
      </c>
      <c r="G204" t="s">
        <v>431</v>
      </c>
      <c r="H204" t="s">
        <v>432</v>
      </c>
      <c r="I204" s="7" t="s">
        <v>693</v>
      </c>
      <c r="J204" s="7" t="s">
        <v>694</v>
      </c>
      <c r="K204" s="7" t="s">
        <v>695</v>
      </c>
      <c r="L204" s="7" t="s">
        <v>102</v>
      </c>
      <c r="M204" s="12" t="s">
        <v>103</v>
      </c>
      <c r="N204" t="s">
        <v>872</v>
      </c>
      <c r="O204" s="12" t="s">
        <v>105</v>
      </c>
      <c r="P204">
        <v>0</v>
      </c>
      <c r="Q204" s="12">
        <v>0</v>
      </c>
      <c r="R204" t="s">
        <v>234</v>
      </c>
      <c r="S204" t="s">
        <v>235</v>
      </c>
      <c r="T204" t="s">
        <v>236</v>
      </c>
      <c r="U204" t="s">
        <v>234</v>
      </c>
      <c r="V204" t="s">
        <v>235</v>
      </c>
      <c r="W204" t="s">
        <v>257</v>
      </c>
      <c r="X204" t="s">
        <v>872</v>
      </c>
      <c r="Y204" s="4">
        <v>45988</v>
      </c>
      <c r="Z204" s="4">
        <v>45988</v>
      </c>
      <c r="AA204" s="19">
        <v>197</v>
      </c>
      <c r="AB204">
        <v>258</v>
      </c>
      <c r="AD204" s="4">
        <v>45992</v>
      </c>
      <c r="AE204" s="11" t="s">
        <v>958</v>
      </c>
      <c r="AF204" s="14">
        <v>197</v>
      </c>
      <c r="AG204" s="11" t="s">
        <v>944</v>
      </c>
      <c r="AH204" s="12" t="s">
        <v>932</v>
      </c>
      <c r="AI204" s="4">
        <v>46045</v>
      </c>
    </row>
    <row r="205" spans="1:35" x14ac:dyDescent="0.25">
      <c r="A205" s="14">
        <v>2025</v>
      </c>
      <c r="B205" s="4">
        <v>45931</v>
      </c>
      <c r="C205" s="4">
        <v>46022</v>
      </c>
      <c r="D205" s="13" t="s">
        <v>98</v>
      </c>
      <c r="E205" s="13" t="s">
        <v>447</v>
      </c>
      <c r="F205" s="13" t="s">
        <v>448</v>
      </c>
      <c r="G205" s="13" t="s">
        <v>448</v>
      </c>
      <c r="H205" s="13" t="s">
        <v>419</v>
      </c>
      <c r="I205" t="s">
        <v>312</v>
      </c>
      <c r="J205" t="s">
        <v>313</v>
      </c>
      <c r="K205" t="s">
        <v>314</v>
      </c>
      <c r="L205" t="s">
        <v>101</v>
      </c>
      <c r="M205" s="12" t="s">
        <v>103</v>
      </c>
      <c r="N205" t="s">
        <v>869</v>
      </c>
      <c r="O205" s="12" t="s">
        <v>105</v>
      </c>
      <c r="P205">
        <v>0</v>
      </c>
      <c r="Q205" s="12">
        <v>0</v>
      </c>
      <c r="R205" t="s">
        <v>234</v>
      </c>
      <c r="S205" t="s">
        <v>235</v>
      </c>
      <c r="T205" t="s">
        <v>236</v>
      </c>
      <c r="U205" t="s">
        <v>234</v>
      </c>
      <c r="V205" t="s">
        <v>235</v>
      </c>
      <c r="W205" t="s">
        <v>914</v>
      </c>
      <c r="X205" t="s">
        <v>869</v>
      </c>
      <c r="Y205" s="4">
        <v>45988</v>
      </c>
      <c r="Z205" s="4">
        <v>45988</v>
      </c>
      <c r="AA205" s="19">
        <v>198</v>
      </c>
      <c r="AB205">
        <v>2158.5</v>
      </c>
      <c r="AD205" s="4">
        <v>45992</v>
      </c>
      <c r="AE205" s="11" t="s">
        <v>959</v>
      </c>
      <c r="AF205" s="14">
        <v>198</v>
      </c>
      <c r="AG205" s="11" t="s">
        <v>944</v>
      </c>
      <c r="AH205" s="12" t="s">
        <v>932</v>
      </c>
      <c r="AI205" s="4">
        <v>46045</v>
      </c>
    </row>
    <row r="206" spans="1:35" x14ac:dyDescent="0.25">
      <c r="A206" s="14">
        <v>2025</v>
      </c>
      <c r="B206" s="4">
        <v>45931</v>
      </c>
      <c r="C206" s="4">
        <v>46022</v>
      </c>
      <c r="D206" s="13" t="s">
        <v>98</v>
      </c>
      <c r="E206" s="13" t="s">
        <v>483</v>
      </c>
      <c r="F206" s="13" t="s">
        <v>484</v>
      </c>
      <c r="G206" s="13" t="s">
        <v>484</v>
      </c>
      <c r="H206" s="13" t="s">
        <v>485</v>
      </c>
      <c r="I206" t="s">
        <v>181</v>
      </c>
      <c r="J206" t="s">
        <v>166</v>
      </c>
      <c r="K206" t="s">
        <v>170</v>
      </c>
      <c r="L206" t="s">
        <v>101</v>
      </c>
      <c r="M206" s="12" t="s">
        <v>103</v>
      </c>
      <c r="N206" t="s">
        <v>364</v>
      </c>
      <c r="O206" s="12" t="s">
        <v>105</v>
      </c>
      <c r="P206">
        <v>0</v>
      </c>
      <c r="Q206" s="12">
        <v>0</v>
      </c>
      <c r="R206" t="s">
        <v>234</v>
      </c>
      <c r="S206" t="s">
        <v>235</v>
      </c>
      <c r="T206" t="s">
        <v>236</v>
      </c>
      <c r="U206" t="s">
        <v>234</v>
      </c>
      <c r="V206" t="s">
        <v>235</v>
      </c>
      <c r="W206" t="s">
        <v>915</v>
      </c>
      <c r="X206" t="s">
        <v>364</v>
      </c>
      <c r="Y206" s="4">
        <v>45988</v>
      </c>
      <c r="Z206" s="4">
        <v>45990</v>
      </c>
      <c r="AA206" s="19">
        <v>199</v>
      </c>
      <c r="AB206">
        <v>1722.13</v>
      </c>
      <c r="AD206" s="4">
        <v>45992</v>
      </c>
      <c r="AE206" s="11" t="s">
        <v>960</v>
      </c>
      <c r="AF206" s="14">
        <v>199</v>
      </c>
      <c r="AG206" s="11" t="s">
        <v>944</v>
      </c>
      <c r="AH206" s="12" t="s">
        <v>932</v>
      </c>
      <c r="AI206" s="4">
        <v>46045</v>
      </c>
    </row>
    <row r="207" spans="1:35" x14ac:dyDescent="0.25">
      <c r="A207" s="14">
        <v>2025</v>
      </c>
      <c r="B207" s="4">
        <v>45931</v>
      </c>
      <c r="C207" s="4">
        <v>46022</v>
      </c>
      <c r="D207" s="13" t="s">
        <v>91</v>
      </c>
      <c r="E207" s="13" t="s">
        <v>466</v>
      </c>
      <c r="F207" s="13" t="s">
        <v>467</v>
      </c>
      <c r="G207" s="13" t="s">
        <v>468</v>
      </c>
      <c r="H207" s="13" t="s">
        <v>396</v>
      </c>
      <c r="I207" t="s">
        <v>182</v>
      </c>
      <c r="J207" t="s">
        <v>183</v>
      </c>
      <c r="K207" t="s">
        <v>184</v>
      </c>
      <c r="L207" t="s">
        <v>102</v>
      </c>
      <c r="M207" s="12" t="s">
        <v>103</v>
      </c>
      <c r="N207" t="s">
        <v>873</v>
      </c>
      <c r="O207" s="12" t="s">
        <v>105</v>
      </c>
      <c r="P207">
        <v>0</v>
      </c>
      <c r="Q207" s="12">
        <v>0</v>
      </c>
      <c r="R207" t="s">
        <v>234</v>
      </c>
      <c r="S207" t="s">
        <v>235</v>
      </c>
      <c r="T207" t="s">
        <v>236</v>
      </c>
      <c r="U207" t="s">
        <v>234</v>
      </c>
      <c r="V207" t="s">
        <v>235</v>
      </c>
      <c r="W207" t="s">
        <v>243</v>
      </c>
      <c r="X207" t="s">
        <v>873</v>
      </c>
      <c r="Y207" s="4">
        <v>45988</v>
      </c>
      <c r="Z207" s="4">
        <v>45990</v>
      </c>
      <c r="AA207" s="19">
        <v>200</v>
      </c>
      <c r="AB207">
        <v>2205</v>
      </c>
      <c r="AD207" s="4">
        <v>45993</v>
      </c>
      <c r="AE207" s="11" t="s">
        <v>961</v>
      </c>
      <c r="AF207" s="14">
        <v>200</v>
      </c>
      <c r="AG207" s="11" t="s">
        <v>944</v>
      </c>
      <c r="AH207" s="12" t="s">
        <v>932</v>
      </c>
      <c r="AI207" s="4">
        <v>46045</v>
      </c>
    </row>
    <row r="208" spans="1:35" x14ac:dyDescent="0.25">
      <c r="A208" s="14">
        <v>2025</v>
      </c>
      <c r="B208" s="4">
        <v>45931</v>
      </c>
      <c r="C208" s="4">
        <v>46022</v>
      </c>
      <c r="D208" s="13" t="s">
        <v>98</v>
      </c>
      <c r="E208" s="13" t="s">
        <v>433</v>
      </c>
      <c r="F208" s="13" t="s">
        <v>434</v>
      </c>
      <c r="G208" s="13" t="s">
        <v>435</v>
      </c>
      <c r="H208" s="13" t="s">
        <v>396</v>
      </c>
      <c r="I208" t="s">
        <v>185</v>
      </c>
      <c r="J208" t="s">
        <v>186</v>
      </c>
      <c r="K208" t="s">
        <v>139</v>
      </c>
      <c r="L208" t="s">
        <v>102</v>
      </c>
      <c r="M208" s="12" t="s">
        <v>103</v>
      </c>
      <c r="N208" t="s">
        <v>873</v>
      </c>
      <c r="O208" s="12" t="s">
        <v>105</v>
      </c>
      <c r="P208">
        <v>0</v>
      </c>
      <c r="Q208" s="12">
        <v>0</v>
      </c>
      <c r="R208" t="s">
        <v>234</v>
      </c>
      <c r="S208" t="s">
        <v>235</v>
      </c>
      <c r="T208" t="s">
        <v>236</v>
      </c>
      <c r="U208" t="s">
        <v>234</v>
      </c>
      <c r="V208" t="s">
        <v>235</v>
      </c>
      <c r="W208" t="s">
        <v>243</v>
      </c>
      <c r="X208" t="s">
        <v>873</v>
      </c>
      <c r="Y208" s="4">
        <v>45988</v>
      </c>
      <c r="Z208" s="4">
        <v>45990</v>
      </c>
      <c r="AA208" s="19">
        <v>201</v>
      </c>
      <c r="AB208">
        <v>1810</v>
      </c>
      <c r="AD208" s="4">
        <v>45993</v>
      </c>
      <c r="AE208" s="11" t="s">
        <v>962</v>
      </c>
      <c r="AF208" s="14">
        <v>201</v>
      </c>
      <c r="AG208" s="11" t="s">
        <v>944</v>
      </c>
      <c r="AH208" s="12" t="s">
        <v>932</v>
      </c>
      <c r="AI208" s="4">
        <v>46045</v>
      </c>
    </row>
    <row r="209" spans="1:35" x14ac:dyDescent="0.25">
      <c r="A209" s="14">
        <v>2025</v>
      </c>
      <c r="B209" s="4">
        <v>45931</v>
      </c>
      <c r="C209" s="4">
        <v>46022</v>
      </c>
      <c r="D209" s="13" t="s">
        <v>98</v>
      </c>
      <c r="E209" s="13" t="s">
        <v>264</v>
      </c>
      <c r="F209" s="13" t="s">
        <v>263</v>
      </c>
      <c r="G209" s="13" t="s">
        <v>263</v>
      </c>
      <c r="H209" s="13" t="s">
        <v>396</v>
      </c>
      <c r="I209" t="s">
        <v>187</v>
      </c>
      <c r="J209" t="s">
        <v>166</v>
      </c>
      <c r="K209" t="s">
        <v>188</v>
      </c>
      <c r="L209" t="s">
        <v>101</v>
      </c>
      <c r="M209" s="12" t="s">
        <v>103</v>
      </c>
      <c r="N209" t="s">
        <v>873</v>
      </c>
      <c r="O209" s="12" t="s">
        <v>105</v>
      </c>
      <c r="P209">
        <v>0</v>
      </c>
      <c r="Q209" s="12">
        <v>0</v>
      </c>
      <c r="R209" t="s">
        <v>234</v>
      </c>
      <c r="S209" t="s">
        <v>235</v>
      </c>
      <c r="T209" t="s">
        <v>236</v>
      </c>
      <c r="U209" t="s">
        <v>234</v>
      </c>
      <c r="V209" t="s">
        <v>235</v>
      </c>
      <c r="W209" t="s">
        <v>243</v>
      </c>
      <c r="X209" t="s">
        <v>873</v>
      </c>
      <c r="Y209" s="4">
        <v>45988</v>
      </c>
      <c r="Z209" s="4">
        <v>45990</v>
      </c>
      <c r="AA209" s="19">
        <v>202</v>
      </c>
      <c r="AB209">
        <v>2021.28</v>
      </c>
      <c r="AD209" s="4">
        <v>45993</v>
      </c>
      <c r="AE209" s="11" t="s">
        <v>963</v>
      </c>
      <c r="AF209" s="14">
        <v>202</v>
      </c>
      <c r="AG209" s="11" t="s">
        <v>944</v>
      </c>
      <c r="AH209" s="12" t="s">
        <v>932</v>
      </c>
      <c r="AI209" s="4">
        <v>46045</v>
      </c>
    </row>
    <row r="210" spans="1:35" x14ac:dyDescent="0.25">
      <c r="A210" s="14">
        <v>2025</v>
      </c>
      <c r="B210" s="4">
        <v>45931</v>
      </c>
      <c r="C210" s="4">
        <v>46022</v>
      </c>
      <c r="D210" s="13" t="s">
        <v>91</v>
      </c>
      <c r="E210" s="13" t="s">
        <v>436</v>
      </c>
      <c r="F210" s="13" t="s">
        <v>437</v>
      </c>
      <c r="G210" s="13" t="s">
        <v>438</v>
      </c>
      <c r="H210" s="13" t="s">
        <v>262</v>
      </c>
      <c r="I210" t="s">
        <v>125</v>
      </c>
      <c r="J210" t="s">
        <v>118</v>
      </c>
      <c r="K210" t="s">
        <v>126</v>
      </c>
      <c r="L210" t="s">
        <v>102</v>
      </c>
      <c r="M210" s="12" t="s">
        <v>103</v>
      </c>
      <c r="N210" t="s">
        <v>874</v>
      </c>
      <c r="O210" s="12" t="s">
        <v>105</v>
      </c>
      <c r="P210">
        <v>0</v>
      </c>
      <c r="Q210" s="12">
        <v>0</v>
      </c>
      <c r="R210" t="s">
        <v>234</v>
      </c>
      <c r="S210" t="s">
        <v>235</v>
      </c>
      <c r="T210" t="s">
        <v>236</v>
      </c>
      <c r="U210" t="s">
        <v>234</v>
      </c>
      <c r="V210" t="s">
        <v>235</v>
      </c>
      <c r="W210" t="s">
        <v>243</v>
      </c>
      <c r="X210" t="s">
        <v>874</v>
      </c>
      <c r="Y210" s="4">
        <v>45988</v>
      </c>
      <c r="Z210" s="4">
        <v>45990</v>
      </c>
      <c r="AA210" s="19">
        <v>203</v>
      </c>
      <c r="AB210">
        <v>1583</v>
      </c>
      <c r="AD210" s="4">
        <v>45992</v>
      </c>
      <c r="AE210" s="11" t="s">
        <v>964</v>
      </c>
      <c r="AF210" s="14">
        <v>203</v>
      </c>
      <c r="AG210" s="11" t="s">
        <v>944</v>
      </c>
      <c r="AH210" s="12" t="s">
        <v>932</v>
      </c>
      <c r="AI210" s="4">
        <v>46045</v>
      </c>
    </row>
    <row r="211" spans="1:35" x14ac:dyDescent="0.25">
      <c r="A211" s="14">
        <v>2025</v>
      </c>
      <c r="B211" s="4">
        <v>45931</v>
      </c>
      <c r="C211" s="4">
        <v>46022</v>
      </c>
      <c r="D211" s="13" t="s">
        <v>98</v>
      </c>
      <c r="E211" s="13" t="s">
        <v>398</v>
      </c>
      <c r="F211" s="13" t="s">
        <v>403</v>
      </c>
      <c r="G211" s="13" t="s">
        <v>403</v>
      </c>
      <c r="H211" s="13" t="s">
        <v>262</v>
      </c>
      <c r="I211" t="s">
        <v>144</v>
      </c>
      <c r="J211" t="s">
        <v>145</v>
      </c>
      <c r="K211" t="s">
        <v>118</v>
      </c>
      <c r="L211" t="s">
        <v>101</v>
      </c>
      <c r="M211" s="12" t="s">
        <v>103</v>
      </c>
      <c r="N211" t="s">
        <v>875</v>
      </c>
      <c r="O211" s="12" t="s">
        <v>105</v>
      </c>
      <c r="P211">
        <v>0</v>
      </c>
      <c r="Q211" s="12">
        <v>0</v>
      </c>
      <c r="R211" t="s">
        <v>234</v>
      </c>
      <c r="S211" t="s">
        <v>235</v>
      </c>
      <c r="T211" t="s">
        <v>236</v>
      </c>
      <c r="U211" t="s">
        <v>234</v>
      </c>
      <c r="V211" t="s">
        <v>235</v>
      </c>
      <c r="W211" t="s">
        <v>243</v>
      </c>
      <c r="X211" t="s">
        <v>875</v>
      </c>
      <c r="Y211" s="4">
        <v>45988</v>
      </c>
      <c r="Z211" s="4">
        <v>45990</v>
      </c>
      <c r="AA211" s="19">
        <v>204</v>
      </c>
      <c r="AB211">
        <v>1588</v>
      </c>
      <c r="AD211" s="4">
        <v>45992</v>
      </c>
      <c r="AE211" s="11" t="s">
        <v>965</v>
      </c>
      <c r="AF211" s="14">
        <v>204</v>
      </c>
      <c r="AG211" s="11" t="s">
        <v>944</v>
      </c>
      <c r="AH211" s="12" t="s">
        <v>932</v>
      </c>
      <c r="AI211" s="4">
        <v>46045</v>
      </c>
    </row>
    <row r="212" spans="1:35" x14ac:dyDescent="0.25">
      <c r="A212" s="14">
        <v>2025</v>
      </c>
      <c r="B212" s="4">
        <v>45931</v>
      </c>
      <c r="C212" s="4">
        <v>46022</v>
      </c>
      <c r="D212" t="s">
        <v>98</v>
      </c>
      <c r="E212" s="14" t="s">
        <v>398</v>
      </c>
      <c r="F212" t="s">
        <v>402</v>
      </c>
      <c r="G212" t="s">
        <v>403</v>
      </c>
      <c r="H212" t="s">
        <v>404</v>
      </c>
      <c r="I212" s="7" t="s">
        <v>696</v>
      </c>
      <c r="J212" s="7" t="s">
        <v>697</v>
      </c>
      <c r="K212" s="7" t="s">
        <v>698</v>
      </c>
      <c r="L212" s="7" t="s">
        <v>102</v>
      </c>
      <c r="M212" s="12" t="s">
        <v>103</v>
      </c>
      <c r="N212" t="s">
        <v>876</v>
      </c>
      <c r="O212" s="12" t="s">
        <v>105</v>
      </c>
      <c r="P212">
        <v>0</v>
      </c>
      <c r="Q212" s="12">
        <v>0</v>
      </c>
      <c r="R212" t="s">
        <v>234</v>
      </c>
      <c r="S212" t="s">
        <v>235</v>
      </c>
      <c r="T212" t="s">
        <v>243</v>
      </c>
      <c r="U212" t="s">
        <v>234</v>
      </c>
      <c r="V212" t="s">
        <v>235</v>
      </c>
      <c r="W212" t="s">
        <v>236</v>
      </c>
      <c r="X212" t="s">
        <v>876</v>
      </c>
      <c r="Y212" s="4">
        <v>45990</v>
      </c>
      <c r="Z212" s="4">
        <v>45991</v>
      </c>
      <c r="AA212" s="19">
        <v>205</v>
      </c>
      <c r="AB212">
        <v>1388</v>
      </c>
      <c r="AD212" s="4">
        <v>45993</v>
      </c>
      <c r="AE212" s="11" t="s">
        <v>966</v>
      </c>
      <c r="AF212" s="14">
        <v>205</v>
      </c>
      <c r="AG212" s="11" t="s">
        <v>944</v>
      </c>
      <c r="AH212" s="12" t="s">
        <v>932</v>
      </c>
      <c r="AI212" s="4">
        <v>46045</v>
      </c>
    </row>
    <row r="213" spans="1:35" x14ac:dyDescent="0.25">
      <c r="A213" s="14">
        <v>2025</v>
      </c>
      <c r="B213" s="4">
        <v>45931</v>
      </c>
      <c r="C213" s="4">
        <v>46022</v>
      </c>
      <c r="D213" t="s">
        <v>98</v>
      </c>
      <c r="E213" s="14" t="s">
        <v>398</v>
      </c>
      <c r="F213" t="s">
        <v>402</v>
      </c>
      <c r="G213" t="s">
        <v>403</v>
      </c>
      <c r="H213" t="s">
        <v>404</v>
      </c>
      <c r="I213" s="7" t="s">
        <v>699</v>
      </c>
      <c r="J213" s="7" t="s">
        <v>700</v>
      </c>
      <c r="K213" s="7" t="s">
        <v>701</v>
      </c>
      <c r="L213" s="7" t="s">
        <v>102</v>
      </c>
      <c r="M213" s="12" t="s">
        <v>103</v>
      </c>
      <c r="N213" t="s">
        <v>876</v>
      </c>
      <c r="O213" s="12" t="s">
        <v>105</v>
      </c>
      <c r="P213">
        <v>0</v>
      </c>
      <c r="Q213" s="12">
        <v>0</v>
      </c>
      <c r="R213" t="s">
        <v>234</v>
      </c>
      <c r="S213" t="s">
        <v>235</v>
      </c>
      <c r="T213" t="s">
        <v>243</v>
      </c>
      <c r="U213" t="s">
        <v>234</v>
      </c>
      <c r="V213" t="s">
        <v>235</v>
      </c>
      <c r="W213" t="s">
        <v>236</v>
      </c>
      <c r="X213" t="s">
        <v>876</v>
      </c>
      <c r="Y213" s="4">
        <v>45990</v>
      </c>
      <c r="Z213" s="4">
        <v>45991</v>
      </c>
      <c r="AA213" s="19">
        <v>206</v>
      </c>
      <c r="AB213">
        <v>1345</v>
      </c>
      <c r="AD213" s="4">
        <v>45993</v>
      </c>
      <c r="AE213" s="11" t="s">
        <v>967</v>
      </c>
      <c r="AF213" s="14">
        <v>206</v>
      </c>
      <c r="AG213" s="11" t="s">
        <v>944</v>
      </c>
      <c r="AH213" s="12" t="s">
        <v>932</v>
      </c>
      <c r="AI213" s="4">
        <v>46045</v>
      </c>
    </row>
    <row r="214" spans="1:35" x14ac:dyDescent="0.25">
      <c r="A214" s="14">
        <v>2025</v>
      </c>
      <c r="B214" s="4">
        <v>45931</v>
      </c>
      <c r="C214" s="4">
        <v>46022</v>
      </c>
      <c r="D214" t="s">
        <v>98</v>
      </c>
      <c r="E214" s="14" t="s">
        <v>398</v>
      </c>
      <c r="F214" t="s">
        <v>402</v>
      </c>
      <c r="G214" t="s">
        <v>403</v>
      </c>
      <c r="H214" t="s">
        <v>404</v>
      </c>
      <c r="I214" s="7" t="s">
        <v>702</v>
      </c>
      <c r="J214" s="7" t="s">
        <v>703</v>
      </c>
      <c r="K214" s="7" t="s">
        <v>704</v>
      </c>
      <c r="L214" s="7" t="s">
        <v>102</v>
      </c>
      <c r="M214" s="12" t="s">
        <v>103</v>
      </c>
      <c r="N214" t="s">
        <v>876</v>
      </c>
      <c r="O214" s="12" t="s">
        <v>105</v>
      </c>
      <c r="P214">
        <v>0</v>
      </c>
      <c r="Q214" s="12">
        <v>0</v>
      </c>
      <c r="R214" t="s">
        <v>234</v>
      </c>
      <c r="S214" t="s">
        <v>235</v>
      </c>
      <c r="T214" t="s">
        <v>243</v>
      </c>
      <c r="U214" t="s">
        <v>234</v>
      </c>
      <c r="V214" t="s">
        <v>235</v>
      </c>
      <c r="W214" t="s">
        <v>236</v>
      </c>
      <c r="X214" t="s">
        <v>876</v>
      </c>
      <c r="Y214" s="4">
        <v>45990</v>
      </c>
      <c r="Z214" s="4">
        <v>45991</v>
      </c>
      <c r="AA214" s="19">
        <v>207</v>
      </c>
      <c r="AB214">
        <v>1388</v>
      </c>
      <c r="AD214" s="4">
        <v>45993</v>
      </c>
      <c r="AE214" s="11" t="s">
        <v>967</v>
      </c>
      <c r="AF214" s="14">
        <v>207</v>
      </c>
      <c r="AG214" s="11" t="s">
        <v>944</v>
      </c>
      <c r="AH214" s="12" t="s">
        <v>932</v>
      </c>
      <c r="AI214" s="4">
        <v>46045</v>
      </c>
    </row>
    <row r="215" spans="1:35" x14ac:dyDescent="0.25">
      <c r="A215" s="14">
        <v>2025</v>
      </c>
      <c r="B215" s="4">
        <v>45931</v>
      </c>
      <c r="C215" s="4">
        <v>46022</v>
      </c>
      <c r="D215" t="s">
        <v>98</v>
      </c>
      <c r="E215" s="14" t="s">
        <v>398</v>
      </c>
      <c r="F215" s="14" t="s">
        <v>402</v>
      </c>
      <c r="G215" s="14" t="s">
        <v>403</v>
      </c>
      <c r="H215" s="14" t="s">
        <v>404</v>
      </c>
      <c r="I215" t="s">
        <v>705</v>
      </c>
      <c r="J215" t="s">
        <v>121</v>
      </c>
      <c r="K215" t="s">
        <v>706</v>
      </c>
      <c r="L215" s="7" t="s">
        <v>102</v>
      </c>
      <c r="M215" s="12" t="s">
        <v>103</v>
      </c>
      <c r="N215" t="s">
        <v>876</v>
      </c>
      <c r="O215" s="12" t="s">
        <v>105</v>
      </c>
      <c r="P215">
        <v>0</v>
      </c>
      <c r="Q215" s="12">
        <v>0</v>
      </c>
      <c r="R215" t="s">
        <v>234</v>
      </c>
      <c r="S215" t="s">
        <v>235</v>
      </c>
      <c r="T215" t="s">
        <v>243</v>
      </c>
      <c r="U215" t="s">
        <v>234</v>
      </c>
      <c r="V215" t="s">
        <v>235</v>
      </c>
      <c r="W215" t="s">
        <v>236</v>
      </c>
      <c r="X215" t="s">
        <v>876</v>
      </c>
      <c r="Y215" s="4">
        <v>45990</v>
      </c>
      <c r="Z215" s="4">
        <v>45991</v>
      </c>
      <c r="AA215" s="19">
        <v>208</v>
      </c>
      <c r="AB215">
        <v>1345</v>
      </c>
      <c r="AD215" s="4">
        <v>45993</v>
      </c>
      <c r="AE215" s="11" t="s">
        <v>968</v>
      </c>
      <c r="AF215" s="14">
        <v>208</v>
      </c>
      <c r="AG215" s="11" t="s">
        <v>944</v>
      </c>
      <c r="AH215" s="12" t="s">
        <v>932</v>
      </c>
      <c r="AI215" s="4">
        <v>46045</v>
      </c>
    </row>
    <row r="216" spans="1:35" x14ac:dyDescent="0.25">
      <c r="A216" s="14">
        <v>2025</v>
      </c>
      <c r="B216" s="4">
        <v>45931</v>
      </c>
      <c r="C216" s="4">
        <v>46022</v>
      </c>
      <c r="D216" t="s">
        <v>98</v>
      </c>
      <c r="E216" s="14" t="s">
        <v>398</v>
      </c>
      <c r="F216" t="s">
        <v>402</v>
      </c>
      <c r="G216" t="s">
        <v>403</v>
      </c>
      <c r="H216" t="s">
        <v>404</v>
      </c>
      <c r="I216" t="s">
        <v>707</v>
      </c>
      <c r="J216" t="s">
        <v>708</v>
      </c>
      <c r="K216" t="s">
        <v>142</v>
      </c>
      <c r="L216" t="s">
        <v>102</v>
      </c>
      <c r="M216" s="12" t="s">
        <v>103</v>
      </c>
      <c r="N216" t="s">
        <v>876</v>
      </c>
      <c r="O216" s="12" t="s">
        <v>105</v>
      </c>
      <c r="P216">
        <v>0</v>
      </c>
      <c r="Q216" s="12">
        <v>0</v>
      </c>
      <c r="R216" t="s">
        <v>234</v>
      </c>
      <c r="S216" t="s">
        <v>235</v>
      </c>
      <c r="T216" t="s">
        <v>243</v>
      </c>
      <c r="U216" t="s">
        <v>234</v>
      </c>
      <c r="V216" t="s">
        <v>235</v>
      </c>
      <c r="W216" t="s">
        <v>236</v>
      </c>
      <c r="X216" t="s">
        <v>876</v>
      </c>
      <c r="Y216" s="4">
        <v>45990</v>
      </c>
      <c r="Z216" s="4">
        <v>45991</v>
      </c>
      <c r="AA216" s="19">
        <v>209</v>
      </c>
      <c r="AB216">
        <v>1388</v>
      </c>
      <c r="AD216" s="4">
        <v>45993</v>
      </c>
      <c r="AE216" s="11" t="s">
        <v>969</v>
      </c>
      <c r="AF216" s="14">
        <v>209</v>
      </c>
      <c r="AG216" s="11" t="s">
        <v>944</v>
      </c>
      <c r="AH216" s="12" t="s">
        <v>932</v>
      </c>
      <c r="AI216" s="4">
        <v>46045</v>
      </c>
    </row>
    <row r="217" spans="1:35" x14ac:dyDescent="0.25">
      <c r="A217" s="14">
        <v>2025</v>
      </c>
      <c r="B217" s="4">
        <v>45931</v>
      </c>
      <c r="C217" s="4">
        <v>46022</v>
      </c>
      <c r="D217" t="s">
        <v>98</v>
      </c>
      <c r="E217" s="14" t="s">
        <v>398</v>
      </c>
      <c r="F217" t="s">
        <v>402</v>
      </c>
      <c r="G217" t="s">
        <v>403</v>
      </c>
      <c r="H217" t="s">
        <v>404</v>
      </c>
      <c r="I217" t="s">
        <v>709</v>
      </c>
      <c r="J217" t="s">
        <v>139</v>
      </c>
      <c r="K217" t="s">
        <v>710</v>
      </c>
      <c r="L217" t="s">
        <v>102</v>
      </c>
      <c r="M217" s="12" t="s">
        <v>103</v>
      </c>
      <c r="N217" t="s">
        <v>876</v>
      </c>
      <c r="O217" s="12" t="s">
        <v>105</v>
      </c>
      <c r="P217">
        <v>0</v>
      </c>
      <c r="Q217" s="12">
        <v>0</v>
      </c>
      <c r="R217" t="s">
        <v>234</v>
      </c>
      <c r="S217" t="s">
        <v>235</v>
      </c>
      <c r="T217" t="s">
        <v>243</v>
      </c>
      <c r="U217" t="s">
        <v>234</v>
      </c>
      <c r="V217" t="s">
        <v>235</v>
      </c>
      <c r="W217" t="s">
        <v>236</v>
      </c>
      <c r="X217" t="s">
        <v>876</v>
      </c>
      <c r="Y217" s="4">
        <v>45990</v>
      </c>
      <c r="Z217" s="4">
        <v>45991</v>
      </c>
      <c r="AA217" s="19">
        <v>210</v>
      </c>
      <c r="AB217">
        <v>1431</v>
      </c>
      <c r="AD217" s="4">
        <v>45993</v>
      </c>
      <c r="AE217" s="11" t="s">
        <v>970</v>
      </c>
      <c r="AF217" s="14">
        <v>210</v>
      </c>
      <c r="AG217" s="11" t="s">
        <v>944</v>
      </c>
      <c r="AH217" s="12" t="s">
        <v>932</v>
      </c>
      <c r="AI217" s="4">
        <v>46045</v>
      </c>
    </row>
    <row r="218" spans="1:35" x14ac:dyDescent="0.25">
      <c r="A218" s="14">
        <v>2025</v>
      </c>
      <c r="B218" s="4">
        <v>45931</v>
      </c>
      <c r="C218" s="4">
        <v>46022</v>
      </c>
      <c r="D218" t="s">
        <v>98</v>
      </c>
      <c r="E218" s="14" t="s">
        <v>398</v>
      </c>
      <c r="F218" t="s">
        <v>402</v>
      </c>
      <c r="G218" t="s">
        <v>403</v>
      </c>
      <c r="H218" t="s">
        <v>404</v>
      </c>
      <c r="I218" t="s">
        <v>711</v>
      </c>
      <c r="J218" t="s">
        <v>145</v>
      </c>
      <c r="K218" t="s">
        <v>710</v>
      </c>
      <c r="L218" t="s">
        <v>102</v>
      </c>
      <c r="M218" s="12" t="s">
        <v>103</v>
      </c>
      <c r="N218" t="s">
        <v>876</v>
      </c>
      <c r="O218" s="12" t="s">
        <v>105</v>
      </c>
      <c r="P218">
        <v>0</v>
      </c>
      <c r="Q218" s="12">
        <v>0</v>
      </c>
      <c r="R218" t="s">
        <v>234</v>
      </c>
      <c r="S218" t="s">
        <v>235</v>
      </c>
      <c r="T218" t="s">
        <v>243</v>
      </c>
      <c r="U218" t="s">
        <v>234</v>
      </c>
      <c r="V218" t="s">
        <v>235</v>
      </c>
      <c r="W218" t="s">
        <v>236</v>
      </c>
      <c r="X218" t="s">
        <v>876</v>
      </c>
      <c r="Y218" s="4">
        <v>45990</v>
      </c>
      <c r="Z218" s="4">
        <v>45991</v>
      </c>
      <c r="AA218" s="19">
        <v>211</v>
      </c>
      <c r="AB218">
        <v>1388</v>
      </c>
      <c r="AD218" s="4">
        <v>45993</v>
      </c>
      <c r="AE218" s="11" t="s">
        <v>971</v>
      </c>
      <c r="AF218" s="14">
        <v>211</v>
      </c>
      <c r="AG218" s="11" t="s">
        <v>944</v>
      </c>
      <c r="AH218" s="12" t="s">
        <v>932</v>
      </c>
      <c r="AI218" s="4">
        <v>46045</v>
      </c>
    </row>
    <row r="219" spans="1:35" x14ac:dyDescent="0.25">
      <c r="A219" s="14">
        <v>2025</v>
      </c>
      <c r="B219" s="4">
        <v>45931</v>
      </c>
      <c r="C219" s="4">
        <v>46022</v>
      </c>
      <c r="D219" t="s">
        <v>98</v>
      </c>
      <c r="E219" s="14" t="s">
        <v>398</v>
      </c>
      <c r="F219" t="s">
        <v>402</v>
      </c>
      <c r="G219" t="s">
        <v>403</v>
      </c>
      <c r="H219" t="s">
        <v>404</v>
      </c>
      <c r="I219" t="s">
        <v>712</v>
      </c>
      <c r="J219" t="s">
        <v>713</v>
      </c>
      <c r="K219" t="s">
        <v>714</v>
      </c>
      <c r="L219" t="s">
        <v>102</v>
      </c>
      <c r="M219" s="12" t="s">
        <v>103</v>
      </c>
      <c r="N219" t="s">
        <v>876</v>
      </c>
      <c r="O219" s="12" t="s">
        <v>105</v>
      </c>
      <c r="P219">
        <v>0</v>
      </c>
      <c r="Q219" s="12">
        <v>0</v>
      </c>
      <c r="R219" t="s">
        <v>234</v>
      </c>
      <c r="S219" t="s">
        <v>235</v>
      </c>
      <c r="T219" t="s">
        <v>243</v>
      </c>
      <c r="U219" t="s">
        <v>234</v>
      </c>
      <c r="V219" t="s">
        <v>235</v>
      </c>
      <c r="W219" t="s">
        <v>236</v>
      </c>
      <c r="X219" t="s">
        <v>876</v>
      </c>
      <c r="Y219" s="4">
        <v>45990</v>
      </c>
      <c r="Z219" s="4">
        <v>45991</v>
      </c>
      <c r="AA219" s="19">
        <v>212</v>
      </c>
      <c r="AB219">
        <v>1474</v>
      </c>
      <c r="AD219" s="4">
        <v>45993</v>
      </c>
      <c r="AE219" s="11" t="s">
        <v>972</v>
      </c>
      <c r="AF219" s="14">
        <v>212</v>
      </c>
      <c r="AG219" s="11" t="s">
        <v>944</v>
      </c>
      <c r="AH219" s="12" t="s">
        <v>932</v>
      </c>
      <c r="AI219" s="4">
        <v>46045</v>
      </c>
    </row>
    <row r="220" spans="1:35" x14ac:dyDescent="0.25">
      <c r="A220" s="14">
        <v>2025</v>
      </c>
      <c r="B220" s="4">
        <v>45931</v>
      </c>
      <c r="C220" s="4">
        <v>46022</v>
      </c>
      <c r="D220" t="s">
        <v>98</v>
      </c>
      <c r="E220" s="14" t="s">
        <v>398</v>
      </c>
      <c r="F220" t="s">
        <v>403</v>
      </c>
      <c r="G220" t="s">
        <v>403</v>
      </c>
      <c r="H220" t="s">
        <v>404</v>
      </c>
      <c r="I220" t="s">
        <v>715</v>
      </c>
      <c r="J220" t="s">
        <v>716</v>
      </c>
      <c r="K220" t="s">
        <v>714</v>
      </c>
      <c r="L220" t="s">
        <v>101</v>
      </c>
      <c r="M220" s="12" t="s">
        <v>103</v>
      </c>
      <c r="N220" t="s">
        <v>876</v>
      </c>
      <c r="O220" s="12" t="s">
        <v>105</v>
      </c>
      <c r="P220">
        <v>0</v>
      </c>
      <c r="Q220" s="12">
        <v>0</v>
      </c>
      <c r="R220" t="s">
        <v>234</v>
      </c>
      <c r="S220" t="s">
        <v>235</v>
      </c>
      <c r="T220" t="s">
        <v>243</v>
      </c>
      <c r="U220" t="s">
        <v>234</v>
      </c>
      <c r="V220" t="s">
        <v>235</v>
      </c>
      <c r="W220" t="s">
        <v>236</v>
      </c>
      <c r="X220" t="s">
        <v>876</v>
      </c>
      <c r="Y220" s="4">
        <v>45990</v>
      </c>
      <c r="Z220" s="4">
        <v>45991</v>
      </c>
      <c r="AA220" s="19">
        <v>213</v>
      </c>
      <c r="AB220">
        <v>1210</v>
      </c>
      <c r="AD220" s="4">
        <v>45993</v>
      </c>
      <c r="AE220" s="11" t="s">
        <v>973</v>
      </c>
      <c r="AF220" s="14">
        <v>213</v>
      </c>
      <c r="AG220" s="11" t="s">
        <v>944</v>
      </c>
      <c r="AH220" s="12" t="s">
        <v>932</v>
      </c>
      <c r="AI220" s="4">
        <v>46045</v>
      </c>
    </row>
    <row r="221" spans="1:35" x14ac:dyDescent="0.25">
      <c r="A221" s="14">
        <v>2025</v>
      </c>
      <c r="B221" s="4">
        <v>45931</v>
      </c>
      <c r="C221" s="4">
        <v>46022</v>
      </c>
      <c r="D221" t="s">
        <v>98</v>
      </c>
      <c r="E221" s="14" t="s">
        <v>398</v>
      </c>
      <c r="F221" t="s">
        <v>402</v>
      </c>
      <c r="G221" t="s">
        <v>403</v>
      </c>
      <c r="H221" t="s">
        <v>404</v>
      </c>
      <c r="I221" t="s">
        <v>717</v>
      </c>
      <c r="J221" t="s">
        <v>718</v>
      </c>
      <c r="K221" t="s">
        <v>719</v>
      </c>
      <c r="L221" t="s">
        <v>102</v>
      </c>
      <c r="M221" s="12" t="s">
        <v>103</v>
      </c>
      <c r="N221" t="s">
        <v>876</v>
      </c>
      <c r="O221" s="12" t="s">
        <v>105</v>
      </c>
      <c r="P221">
        <v>0</v>
      </c>
      <c r="Q221" s="12">
        <v>0</v>
      </c>
      <c r="R221" t="s">
        <v>234</v>
      </c>
      <c r="S221" t="s">
        <v>235</v>
      </c>
      <c r="T221" t="s">
        <v>243</v>
      </c>
      <c r="U221" t="s">
        <v>234</v>
      </c>
      <c r="V221" t="s">
        <v>235</v>
      </c>
      <c r="W221" t="s">
        <v>236</v>
      </c>
      <c r="X221" t="s">
        <v>876</v>
      </c>
      <c r="Y221" s="4">
        <v>45990</v>
      </c>
      <c r="Z221" s="4">
        <v>45991</v>
      </c>
      <c r="AA221" s="19">
        <v>214</v>
      </c>
      <c r="AB221">
        <v>1069</v>
      </c>
      <c r="AD221" s="4">
        <v>45993</v>
      </c>
      <c r="AE221" s="11" t="s">
        <v>974</v>
      </c>
      <c r="AF221" s="14">
        <v>214</v>
      </c>
      <c r="AG221" s="11" t="s">
        <v>944</v>
      </c>
      <c r="AH221" s="12" t="s">
        <v>932</v>
      </c>
      <c r="AI221" s="4">
        <v>46045</v>
      </c>
    </row>
    <row r="222" spans="1:35" x14ac:dyDescent="0.25">
      <c r="A222" s="14">
        <v>2025</v>
      </c>
      <c r="B222" s="4">
        <v>45931</v>
      </c>
      <c r="C222" s="4">
        <v>46022</v>
      </c>
      <c r="D222" t="s">
        <v>98</v>
      </c>
      <c r="E222" s="14" t="s">
        <v>398</v>
      </c>
      <c r="F222" t="s">
        <v>402</v>
      </c>
      <c r="G222" t="s">
        <v>403</v>
      </c>
      <c r="H222" t="s">
        <v>404</v>
      </c>
      <c r="I222" t="s">
        <v>720</v>
      </c>
      <c r="J222" t="s">
        <v>721</v>
      </c>
      <c r="K222" t="s">
        <v>170</v>
      </c>
      <c r="L222" t="s">
        <v>102</v>
      </c>
      <c r="M222" s="12" t="s">
        <v>103</v>
      </c>
      <c r="N222" t="s">
        <v>876</v>
      </c>
      <c r="O222" s="12" t="s">
        <v>105</v>
      </c>
      <c r="P222" s="12">
        <v>0</v>
      </c>
      <c r="Q222" s="12">
        <v>0</v>
      </c>
      <c r="R222" t="s">
        <v>234</v>
      </c>
      <c r="S222" t="s">
        <v>235</v>
      </c>
      <c r="T222" t="s">
        <v>243</v>
      </c>
      <c r="U222" t="s">
        <v>234</v>
      </c>
      <c r="V222" t="s">
        <v>235</v>
      </c>
      <c r="W222" t="s">
        <v>236</v>
      </c>
      <c r="X222" t="s">
        <v>876</v>
      </c>
      <c r="Y222" s="4">
        <v>45990</v>
      </c>
      <c r="Z222" s="4">
        <v>45991</v>
      </c>
      <c r="AA222" s="19">
        <v>215</v>
      </c>
      <c r="AB222">
        <v>1474</v>
      </c>
      <c r="AD222" s="4">
        <v>45993</v>
      </c>
      <c r="AE222" s="11" t="s">
        <v>975</v>
      </c>
      <c r="AF222" s="14">
        <v>215</v>
      </c>
      <c r="AG222" s="11" t="s">
        <v>944</v>
      </c>
      <c r="AH222" s="12" t="s">
        <v>932</v>
      </c>
      <c r="AI222" s="4">
        <v>46045</v>
      </c>
    </row>
    <row r="223" spans="1:35" x14ac:dyDescent="0.25">
      <c r="A223" s="14">
        <v>2025</v>
      </c>
      <c r="B223" s="4">
        <v>45931</v>
      </c>
      <c r="C223" s="4">
        <v>46022</v>
      </c>
      <c r="D223" t="s">
        <v>98</v>
      </c>
      <c r="E223" s="14" t="s">
        <v>398</v>
      </c>
      <c r="F223" t="s">
        <v>403</v>
      </c>
      <c r="G223" t="s">
        <v>403</v>
      </c>
      <c r="H223" t="s">
        <v>404</v>
      </c>
      <c r="I223" t="s">
        <v>722</v>
      </c>
      <c r="J223" t="s">
        <v>124</v>
      </c>
      <c r="K223" t="s">
        <v>723</v>
      </c>
      <c r="L223" t="s">
        <v>101</v>
      </c>
      <c r="M223" s="12" t="s">
        <v>103</v>
      </c>
      <c r="N223" t="s">
        <v>876</v>
      </c>
      <c r="O223" s="12" t="s">
        <v>105</v>
      </c>
      <c r="P223" s="12">
        <v>0</v>
      </c>
      <c r="Q223" s="12">
        <v>0</v>
      </c>
      <c r="R223" t="s">
        <v>234</v>
      </c>
      <c r="S223" t="s">
        <v>235</v>
      </c>
      <c r="T223" t="s">
        <v>243</v>
      </c>
      <c r="U223" t="s">
        <v>234</v>
      </c>
      <c r="V223" t="s">
        <v>235</v>
      </c>
      <c r="W223" t="s">
        <v>236</v>
      </c>
      <c r="X223" t="s">
        <v>876</v>
      </c>
      <c r="Y223" s="4">
        <v>45990</v>
      </c>
      <c r="Z223" s="4">
        <v>45991</v>
      </c>
      <c r="AA223" s="19">
        <v>216</v>
      </c>
      <c r="AB223">
        <v>1339</v>
      </c>
      <c r="AD223" s="4">
        <v>45993</v>
      </c>
      <c r="AE223" s="11" t="s">
        <v>976</v>
      </c>
      <c r="AF223" s="14">
        <v>216</v>
      </c>
      <c r="AG223" s="11" t="s">
        <v>944</v>
      </c>
      <c r="AH223" s="12" t="s">
        <v>932</v>
      </c>
      <c r="AI223" s="4">
        <v>46045</v>
      </c>
    </row>
    <row r="224" spans="1:35" x14ac:dyDescent="0.25">
      <c r="A224" s="14">
        <v>2025</v>
      </c>
      <c r="B224" s="4">
        <v>45931</v>
      </c>
      <c r="C224" s="4">
        <v>46022</v>
      </c>
      <c r="D224" t="s">
        <v>98</v>
      </c>
      <c r="E224" s="14" t="s">
        <v>398</v>
      </c>
      <c r="F224" t="s">
        <v>402</v>
      </c>
      <c r="G224" t="s">
        <v>403</v>
      </c>
      <c r="H224" t="s">
        <v>404</v>
      </c>
      <c r="I224" t="s">
        <v>724</v>
      </c>
      <c r="J224" t="s">
        <v>152</v>
      </c>
      <c r="K224" t="s">
        <v>175</v>
      </c>
      <c r="L224" t="s">
        <v>102</v>
      </c>
      <c r="M224" s="12" t="s">
        <v>103</v>
      </c>
      <c r="N224" t="s">
        <v>876</v>
      </c>
      <c r="O224" s="12" t="s">
        <v>105</v>
      </c>
      <c r="P224" s="12">
        <v>0</v>
      </c>
      <c r="Q224" s="12">
        <v>0</v>
      </c>
      <c r="R224" t="s">
        <v>234</v>
      </c>
      <c r="S224" t="s">
        <v>235</v>
      </c>
      <c r="T224" t="s">
        <v>243</v>
      </c>
      <c r="U224" t="s">
        <v>234</v>
      </c>
      <c r="V224" t="s">
        <v>235</v>
      </c>
      <c r="W224" t="s">
        <v>236</v>
      </c>
      <c r="X224" t="s">
        <v>876</v>
      </c>
      <c r="Y224" s="4">
        <v>45990</v>
      </c>
      <c r="Z224" s="4">
        <v>45991</v>
      </c>
      <c r="AA224" s="19">
        <v>217</v>
      </c>
      <c r="AB224">
        <v>1069</v>
      </c>
      <c r="AD224" s="4">
        <v>45993</v>
      </c>
      <c r="AE224" s="11" t="s">
        <v>977</v>
      </c>
      <c r="AF224" s="14">
        <v>217</v>
      </c>
      <c r="AG224" s="11" t="s">
        <v>944</v>
      </c>
      <c r="AH224" s="12" t="s">
        <v>932</v>
      </c>
      <c r="AI224" s="4">
        <v>46045</v>
      </c>
    </row>
    <row r="225" spans="1:35" x14ac:dyDescent="0.25">
      <c r="A225" s="14">
        <v>2025</v>
      </c>
      <c r="B225" s="4">
        <v>45931</v>
      </c>
      <c r="C225" s="4">
        <v>46022</v>
      </c>
      <c r="D225" t="s">
        <v>98</v>
      </c>
      <c r="E225" s="14" t="s">
        <v>398</v>
      </c>
      <c r="F225" t="s">
        <v>402</v>
      </c>
      <c r="G225" t="s">
        <v>403</v>
      </c>
      <c r="H225" t="s">
        <v>404</v>
      </c>
      <c r="I225" t="s">
        <v>725</v>
      </c>
      <c r="J225" t="s">
        <v>726</v>
      </c>
      <c r="K225" t="s">
        <v>727</v>
      </c>
      <c r="L225" t="s">
        <v>102</v>
      </c>
      <c r="M225" s="12" t="s">
        <v>103</v>
      </c>
      <c r="N225" t="s">
        <v>876</v>
      </c>
      <c r="O225" s="12" t="s">
        <v>105</v>
      </c>
      <c r="P225" s="12">
        <v>0</v>
      </c>
      <c r="Q225" s="12">
        <v>0</v>
      </c>
      <c r="R225" t="s">
        <v>234</v>
      </c>
      <c r="S225" t="s">
        <v>235</v>
      </c>
      <c r="T225" t="s">
        <v>243</v>
      </c>
      <c r="U225" t="s">
        <v>234</v>
      </c>
      <c r="V225" t="s">
        <v>235</v>
      </c>
      <c r="W225" t="s">
        <v>236</v>
      </c>
      <c r="X225" t="s">
        <v>876</v>
      </c>
      <c r="Y225" s="4">
        <v>45990</v>
      </c>
      <c r="Z225" s="4">
        <v>45991</v>
      </c>
      <c r="AA225" s="19">
        <v>218</v>
      </c>
      <c r="AB225">
        <v>1210</v>
      </c>
      <c r="AD225" s="4">
        <v>45993</v>
      </c>
      <c r="AE225" s="11" t="s">
        <v>978</v>
      </c>
      <c r="AF225" s="14">
        <v>218</v>
      </c>
      <c r="AG225" s="11" t="s">
        <v>944</v>
      </c>
      <c r="AH225" s="12" t="s">
        <v>932</v>
      </c>
      <c r="AI225" s="4">
        <v>46045</v>
      </c>
    </row>
    <row r="226" spans="1:35" x14ac:dyDescent="0.25">
      <c r="A226" s="14">
        <v>2025</v>
      </c>
      <c r="B226" s="4">
        <v>45931</v>
      </c>
      <c r="C226" s="4">
        <v>46022</v>
      </c>
      <c r="D226" s="14" t="s">
        <v>98</v>
      </c>
      <c r="E226" s="14" t="s">
        <v>398</v>
      </c>
      <c r="F226" s="14" t="s">
        <v>402</v>
      </c>
      <c r="G226" s="14" t="s">
        <v>403</v>
      </c>
      <c r="H226" s="14" t="s">
        <v>404</v>
      </c>
      <c r="I226" t="s">
        <v>119</v>
      </c>
      <c r="J226" t="s">
        <v>152</v>
      </c>
      <c r="K226" t="s">
        <v>121</v>
      </c>
      <c r="L226" t="s">
        <v>102</v>
      </c>
      <c r="M226" s="12" t="s">
        <v>103</v>
      </c>
      <c r="N226" t="s">
        <v>876</v>
      </c>
      <c r="O226" s="12" t="s">
        <v>105</v>
      </c>
      <c r="P226" s="12">
        <v>0</v>
      </c>
      <c r="Q226" s="12">
        <v>0</v>
      </c>
      <c r="R226" t="s">
        <v>234</v>
      </c>
      <c r="S226" t="s">
        <v>235</v>
      </c>
      <c r="T226" t="s">
        <v>238</v>
      </c>
      <c r="U226" t="s">
        <v>234</v>
      </c>
      <c r="V226" t="s">
        <v>235</v>
      </c>
      <c r="W226" t="s">
        <v>236</v>
      </c>
      <c r="X226" t="s">
        <v>876</v>
      </c>
      <c r="Y226" s="4">
        <v>45990</v>
      </c>
      <c r="Z226" s="4">
        <v>45991</v>
      </c>
      <c r="AA226" s="19">
        <v>219</v>
      </c>
      <c r="AB226">
        <v>1396</v>
      </c>
      <c r="AD226" s="4">
        <v>45993</v>
      </c>
      <c r="AE226" s="11" t="s">
        <v>979</v>
      </c>
      <c r="AF226" s="14">
        <v>219</v>
      </c>
      <c r="AG226" s="11" t="s">
        <v>944</v>
      </c>
      <c r="AH226" s="12" t="s">
        <v>932</v>
      </c>
      <c r="AI226" s="4">
        <v>46045</v>
      </c>
    </row>
    <row r="227" spans="1:35" x14ac:dyDescent="0.25">
      <c r="A227" s="14">
        <v>2025</v>
      </c>
      <c r="B227" s="4">
        <v>45931</v>
      </c>
      <c r="C227" s="4">
        <v>46022</v>
      </c>
      <c r="D227" t="s">
        <v>98</v>
      </c>
      <c r="E227" s="14" t="s">
        <v>398</v>
      </c>
      <c r="F227" t="s">
        <v>403</v>
      </c>
      <c r="G227" t="s">
        <v>403</v>
      </c>
      <c r="H227" t="s">
        <v>404</v>
      </c>
      <c r="I227" t="s">
        <v>728</v>
      </c>
      <c r="J227" t="s">
        <v>302</v>
      </c>
      <c r="K227" t="s">
        <v>121</v>
      </c>
      <c r="L227" t="s">
        <v>101</v>
      </c>
      <c r="M227" s="12" t="s">
        <v>103</v>
      </c>
      <c r="N227" t="s">
        <v>876</v>
      </c>
      <c r="O227" s="12" t="s">
        <v>105</v>
      </c>
      <c r="P227" s="12">
        <v>0</v>
      </c>
      <c r="Q227" s="12">
        <v>0</v>
      </c>
      <c r="R227" t="s">
        <v>234</v>
      </c>
      <c r="S227" t="s">
        <v>235</v>
      </c>
      <c r="T227" t="s">
        <v>906</v>
      </c>
      <c r="U227" t="s">
        <v>234</v>
      </c>
      <c r="V227" t="s">
        <v>235</v>
      </c>
      <c r="W227" t="s">
        <v>236</v>
      </c>
      <c r="X227" t="s">
        <v>876</v>
      </c>
      <c r="Y227" s="4">
        <v>45990</v>
      </c>
      <c r="Z227" s="4">
        <v>45991</v>
      </c>
      <c r="AA227" s="19">
        <v>220</v>
      </c>
      <c r="AB227">
        <v>1024</v>
      </c>
      <c r="AD227" s="4">
        <v>45993</v>
      </c>
      <c r="AE227" s="11" t="s">
        <v>980</v>
      </c>
      <c r="AF227" s="14">
        <v>220</v>
      </c>
      <c r="AG227" s="11" t="s">
        <v>944</v>
      </c>
      <c r="AH227" s="12" t="s">
        <v>932</v>
      </c>
      <c r="AI227" s="4">
        <v>46045</v>
      </c>
    </row>
    <row r="228" spans="1:35" x14ac:dyDescent="0.25">
      <c r="A228" s="14">
        <v>2025</v>
      </c>
      <c r="B228" s="4">
        <v>45931</v>
      </c>
      <c r="C228" s="4">
        <v>46022</v>
      </c>
      <c r="D228" t="s">
        <v>98</v>
      </c>
      <c r="E228" s="14" t="s">
        <v>398</v>
      </c>
      <c r="F228" t="s">
        <v>403</v>
      </c>
      <c r="G228" t="s">
        <v>403</v>
      </c>
      <c r="H228" t="s">
        <v>404</v>
      </c>
      <c r="I228" t="s">
        <v>729</v>
      </c>
      <c r="J228" t="s">
        <v>730</v>
      </c>
      <c r="K228" t="s">
        <v>727</v>
      </c>
      <c r="L228" t="s">
        <v>101</v>
      </c>
      <c r="M228" s="12" t="s">
        <v>103</v>
      </c>
      <c r="N228" t="s">
        <v>876</v>
      </c>
      <c r="O228" s="12" t="s">
        <v>105</v>
      </c>
      <c r="P228" s="12">
        <v>0</v>
      </c>
      <c r="Q228" s="12">
        <v>0</v>
      </c>
      <c r="R228" t="s">
        <v>234</v>
      </c>
      <c r="S228" t="s">
        <v>235</v>
      </c>
      <c r="T228" t="s">
        <v>906</v>
      </c>
      <c r="U228" t="s">
        <v>234</v>
      </c>
      <c r="V228" t="s">
        <v>235</v>
      </c>
      <c r="W228" t="s">
        <v>236</v>
      </c>
      <c r="X228" t="s">
        <v>876</v>
      </c>
      <c r="Y228" s="4">
        <v>45990</v>
      </c>
      <c r="Z228" s="4">
        <v>45991</v>
      </c>
      <c r="AA228" s="19">
        <v>221</v>
      </c>
      <c r="AB228">
        <v>1024</v>
      </c>
      <c r="AD228" s="4">
        <v>45993</v>
      </c>
      <c r="AE228" s="11" t="s">
        <v>981</v>
      </c>
      <c r="AF228" s="14">
        <v>221</v>
      </c>
      <c r="AG228" s="11" t="s">
        <v>944</v>
      </c>
      <c r="AH228" s="12" t="s">
        <v>932</v>
      </c>
      <c r="AI228" s="4">
        <v>46045</v>
      </c>
    </row>
    <row r="229" spans="1:35" x14ac:dyDescent="0.25">
      <c r="A229" s="14">
        <v>2025</v>
      </c>
      <c r="B229" s="4">
        <v>45931</v>
      </c>
      <c r="C229" s="4">
        <v>46022</v>
      </c>
      <c r="D229" t="s">
        <v>98</v>
      </c>
      <c r="E229" s="14" t="s">
        <v>398</v>
      </c>
      <c r="F229" t="s">
        <v>403</v>
      </c>
      <c r="G229" t="s">
        <v>403</v>
      </c>
      <c r="H229" t="s">
        <v>404</v>
      </c>
      <c r="I229" t="s">
        <v>731</v>
      </c>
      <c r="J229" t="s">
        <v>732</v>
      </c>
      <c r="K229" t="s">
        <v>732</v>
      </c>
      <c r="L229" t="s">
        <v>102</v>
      </c>
      <c r="M229" s="12" t="s">
        <v>103</v>
      </c>
      <c r="N229" t="s">
        <v>876</v>
      </c>
      <c r="O229" s="12" t="s">
        <v>105</v>
      </c>
      <c r="P229" s="12">
        <v>0</v>
      </c>
      <c r="Q229" s="12">
        <v>0</v>
      </c>
      <c r="R229" t="s">
        <v>234</v>
      </c>
      <c r="S229" t="s">
        <v>235</v>
      </c>
      <c r="T229" t="s">
        <v>907</v>
      </c>
      <c r="U229" t="s">
        <v>234</v>
      </c>
      <c r="V229" t="s">
        <v>235</v>
      </c>
      <c r="W229" t="s">
        <v>236</v>
      </c>
      <c r="X229" t="s">
        <v>876</v>
      </c>
      <c r="Y229" s="4">
        <v>45990</v>
      </c>
      <c r="Z229" s="4">
        <v>45991</v>
      </c>
      <c r="AA229" s="19">
        <v>222</v>
      </c>
      <c r="AB229">
        <v>397</v>
      </c>
      <c r="AD229" s="4">
        <v>45993</v>
      </c>
      <c r="AE229" s="11" t="s">
        <v>982</v>
      </c>
      <c r="AF229" s="14">
        <v>222</v>
      </c>
      <c r="AG229" s="11" t="s">
        <v>944</v>
      </c>
      <c r="AH229" s="12" t="s">
        <v>932</v>
      </c>
      <c r="AI229" s="4">
        <v>46045</v>
      </c>
    </row>
    <row r="230" spans="1:35" x14ac:dyDescent="0.25">
      <c r="A230" s="14">
        <v>2025</v>
      </c>
      <c r="B230" s="4">
        <v>45931</v>
      </c>
      <c r="C230" s="4">
        <v>46022</v>
      </c>
      <c r="D230" t="s">
        <v>98</v>
      </c>
      <c r="E230" s="14" t="s">
        <v>398</v>
      </c>
      <c r="F230" t="s">
        <v>403</v>
      </c>
      <c r="G230" t="s">
        <v>403</v>
      </c>
      <c r="H230" t="s">
        <v>404</v>
      </c>
      <c r="I230" t="s">
        <v>733</v>
      </c>
      <c r="J230" t="s">
        <v>734</v>
      </c>
      <c r="K230" t="s">
        <v>735</v>
      </c>
      <c r="L230" t="s">
        <v>102</v>
      </c>
      <c r="M230" s="12" t="s">
        <v>103</v>
      </c>
      <c r="N230" t="s">
        <v>876</v>
      </c>
      <c r="O230" s="12" t="s">
        <v>105</v>
      </c>
      <c r="P230" s="12">
        <v>0</v>
      </c>
      <c r="Q230" s="12">
        <v>0</v>
      </c>
      <c r="R230" t="s">
        <v>234</v>
      </c>
      <c r="S230" t="s">
        <v>235</v>
      </c>
      <c r="T230" t="s">
        <v>907</v>
      </c>
      <c r="U230" t="s">
        <v>234</v>
      </c>
      <c r="V230" t="s">
        <v>235</v>
      </c>
      <c r="W230" t="s">
        <v>236</v>
      </c>
      <c r="X230" t="s">
        <v>876</v>
      </c>
      <c r="Y230" s="4">
        <v>45990</v>
      </c>
      <c r="Z230" s="4">
        <v>45991</v>
      </c>
      <c r="AA230" s="19">
        <v>223</v>
      </c>
      <c r="AB230">
        <v>440</v>
      </c>
      <c r="AD230" s="4">
        <v>45993</v>
      </c>
      <c r="AE230" s="11" t="s">
        <v>983</v>
      </c>
      <c r="AF230" s="14">
        <v>223</v>
      </c>
      <c r="AG230" s="11" t="s">
        <v>944</v>
      </c>
      <c r="AH230" s="12" t="s">
        <v>932</v>
      </c>
      <c r="AI230" s="4">
        <v>46045</v>
      </c>
    </row>
    <row r="231" spans="1:35" x14ac:dyDescent="0.25">
      <c r="A231" s="14">
        <v>2025</v>
      </c>
      <c r="B231" s="4">
        <v>45931</v>
      </c>
      <c r="C231" s="4">
        <v>46022</v>
      </c>
      <c r="D231" t="s">
        <v>98</v>
      </c>
      <c r="E231" s="14" t="s">
        <v>398</v>
      </c>
      <c r="F231" s="14" t="s">
        <v>402</v>
      </c>
      <c r="G231" s="14" t="s">
        <v>403</v>
      </c>
      <c r="H231" s="14" t="s">
        <v>404</v>
      </c>
      <c r="I231" t="s">
        <v>319</v>
      </c>
      <c r="J231" t="s">
        <v>133</v>
      </c>
      <c r="K231" t="s">
        <v>134</v>
      </c>
      <c r="L231" t="s">
        <v>102</v>
      </c>
      <c r="M231" s="12" t="s">
        <v>103</v>
      </c>
      <c r="N231" t="s">
        <v>876</v>
      </c>
      <c r="O231" s="12" t="s">
        <v>105</v>
      </c>
      <c r="P231" s="12">
        <v>0</v>
      </c>
      <c r="Q231" s="12">
        <v>0</v>
      </c>
      <c r="R231" t="s">
        <v>234</v>
      </c>
      <c r="S231" t="s">
        <v>235</v>
      </c>
      <c r="T231" t="s">
        <v>238</v>
      </c>
      <c r="U231" t="s">
        <v>234</v>
      </c>
      <c r="V231" t="s">
        <v>235</v>
      </c>
      <c r="W231" t="s">
        <v>236</v>
      </c>
      <c r="X231" t="s">
        <v>876</v>
      </c>
      <c r="Y231" s="4">
        <v>45991</v>
      </c>
      <c r="Z231" s="4">
        <v>45991</v>
      </c>
      <c r="AA231" s="19">
        <v>224</v>
      </c>
      <c r="AB231">
        <v>1583</v>
      </c>
      <c r="AD231" s="4">
        <v>45993</v>
      </c>
      <c r="AE231" s="11" t="s">
        <v>984</v>
      </c>
      <c r="AF231" s="14">
        <v>224</v>
      </c>
      <c r="AG231" s="11" t="s">
        <v>944</v>
      </c>
      <c r="AH231" s="12" t="s">
        <v>932</v>
      </c>
      <c r="AI231" s="4">
        <v>46045</v>
      </c>
    </row>
    <row r="232" spans="1:35" x14ac:dyDescent="0.25">
      <c r="A232" s="14">
        <v>2025</v>
      </c>
      <c r="B232" s="4">
        <v>45931</v>
      </c>
      <c r="C232" s="4">
        <v>46022</v>
      </c>
      <c r="D232" t="s">
        <v>98</v>
      </c>
      <c r="E232" s="14" t="s">
        <v>398</v>
      </c>
      <c r="F232" t="s">
        <v>403</v>
      </c>
      <c r="G232" t="s">
        <v>403</v>
      </c>
      <c r="H232" t="s">
        <v>404</v>
      </c>
      <c r="I232" t="s">
        <v>736</v>
      </c>
      <c r="J232" t="s">
        <v>166</v>
      </c>
      <c r="K232" t="s">
        <v>737</v>
      </c>
      <c r="L232" t="s">
        <v>101</v>
      </c>
      <c r="M232" s="12" t="s">
        <v>103</v>
      </c>
      <c r="N232" t="s">
        <v>876</v>
      </c>
      <c r="O232" s="12" t="s">
        <v>105</v>
      </c>
      <c r="P232" s="12">
        <v>0</v>
      </c>
      <c r="Q232" s="12">
        <v>0</v>
      </c>
      <c r="R232" t="s">
        <v>234</v>
      </c>
      <c r="S232" t="s">
        <v>235</v>
      </c>
      <c r="T232" t="s">
        <v>239</v>
      </c>
      <c r="U232" t="s">
        <v>234</v>
      </c>
      <c r="V232" t="s">
        <v>235</v>
      </c>
      <c r="W232" t="s">
        <v>236</v>
      </c>
      <c r="X232" t="s">
        <v>876</v>
      </c>
      <c r="Y232" s="4">
        <v>45991</v>
      </c>
      <c r="Z232" s="4">
        <v>45991</v>
      </c>
      <c r="AA232" s="19">
        <v>225</v>
      </c>
      <c r="AB232">
        <v>1517</v>
      </c>
      <c r="AD232" s="4">
        <v>45993</v>
      </c>
      <c r="AE232" s="11" t="s">
        <v>985</v>
      </c>
      <c r="AF232" s="14">
        <v>225</v>
      </c>
      <c r="AG232" s="11" t="s">
        <v>944</v>
      </c>
      <c r="AH232" s="12" t="s">
        <v>932</v>
      </c>
      <c r="AI232" s="4">
        <v>46045</v>
      </c>
    </row>
    <row r="233" spans="1:35" x14ac:dyDescent="0.25">
      <c r="A233" s="14">
        <v>2025</v>
      </c>
      <c r="B233" s="4">
        <v>45931</v>
      </c>
      <c r="C233" s="4">
        <v>46022</v>
      </c>
      <c r="D233" t="s">
        <v>98</v>
      </c>
      <c r="E233" s="14" t="s">
        <v>398</v>
      </c>
      <c r="F233" s="14" t="s">
        <v>402</v>
      </c>
      <c r="G233" s="14" t="s">
        <v>403</v>
      </c>
      <c r="H233" s="14" t="s">
        <v>404</v>
      </c>
      <c r="I233" t="s">
        <v>122</v>
      </c>
      <c r="J233" t="s">
        <v>123</v>
      </c>
      <c r="K233" t="s">
        <v>124</v>
      </c>
      <c r="L233" t="s">
        <v>102</v>
      </c>
      <c r="M233" s="12" t="s">
        <v>103</v>
      </c>
      <c r="N233" t="s">
        <v>876</v>
      </c>
      <c r="O233" s="12" t="s">
        <v>105</v>
      </c>
      <c r="P233" s="12">
        <v>0</v>
      </c>
      <c r="Q233" s="12">
        <v>0</v>
      </c>
      <c r="R233" t="s">
        <v>234</v>
      </c>
      <c r="S233" t="s">
        <v>235</v>
      </c>
      <c r="T233" t="s">
        <v>239</v>
      </c>
      <c r="U233" t="s">
        <v>234</v>
      </c>
      <c r="V233" t="s">
        <v>235</v>
      </c>
      <c r="W233" t="s">
        <v>236</v>
      </c>
      <c r="X233" t="s">
        <v>876</v>
      </c>
      <c r="Y233" s="4">
        <v>45991</v>
      </c>
      <c r="Z233" s="4">
        <v>45991</v>
      </c>
      <c r="AA233" s="19">
        <v>226</v>
      </c>
      <c r="AB233">
        <v>1517</v>
      </c>
      <c r="AD233" s="4">
        <v>45993</v>
      </c>
      <c r="AE233" s="11" t="s">
        <v>986</v>
      </c>
      <c r="AF233" s="14">
        <v>226</v>
      </c>
      <c r="AG233" s="11" t="s">
        <v>944</v>
      </c>
      <c r="AH233" s="12" t="s">
        <v>932</v>
      </c>
      <c r="AI233" s="4">
        <v>46045</v>
      </c>
    </row>
    <row r="234" spans="1:35" x14ac:dyDescent="0.25">
      <c r="A234" s="14">
        <v>2025</v>
      </c>
      <c r="B234" s="4">
        <v>45931</v>
      </c>
      <c r="C234" s="4">
        <v>46022</v>
      </c>
      <c r="D234" t="s">
        <v>98</v>
      </c>
      <c r="E234" t="s">
        <v>398</v>
      </c>
      <c r="F234" t="s">
        <v>402</v>
      </c>
      <c r="G234" t="s">
        <v>403</v>
      </c>
      <c r="H234" t="s">
        <v>404</v>
      </c>
      <c r="I234" t="s">
        <v>738</v>
      </c>
      <c r="J234" t="s">
        <v>316</v>
      </c>
      <c r="K234" t="s">
        <v>166</v>
      </c>
      <c r="L234" t="s">
        <v>102</v>
      </c>
      <c r="M234" s="12" t="s">
        <v>103</v>
      </c>
      <c r="N234" t="s">
        <v>876</v>
      </c>
      <c r="O234" s="12" t="s">
        <v>105</v>
      </c>
      <c r="P234" s="12">
        <v>0</v>
      </c>
      <c r="Q234" s="12">
        <v>0</v>
      </c>
      <c r="R234" t="s">
        <v>234</v>
      </c>
      <c r="S234" t="s">
        <v>235</v>
      </c>
      <c r="T234" t="s">
        <v>908</v>
      </c>
      <c r="U234" t="s">
        <v>234</v>
      </c>
      <c r="V234" t="s">
        <v>235</v>
      </c>
      <c r="W234" t="s">
        <v>236</v>
      </c>
      <c r="X234" t="s">
        <v>876</v>
      </c>
      <c r="Y234" s="4">
        <v>45991</v>
      </c>
      <c r="Z234" s="4">
        <v>45991</v>
      </c>
      <c r="AA234" s="19">
        <v>227</v>
      </c>
      <c r="AB234">
        <v>1400</v>
      </c>
      <c r="AD234" s="4">
        <v>45993</v>
      </c>
      <c r="AE234" s="11" t="s">
        <v>987</v>
      </c>
      <c r="AF234" s="14">
        <v>227</v>
      </c>
      <c r="AG234" s="11" t="s">
        <v>944</v>
      </c>
      <c r="AH234" s="12" t="s">
        <v>932</v>
      </c>
      <c r="AI234" s="4">
        <v>46045</v>
      </c>
    </row>
    <row r="235" spans="1:35" x14ac:dyDescent="0.25">
      <c r="A235" s="14">
        <v>2025</v>
      </c>
      <c r="B235" s="4">
        <v>45931</v>
      </c>
      <c r="C235" s="4">
        <v>46022</v>
      </c>
      <c r="D235" t="s">
        <v>98</v>
      </c>
      <c r="E235" t="s">
        <v>398</v>
      </c>
      <c r="F235" t="s">
        <v>402</v>
      </c>
      <c r="G235" t="s">
        <v>403</v>
      </c>
      <c r="H235" t="s">
        <v>404</v>
      </c>
      <c r="I235" t="s">
        <v>739</v>
      </c>
      <c r="J235" t="s">
        <v>740</v>
      </c>
      <c r="K235" t="s">
        <v>741</v>
      </c>
      <c r="L235" t="s">
        <v>102</v>
      </c>
      <c r="M235" s="12" t="s">
        <v>103</v>
      </c>
      <c r="N235" t="s">
        <v>876</v>
      </c>
      <c r="O235" s="12" t="s">
        <v>105</v>
      </c>
      <c r="P235" s="12">
        <v>0</v>
      </c>
      <c r="Q235" s="12">
        <v>0</v>
      </c>
      <c r="R235" t="s">
        <v>234</v>
      </c>
      <c r="S235" t="s">
        <v>235</v>
      </c>
      <c r="T235" t="s">
        <v>909</v>
      </c>
      <c r="U235" t="s">
        <v>234</v>
      </c>
      <c r="V235" t="s">
        <v>235</v>
      </c>
      <c r="W235" t="s">
        <v>236</v>
      </c>
      <c r="X235" t="s">
        <v>876</v>
      </c>
      <c r="Y235" s="4">
        <v>45991</v>
      </c>
      <c r="Z235" s="4">
        <v>45991</v>
      </c>
      <c r="AA235" s="19">
        <v>228</v>
      </c>
      <c r="AB235">
        <v>812</v>
      </c>
      <c r="AD235" s="4">
        <v>45993</v>
      </c>
      <c r="AE235" s="11" t="s">
        <v>988</v>
      </c>
      <c r="AF235" s="14">
        <v>228</v>
      </c>
      <c r="AG235" s="11" t="s">
        <v>944</v>
      </c>
      <c r="AH235" s="12" t="s">
        <v>932</v>
      </c>
      <c r="AI235" s="4">
        <v>46045</v>
      </c>
    </row>
    <row r="236" spans="1:35" x14ac:dyDescent="0.25">
      <c r="A236" s="14">
        <v>2025</v>
      </c>
      <c r="B236" s="4">
        <v>45931</v>
      </c>
      <c r="C236" s="4">
        <v>46022</v>
      </c>
      <c r="D236" t="s">
        <v>98</v>
      </c>
      <c r="E236" t="s">
        <v>398</v>
      </c>
      <c r="F236" t="s">
        <v>403</v>
      </c>
      <c r="G236" t="s">
        <v>403</v>
      </c>
      <c r="H236" t="s">
        <v>404</v>
      </c>
      <c r="I236" t="s">
        <v>742</v>
      </c>
      <c r="J236" t="s">
        <v>743</v>
      </c>
      <c r="K236" t="s">
        <v>302</v>
      </c>
      <c r="L236" t="s">
        <v>101</v>
      </c>
      <c r="M236" s="12" t="s">
        <v>103</v>
      </c>
      <c r="N236" t="s">
        <v>876</v>
      </c>
      <c r="O236" s="12" t="s">
        <v>105</v>
      </c>
      <c r="P236" s="12">
        <v>0</v>
      </c>
      <c r="Q236" s="12">
        <v>0</v>
      </c>
      <c r="R236" t="s">
        <v>234</v>
      </c>
      <c r="S236" t="s">
        <v>235</v>
      </c>
      <c r="T236" t="s">
        <v>909</v>
      </c>
      <c r="U236" t="s">
        <v>234</v>
      </c>
      <c r="V236" t="s">
        <v>235</v>
      </c>
      <c r="W236" t="s">
        <v>236</v>
      </c>
      <c r="X236" t="s">
        <v>876</v>
      </c>
      <c r="Y236" s="4">
        <v>45991</v>
      </c>
      <c r="Z236" s="4">
        <v>45991</v>
      </c>
      <c r="AA236" s="19">
        <v>229</v>
      </c>
      <c r="AB236">
        <v>812</v>
      </c>
      <c r="AD236" s="4">
        <v>45993</v>
      </c>
      <c r="AE236" s="11" t="s">
        <v>989</v>
      </c>
      <c r="AF236" s="14">
        <v>229</v>
      </c>
      <c r="AG236" s="11" t="s">
        <v>944</v>
      </c>
      <c r="AH236" s="12" t="s">
        <v>932</v>
      </c>
      <c r="AI236" s="4">
        <v>46045</v>
      </c>
    </row>
    <row r="237" spans="1:35" x14ac:dyDescent="0.25">
      <c r="A237" s="14">
        <v>2025</v>
      </c>
      <c r="B237" s="4">
        <v>45931</v>
      </c>
      <c r="C237" s="4">
        <v>46022</v>
      </c>
      <c r="D237" t="s">
        <v>98</v>
      </c>
      <c r="E237" s="14" t="s">
        <v>398</v>
      </c>
      <c r="F237" s="14" t="s">
        <v>402</v>
      </c>
      <c r="G237" s="14" t="s">
        <v>403</v>
      </c>
      <c r="H237" s="14" t="s">
        <v>404</v>
      </c>
      <c r="I237" t="s">
        <v>744</v>
      </c>
      <c r="J237" t="s">
        <v>180</v>
      </c>
      <c r="K237" t="s">
        <v>302</v>
      </c>
      <c r="L237" t="s">
        <v>102</v>
      </c>
      <c r="M237" s="12" t="s">
        <v>103</v>
      </c>
      <c r="N237" t="s">
        <v>876</v>
      </c>
      <c r="O237" s="12" t="s">
        <v>105</v>
      </c>
      <c r="P237" s="12">
        <v>0</v>
      </c>
      <c r="Q237" s="12">
        <v>0</v>
      </c>
      <c r="R237" t="s">
        <v>234</v>
      </c>
      <c r="S237" t="s">
        <v>235</v>
      </c>
      <c r="T237" t="s">
        <v>909</v>
      </c>
      <c r="U237" t="s">
        <v>234</v>
      </c>
      <c r="V237" t="s">
        <v>235</v>
      </c>
      <c r="W237" t="s">
        <v>236</v>
      </c>
      <c r="X237" t="s">
        <v>876</v>
      </c>
      <c r="Y237" s="4">
        <v>45991</v>
      </c>
      <c r="Z237" s="4">
        <v>45991</v>
      </c>
      <c r="AA237" s="19">
        <v>230</v>
      </c>
      <c r="AB237">
        <v>582</v>
      </c>
      <c r="AD237" s="4">
        <v>45993</v>
      </c>
      <c r="AE237" s="11" t="s">
        <v>990</v>
      </c>
      <c r="AF237" s="14">
        <v>230</v>
      </c>
      <c r="AG237" s="11" t="s">
        <v>944</v>
      </c>
      <c r="AH237" s="12" t="s">
        <v>932</v>
      </c>
      <c r="AI237" s="4">
        <v>46045</v>
      </c>
    </row>
    <row r="238" spans="1:35" x14ac:dyDescent="0.25">
      <c r="A238" s="14">
        <v>2025</v>
      </c>
      <c r="B238" s="4">
        <v>45931</v>
      </c>
      <c r="C238" s="4">
        <v>46022</v>
      </c>
      <c r="D238" t="s">
        <v>98</v>
      </c>
      <c r="E238" s="15" t="s">
        <v>398</v>
      </c>
      <c r="F238" t="s">
        <v>403</v>
      </c>
      <c r="G238" t="s">
        <v>403</v>
      </c>
      <c r="H238" s="15" t="s">
        <v>404</v>
      </c>
      <c r="I238" t="s">
        <v>745</v>
      </c>
      <c r="J238" t="s">
        <v>267</v>
      </c>
      <c r="K238" t="s">
        <v>746</v>
      </c>
      <c r="L238" t="s">
        <v>101</v>
      </c>
      <c r="M238" s="12" t="s">
        <v>103</v>
      </c>
      <c r="N238" t="s">
        <v>876</v>
      </c>
      <c r="O238" s="12" t="s">
        <v>105</v>
      </c>
      <c r="P238" s="12">
        <v>0</v>
      </c>
      <c r="Q238" s="12">
        <v>0</v>
      </c>
      <c r="R238" t="s">
        <v>234</v>
      </c>
      <c r="S238" t="s">
        <v>235</v>
      </c>
      <c r="T238" t="s">
        <v>909</v>
      </c>
      <c r="U238" t="s">
        <v>234</v>
      </c>
      <c r="V238" t="s">
        <v>235</v>
      </c>
      <c r="W238" t="s">
        <v>236</v>
      </c>
      <c r="X238" t="s">
        <v>876</v>
      </c>
      <c r="Y238" s="4">
        <v>45991</v>
      </c>
      <c r="Z238" s="4">
        <v>45991</v>
      </c>
      <c r="AA238" s="19">
        <v>231</v>
      </c>
      <c r="AB238">
        <v>812</v>
      </c>
      <c r="AD238" s="4">
        <v>45993</v>
      </c>
      <c r="AE238" s="11" t="s">
        <v>991</v>
      </c>
      <c r="AF238" s="14">
        <v>231</v>
      </c>
      <c r="AG238" s="11" t="s">
        <v>944</v>
      </c>
      <c r="AH238" s="12" t="s">
        <v>932</v>
      </c>
      <c r="AI238" s="4">
        <v>46045</v>
      </c>
    </row>
    <row r="239" spans="1:35" x14ac:dyDescent="0.25">
      <c r="A239" s="14">
        <v>2025</v>
      </c>
      <c r="B239" s="4">
        <v>45931</v>
      </c>
      <c r="C239" s="4">
        <v>46022</v>
      </c>
      <c r="D239" t="s">
        <v>98</v>
      </c>
      <c r="E239" t="s">
        <v>398</v>
      </c>
      <c r="F239" t="s">
        <v>402</v>
      </c>
      <c r="G239" t="s">
        <v>403</v>
      </c>
      <c r="H239" t="s">
        <v>404</v>
      </c>
      <c r="I239" t="s">
        <v>747</v>
      </c>
      <c r="J239" t="s">
        <v>704</v>
      </c>
      <c r="K239" t="s">
        <v>748</v>
      </c>
      <c r="L239" t="s">
        <v>102</v>
      </c>
      <c r="M239" s="12" t="s">
        <v>103</v>
      </c>
      <c r="N239" t="s">
        <v>876</v>
      </c>
      <c r="O239" s="12" t="s">
        <v>105</v>
      </c>
      <c r="P239" s="12">
        <v>0</v>
      </c>
      <c r="Q239" s="12">
        <v>0</v>
      </c>
      <c r="R239" t="s">
        <v>234</v>
      </c>
      <c r="S239" t="s">
        <v>235</v>
      </c>
      <c r="T239" t="s">
        <v>245</v>
      </c>
      <c r="U239" t="s">
        <v>234</v>
      </c>
      <c r="V239" t="s">
        <v>235</v>
      </c>
      <c r="W239" t="s">
        <v>236</v>
      </c>
      <c r="X239" t="s">
        <v>876</v>
      </c>
      <c r="Y239" s="4">
        <v>45991</v>
      </c>
      <c r="Z239" s="4">
        <v>45991</v>
      </c>
      <c r="AA239" s="19">
        <v>232</v>
      </c>
      <c r="AB239">
        <v>254</v>
      </c>
      <c r="AD239" s="4">
        <v>45993</v>
      </c>
      <c r="AE239" s="11" t="s">
        <v>992</v>
      </c>
      <c r="AF239" s="14">
        <v>232</v>
      </c>
      <c r="AG239" s="11" t="s">
        <v>944</v>
      </c>
      <c r="AH239" s="12" t="s">
        <v>932</v>
      </c>
      <c r="AI239" s="4">
        <v>46045</v>
      </c>
    </row>
    <row r="240" spans="1:35" x14ac:dyDescent="0.25">
      <c r="A240" s="14">
        <v>2025</v>
      </c>
      <c r="B240" s="4">
        <v>45931</v>
      </c>
      <c r="C240" s="4">
        <v>46022</v>
      </c>
      <c r="D240" t="s">
        <v>98</v>
      </c>
      <c r="E240" t="s">
        <v>398</v>
      </c>
      <c r="F240" t="s">
        <v>403</v>
      </c>
      <c r="G240" t="s">
        <v>403</v>
      </c>
      <c r="H240" t="s">
        <v>404</v>
      </c>
      <c r="I240" t="s">
        <v>749</v>
      </c>
      <c r="J240" t="s">
        <v>118</v>
      </c>
      <c r="K240" t="s">
        <v>166</v>
      </c>
      <c r="L240" t="s">
        <v>101</v>
      </c>
      <c r="M240" s="12" t="s">
        <v>103</v>
      </c>
      <c r="N240" t="s">
        <v>876</v>
      </c>
      <c r="O240" s="12" t="s">
        <v>105</v>
      </c>
      <c r="P240" s="12">
        <v>0</v>
      </c>
      <c r="Q240" s="12">
        <v>0</v>
      </c>
      <c r="R240" t="s">
        <v>234</v>
      </c>
      <c r="S240" t="s">
        <v>235</v>
      </c>
      <c r="T240" t="s">
        <v>239</v>
      </c>
      <c r="U240" t="s">
        <v>234</v>
      </c>
      <c r="V240" t="s">
        <v>235</v>
      </c>
      <c r="W240" t="s">
        <v>236</v>
      </c>
      <c r="X240" t="s">
        <v>876</v>
      </c>
      <c r="Y240" s="4">
        <v>45991</v>
      </c>
      <c r="Z240" s="4">
        <v>45991</v>
      </c>
      <c r="AA240" s="19">
        <v>233</v>
      </c>
      <c r="AB240">
        <v>1517</v>
      </c>
      <c r="AD240" s="4">
        <v>45993</v>
      </c>
      <c r="AE240" s="11" t="s">
        <v>993</v>
      </c>
      <c r="AF240" s="14">
        <v>233</v>
      </c>
      <c r="AG240" s="11" t="s">
        <v>944</v>
      </c>
      <c r="AH240" s="12" t="s">
        <v>932</v>
      </c>
      <c r="AI240" s="4">
        <v>46045</v>
      </c>
    </row>
    <row r="241" spans="1:35" x14ac:dyDescent="0.25">
      <c r="A241" s="14">
        <v>2025</v>
      </c>
      <c r="B241" s="4">
        <v>45931</v>
      </c>
      <c r="C241" s="4">
        <v>46022</v>
      </c>
      <c r="D241" t="s">
        <v>98</v>
      </c>
      <c r="E241" t="s">
        <v>398</v>
      </c>
      <c r="F241" t="s">
        <v>403</v>
      </c>
      <c r="G241" t="s">
        <v>403</v>
      </c>
      <c r="H241" t="s">
        <v>404</v>
      </c>
      <c r="I241" t="s">
        <v>750</v>
      </c>
      <c r="J241" t="s">
        <v>176</v>
      </c>
      <c r="K241" t="s">
        <v>751</v>
      </c>
      <c r="L241" t="s">
        <v>101</v>
      </c>
      <c r="M241" s="12" t="s">
        <v>103</v>
      </c>
      <c r="N241" t="s">
        <v>876</v>
      </c>
      <c r="O241" s="12" t="s">
        <v>105</v>
      </c>
      <c r="P241" s="12">
        <v>0</v>
      </c>
      <c r="Q241" s="12">
        <v>0</v>
      </c>
      <c r="R241" t="s">
        <v>234</v>
      </c>
      <c r="S241" t="s">
        <v>235</v>
      </c>
      <c r="T241" t="s">
        <v>906</v>
      </c>
      <c r="U241" t="s">
        <v>234</v>
      </c>
      <c r="V241" t="s">
        <v>235</v>
      </c>
      <c r="W241" t="s">
        <v>236</v>
      </c>
      <c r="X241" t="s">
        <v>876</v>
      </c>
      <c r="Y241" s="4">
        <v>45991</v>
      </c>
      <c r="Z241" s="4">
        <v>45991</v>
      </c>
      <c r="AA241" s="19">
        <v>234</v>
      </c>
      <c r="AB241">
        <v>1292</v>
      </c>
      <c r="AD241" s="4">
        <v>45993</v>
      </c>
      <c r="AE241" s="11" t="s">
        <v>994</v>
      </c>
      <c r="AF241" s="14">
        <v>234</v>
      </c>
      <c r="AG241" s="11" t="s">
        <v>944</v>
      </c>
      <c r="AH241" s="12" t="s">
        <v>932</v>
      </c>
      <c r="AI241" s="4">
        <v>46045</v>
      </c>
    </row>
    <row r="242" spans="1:35" x14ac:dyDescent="0.25">
      <c r="A242" s="14">
        <v>2025</v>
      </c>
      <c r="B242" s="4">
        <v>45931</v>
      </c>
      <c r="C242" s="4">
        <v>46022</v>
      </c>
      <c r="D242" t="s">
        <v>98</v>
      </c>
      <c r="E242" s="14" t="s">
        <v>398</v>
      </c>
      <c r="F242" s="14" t="s">
        <v>402</v>
      </c>
      <c r="G242" s="14" t="s">
        <v>403</v>
      </c>
      <c r="H242" s="14" t="s">
        <v>404</v>
      </c>
      <c r="I242" t="s">
        <v>122</v>
      </c>
      <c r="J242" t="s">
        <v>752</v>
      </c>
      <c r="K242" t="s">
        <v>166</v>
      </c>
      <c r="L242" t="s">
        <v>102</v>
      </c>
      <c r="M242" s="12" t="s">
        <v>103</v>
      </c>
      <c r="N242" t="s">
        <v>876</v>
      </c>
      <c r="O242" s="12" t="s">
        <v>105</v>
      </c>
      <c r="P242" s="12">
        <v>0</v>
      </c>
      <c r="Q242" s="12">
        <v>0</v>
      </c>
      <c r="R242" t="s">
        <v>234</v>
      </c>
      <c r="S242" t="s">
        <v>235</v>
      </c>
      <c r="T242" t="s">
        <v>906</v>
      </c>
      <c r="U242" t="s">
        <v>234</v>
      </c>
      <c r="V242" t="s">
        <v>235</v>
      </c>
      <c r="W242" t="s">
        <v>236</v>
      </c>
      <c r="X242" t="s">
        <v>876</v>
      </c>
      <c r="Y242" s="4">
        <v>45991</v>
      </c>
      <c r="Z242" s="4">
        <v>45991</v>
      </c>
      <c r="AA242" s="19">
        <v>235</v>
      </c>
      <c r="AB242">
        <v>1134</v>
      </c>
      <c r="AD242" s="4">
        <v>45993</v>
      </c>
      <c r="AE242" s="11" t="s">
        <v>995</v>
      </c>
      <c r="AF242" s="14">
        <v>235</v>
      </c>
      <c r="AG242" s="11" t="s">
        <v>944</v>
      </c>
      <c r="AH242" s="12" t="s">
        <v>932</v>
      </c>
      <c r="AI242" s="4">
        <v>46045</v>
      </c>
    </row>
    <row r="243" spans="1:35" x14ac:dyDescent="0.25">
      <c r="A243" s="14">
        <v>2025</v>
      </c>
      <c r="B243" s="4">
        <v>45931</v>
      </c>
      <c r="C243" s="4">
        <v>46022</v>
      </c>
      <c r="D243" s="14" t="s">
        <v>98</v>
      </c>
      <c r="E243" s="14" t="s">
        <v>398</v>
      </c>
      <c r="F243" s="14" t="s">
        <v>403</v>
      </c>
      <c r="G243" s="14" t="s">
        <v>403</v>
      </c>
      <c r="H243" s="14" t="s">
        <v>404</v>
      </c>
      <c r="I243" t="s">
        <v>325</v>
      </c>
      <c r="J243" t="s">
        <v>128</v>
      </c>
      <c r="K243" t="s">
        <v>129</v>
      </c>
      <c r="L243" t="s">
        <v>101</v>
      </c>
      <c r="M243" s="12" t="s">
        <v>103</v>
      </c>
      <c r="N243" t="s">
        <v>876</v>
      </c>
      <c r="O243" s="12" t="s">
        <v>105</v>
      </c>
      <c r="P243" s="12">
        <v>0</v>
      </c>
      <c r="Q243" s="12">
        <v>0</v>
      </c>
      <c r="R243" t="s">
        <v>234</v>
      </c>
      <c r="S243" t="s">
        <v>235</v>
      </c>
      <c r="T243" t="s">
        <v>241</v>
      </c>
      <c r="U243" t="s">
        <v>234</v>
      </c>
      <c r="V243" t="s">
        <v>235</v>
      </c>
      <c r="W243" t="s">
        <v>236</v>
      </c>
      <c r="X243" t="s">
        <v>876</v>
      </c>
      <c r="Y243" s="4">
        <v>45991</v>
      </c>
      <c r="Z243" s="4">
        <v>45991</v>
      </c>
      <c r="AA243" s="19">
        <v>236</v>
      </c>
      <c r="AB243">
        <v>144</v>
      </c>
      <c r="AD243" s="4">
        <v>45993</v>
      </c>
      <c r="AE243" s="11" t="s">
        <v>996</v>
      </c>
      <c r="AF243" s="14">
        <v>236</v>
      </c>
      <c r="AG243" s="11" t="s">
        <v>944</v>
      </c>
      <c r="AH243" s="12" t="s">
        <v>932</v>
      </c>
      <c r="AI243" s="4">
        <v>46045</v>
      </c>
    </row>
    <row r="244" spans="1:35" x14ac:dyDescent="0.25">
      <c r="A244" s="14">
        <v>2025</v>
      </c>
      <c r="B244" s="4">
        <v>45931</v>
      </c>
      <c r="C244" s="4">
        <v>46022</v>
      </c>
      <c r="D244" s="14" t="s">
        <v>98</v>
      </c>
      <c r="E244" s="14" t="s">
        <v>398</v>
      </c>
      <c r="F244" s="14" t="s">
        <v>403</v>
      </c>
      <c r="G244" s="14" t="s">
        <v>403</v>
      </c>
      <c r="H244" s="14" t="s">
        <v>404</v>
      </c>
      <c r="I244" t="s">
        <v>323</v>
      </c>
      <c r="J244" t="s">
        <v>139</v>
      </c>
      <c r="K244" t="s">
        <v>324</v>
      </c>
      <c r="L244" t="s">
        <v>101</v>
      </c>
      <c r="M244" s="12" t="s">
        <v>103</v>
      </c>
      <c r="N244" t="s">
        <v>876</v>
      </c>
      <c r="O244" s="12" t="s">
        <v>105</v>
      </c>
      <c r="P244" s="12">
        <v>0</v>
      </c>
      <c r="Q244" s="12">
        <v>0</v>
      </c>
      <c r="R244" t="s">
        <v>234</v>
      </c>
      <c r="S244" t="s">
        <v>235</v>
      </c>
      <c r="T244" t="s">
        <v>245</v>
      </c>
      <c r="U244" t="s">
        <v>234</v>
      </c>
      <c r="V244" t="s">
        <v>235</v>
      </c>
      <c r="W244" t="s">
        <v>236</v>
      </c>
      <c r="X244" t="s">
        <v>876</v>
      </c>
      <c r="Y244" s="4">
        <v>45991</v>
      </c>
      <c r="Z244" s="4">
        <v>45991</v>
      </c>
      <c r="AA244" s="19">
        <v>237</v>
      </c>
      <c r="AB244">
        <v>336</v>
      </c>
      <c r="AD244" s="4">
        <v>45993</v>
      </c>
      <c r="AE244" s="11" t="s">
        <v>997</v>
      </c>
      <c r="AF244" s="14">
        <v>237</v>
      </c>
      <c r="AG244" s="11" t="s">
        <v>944</v>
      </c>
      <c r="AH244" s="12" t="s">
        <v>932</v>
      </c>
      <c r="AI244" s="4">
        <v>46045</v>
      </c>
    </row>
    <row r="245" spans="1:35" x14ac:dyDescent="0.25">
      <c r="A245" s="14">
        <v>2025</v>
      </c>
      <c r="B245" s="4">
        <v>45931</v>
      </c>
      <c r="C245" s="4">
        <v>46022</v>
      </c>
      <c r="D245" t="s">
        <v>98</v>
      </c>
      <c r="E245" t="s">
        <v>398</v>
      </c>
      <c r="F245" t="s">
        <v>402</v>
      </c>
      <c r="G245" t="s">
        <v>403</v>
      </c>
      <c r="H245" t="s">
        <v>404</v>
      </c>
      <c r="I245" t="s">
        <v>753</v>
      </c>
      <c r="J245" t="s">
        <v>165</v>
      </c>
      <c r="K245" t="s">
        <v>204</v>
      </c>
      <c r="L245" t="s">
        <v>102</v>
      </c>
      <c r="M245" s="12" t="s">
        <v>103</v>
      </c>
      <c r="N245" t="s">
        <v>876</v>
      </c>
      <c r="O245" s="12" t="s">
        <v>105</v>
      </c>
      <c r="P245" s="12">
        <v>0</v>
      </c>
      <c r="Q245" s="12">
        <v>0</v>
      </c>
      <c r="R245" t="s">
        <v>234</v>
      </c>
      <c r="S245" t="s">
        <v>235</v>
      </c>
      <c r="T245" t="s">
        <v>245</v>
      </c>
      <c r="U245" t="s">
        <v>234</v>
      </c>
      <c r="V245" t="s">
        <v>235</v>
      </c>
      <c r="W245" t="s">
        <v>236</v>
      </c>
      <c r="X245" t="s">
        <v>876</v>
      </c>
      <c r="Y245" s="4">
        <v>45991</v>
      </c>
      <c r="Z245" s="4">
        <v>45991</v>
      </c>
      <c r="AA245" s="19">
        <v>238</v>
      </c>
      <c r="AB245">
        <v>230</v>
      </c>
      <c r="AD245" s="4">
        <v>45993</v>
      </c>
      <c r="AE245" s="11" t="s">
        <v>998</v>
      </c>
      <c r="AF245" s="14">
        <v>238</v>
      </c>
      <c r="AG245" s="11" t="s">
        <v>944</v>
      </c>
      <c r="AH245" s="12" t="s">
        <v>932</v>
      </c>
      <c r="AI245" s="4">
        <v>46045</v>
      </c>
    </row>
    <row r="246" spans="1:35" x14ac:dyDescent="0.25">
      <c r="A246" s="14">
        <v>2025</v>
      </c>
      <c r="B246" s="4">
        <v>45931</v>
      </c>
      <c r="C246" s="4">
        <v>46022</v>
      </c>
      <c r="D246" t="s">
        <v>98</v>
      </c>
      <c r="E246" t="s">
        <v>398</v>
      </c>
      <c r="F246" t="s">
        <v>402</v>
      </c>
      <c r="G246" t="s">
        <v>403</v>
      </c>
      <c r="H246" t="s">
        <v>404</v>
      </c>
      <c r="I246" t="s">
        <v>754</v>
      </c>
      <c r="J246" t="s">
        <v>755</v>
      </c>
      <c r="K246" t="s">
        <v>756</v>
      </c>
      <c r="L246" t="s">
        <v>102</v>
      </c>
      <c r="M246" s="12" t="s">
        <v>103</v>
      </c>
      <c r="N246" t="s">
        <v>876</v>
      </c>
      <c r="O246" s="12" t="s">
        <v>105</v>
      </c>
      <c r="P246" s="12">
        <v>0</v>
      </c>
      <c r="Q246" s="12">
        <v>0</v>
      </c>
      <c r="R246" t="s">
        <v>234</v>
      </c>
      <c r="S246" t="s">
        <v>235</v>
      </c>
      <c r="T246" t="s">
        <v>245</v>
      </c>
      <c r="U246" t="s">
        <v>234</v>
      </c>
      <c r="V246" t="s">
        <v>235</v>
      </c>
      <c r="W246" t="s">
        <v>236</v>
      </c>
      <c r="X246" t="s">
        <v>876</v>
      </c>
      <c r="Y246" s="4">
        <v>45991</v>
      </c>
      <c r="Z246" s="4">
        <v>45991</v>
      </c>
      <c r="AA246" s="19">
        <v>239</v>
      </c>
      <c r="AB246">
        <v>494</v>
      </c>
      <c r="AD246" s="4">
        <v>45993</v>
      </c>
      <c r="AE246" s="11" t="s">
        <v>999</v>
      </c>
      <c r="AF246" s="14">
        <v>239</v>
      </c>
      <c r="AG246" s="11" t="s">
        <v>944</v>
      </c>
      <c r="AH246" s="12" t="s">
        <v>932</v>
      </c>
      <c r="AI246" s="4">
        <v>46045</v>
      </c>
    </row>
    <row r="247" spans="1:35" x14ac:dyDescent="0.25">
      <c r="A247" s="14">
        <v>2025</v>
      </c>
      <c r="B247" s="4">
        <v>45931</v>
      </c>
      <c r="C247" s="4">
        <v>46022</v>
      </c>
      <c r="D247" t="s">
        <v>98</v>
      </c>
      <c r="E247" t="s">
        <v>398</v>
      </c>
      <c r="F247" t="s">
        <v>402</v>
      </c>
      <c r="G247" t="s">
        <v>403</v>
      </c>
      <c r="H247" t="s">
        <v>404</v>
      </c>
      <c r="I247" t="s">
        <v>757</v>
      </c>
      <c r="J247" t="s">
        <v>743</v>
      </c>
      <c r="K247" t="s">
        <v>139</v>
      </c>
      <c r="L247" t="s">
        <v>102</v>
      </c>
      <c r="M247" s="12" t="s">
        <v>103</v>
      </c>
      <c r="N247" t="s">
        <v>876</v>
      </c>
      <c r="O247" s="12" t="s">
        <v>105</v>
      </c>
      <c r="P247" s="12">
        <v>0</v>
      </c>
      <c r="Q247" s="12">
        <v>0</v>
      </c>
      <c r="R247" t="s">
        <v>234</v>
      </c>
      <c r="S247" t="s">
        <v>235</v>
      </c>
      <c r="T247" t="s">
        <v>910</v>
      </c>
      <c r="U247" t="s">
        <v>234</v>
      </c>
      <c r="V247" t="s">
        <v>235</v>
      </c>
      <c r="W247" t="s">
        <v>236</v>
      </c>
      <c r="X247" t="s">
        <v>876</v>
      </c>
      <c r="Y247" s="4">
        <v>45991</v>
      </c>
      <c r="Z247" s="4">
        <v>45991</v>
      </c>
      <c r="AA247" s="19">
        <v>240</v>
      </c>
      <c r="AB247">
        <v>362</v>
      </c>
      <c r="AD247" s="4">
        <v>45993</v>
      </c>
      <c r="AE247" s="11" t="s">
        <v>1000</v>
      </c>
      <c r="AF247" s="14">
        <v>240</v>
      </c>
      <c r="AG247" s="11" t="s">
        <v>944</v>
      </c>
      <c r="AH247" s="12" t="s">
        <v>932</v>
      </c>
      <c r="AI247" s="4">
        <v>46045</v>
      </c>
    </row>
    <row r="248" spans="1:35" x14ac:dyDescent="0.25">
      <c r="A248" s="14">
        <v>2025</v>
      </c>
      <c r="B248" s="4">
        <v>45931</v>
      </c>
      <c r="C248" s="4">
        <v>46022</v>
      </c>
      <c r="D248" s="13" t="s">
        <v>98</v>
      </c>
      <c r="E248" s="13" t="s">
        <v>497</v>
      </c>
      <c r="F248" s="13" t="s">
        <v>498</v>
      </c>
      <c r="G248" s="13" t="s">
        <v>498</v>
      </c>
      <c r="H248" s="13" t="s">
        <v>432</v>
      </c>
      <c r="I248" t="s">
        <v>203</v>
      </c>
      <c r="J248" t="s">
        <v>758</v>
      </c>
      <c r="K248" t="s">
        <v>121</v>
      </c>
      <c r="L248" t="s">
        <v>101</v>
      </c>
      <c r="M248" s="12" t="s">
        <v>103</v>
      </c>
      <c r="N248" t="s">
        <v>876</v>
      </c>
      <c r="O248" s="12" t="s">
        <v>105</v>
      </c>
      <c r="P248" s="12">
        <v>0</v>
      </c>
      <c r="Q248" s="12">
        <v>0</v>
      </c>
      <c r="R248" t="s">
        <v>234</v>
      </c>
      <c r="S248" t="s">
        <v>235</v>
      </c>
      <c r="T248" t="s">
        <v>907</v>
      </c>
      <c r="U248" t="s">
        <v>234</v>
      </c>
      <c r="V248" t="s">
        <v>235</v>
      </c>
      <c r="W248" t="s">
        <v>236</v>
      </c>
      <c r="X248" t="s">
        <v>876</v>
      </c>
      <c r="Y248" s="4">
        <v>45991</v>
      </c>
      <c r="Z248" s="4">
        <v>45991</v>
      </c>
      <c r="AA248" s="19">
        <v>241</v>
      </c>
      <c r="AB248">
        <v>1356</v>
      </c>
      <c r="AD248" s="4">
        <v>45993</v>
      </c>
      <c r="AE248" s="11" t="s">
        <v>1001</v>
      </c>
      <c r="AF248" s="14">
        <v>241</v>
      </c>
      <c r="AG248" s="11" t="s">
        <v>944</v>
      </c>
      <c r="AH248" s="12" t="s">
        <v>932</v>
      </c>
      <c r="AI248" s="4">
        <v>46045</v>
      </c>
    </row>
    <row r="249" spans="1:35" x14ac:dyDescent="0.25">
      <c r="A249" s="14">
        <v>2025</v>
      </c>
      <c r="B249" s="4">
        <v>45931</v>
      </c>
      <c r="C249" s="4">
        <v>46022</v>
      </c>
      <c r="D249" t="s">
        <v>98</v>
      </c>
      <c r="E249" t="s">
        <v>398</v>
      </c>
      <c r="F249" t="s">
        <v>403</v>
      </c>
      <c r="G249" t="s">
        <v>403</v>
      </c>
      <c r="H249" t="s">
        <v>404</v>
      </c>
      <c r="I249" t="s">
        <v>759</v>
      </c>
      <c r="J249" t="s">
        <v>743</v>
      </c>
      <c r="K249" t="s">
        <v>760</v>
      </c>
      <c r="L249" t="s">
        <v>101</v>
      </c>
      <c r="M249" s="12" t="s">
        <v>103</v>
      </c>
      <c r="N249" t="s">
        <v>876</v>
      </c>
      <c r="O249" s="12" t="s">
        <v>105</v>
      </c>
      <c r="P249" s="12">
        <v>0</v>
      </c>
      <c r="Q249" s="12">
        <v>0</v>
      </c>
      <c r="R249" t="s">
        <v>234</v>
      </c>
      <c r="S249" t="s">
        <v>235</v>
      </c>
      <c r="T249" t="s">
        <v>907</v>
      </c>
      <c r="U249" t="s">
        <v>234</v>
      </c>
      <c r="V249" t="s">
        <v>235</v>
      </c>
      <c r="W249" t="s">
        <v>236</v>
      </c>
      <c r="X249" t="s">
        <v>876</v>
      </c>
      <c r="Y249" s="4">
        <v>45991</v>
      </c>
      <c r="Z249" s="4">
        <v>45991</v>
      </c>
      <c r="AA249" s="19">
        <v>242</v>
      </c>
      <c r="AB249">
        <v>1183</v>
      </c>
      <c r="AD249" s="4">
        <v>45993</v>
      </c>
      <c r="AE249" s="11" t="s">
        <v>1002</v>
      </c>
      <c r="AF249" s="14">
        <v>242</v>
      </c>
      <c r="AG249" s="11" t="s">
        <v>944</v>
      </c>
      <c r="AH249" s="12" t="s">
        <v>932</v>
      </c>
      <c r="AI249" s="4">
        <v>46045</v>
      </c>
    </row>
    <row r="250" spans="1:35" x14ac:dyDescent="0.25">
      <c r="A250" s="14">
        <v>2025</v>
      </c>
      <c r="B250" s="4">
        <v>45931</v>
      </c>
      <c r="C250" s="4">
        <v>46022</v>
      </c>
      <c r="D250" t="s">
        <v>98</v>
      </c>
      <c r="E250" s="14" t="s">
        <v>398</v>
      </c>
      <c r="F250" s="14" t="s">
        <v>403</v>
      </c>
      <c r="G250" s="14" t="s">
        <v>403</v>
      </c>
      <c r="H250" s="14" t="s">
        <v>404</v>
      </c>
      <c r="I250" t="s">
        <v>761</v>
      </c>
      <c r="J250" t="s">
        <v>289</v>
      </c>
      <c r="K250" t="s">
        <v>269</v>
      </c>
      <c r="L250" t="s">
        <v>101</v>
      </c>
      <c r="M250" s="12" t="s">
        <v>103</v>
      </c>
      <c r="N250" t="s">
        <v>876</v>
      </c>
      <c r="O250" s="12" t="s">
        <v>105</v>
      </c>
      <c r="P250" s="12">
        <v>0</v>
      </c>
      <c r="Q250" s="12">
        <v>0</v>
      </c>
      <c r="R250" t="s">
        <v>234</v>
      </c>
      <c r="S250" t="s">
        <v>235</v>
      </c>
      <c r="T250" t="s">
        <v>244</v>
      </c>
      <c r="U250" t="s">
        <v>234</v>
      </c>
      <c r="V250" t="s">
        <v>235</v>
      </c>
      <c r="W250" t="s">
        <v>236</v>
      </c>
      <c r="X250" t="s">
        <v>876</v>
      </c>
      <c r="Y250" s="4">
        <v>45991</v>
      </c>
      <c r="Z250" s="4">
        <v>45991</v>
      </c>
      <c r="AA250" s="19">
        <v>243</v>
      </c>
      <c r="AB250">
        <v>1126</v>
      </c>
      <c r="AD250" s="4">
        <v>45993</v>
      </c>
      <c r="AE250" s="11" t="s">
        <v>1003</v>
      </c>
      <c r="AF250" s="14">
        <v>243</v>
      </c>
      <c r="AG250" s="11" t="s">
        <v>944</v>
      </c>
      <c r="AH250" s="12" t="s">
        <v>932</v>
      </c>
      <c r="AI250" s="4">
        <v>46045</v>
      </c>
    </row>
    <row r="251" spans="1:35" x14ac:dyDescent="0.25">
      <c r="A251" s="14">
        <v>2025</v>
      </c>
      <c r="B251" s="4">
        <v>45931</v>
      </c>
      <c r="C251" s="4">
        <v>46022</v>
      </c>
      <c r="D251" t="s">
        <v>98</v>
      </c>
      <c r="E251" t="s">
        <v>398</v>
      </c>
      <c r="F251" t="s">
        <v>403</v>
      </c>
      <c r="G251" t="s">
        <v>403</v>
      </c>
      <c r="H251" t="s">
        <v>404</v>
      </c>
      <c r="I251" t="s">
        <v>762</v>
      </c>
      <c r="J251" t="s">
        <v>763</v>
      </c>
      <c r="K251" t="s">
        <v>764</v>
      </c>
      <c r="L251" t="s">
        <v>101</v>
      </c>
      <c r="M251" s="12" t="s">
        <v>103</v>
      </c>
      <c r="N251" t="s">
        <v>876</v>
      </c>
      <c r="O251" s="12" t="s">
        <v>105</v>
      </c>
      <c r="P251" s="12">
        <v>0</v>
      </c>
      <c r="Q251" s="12">
        <v>0</v>
      </c>
      <c r="R251" t="s">
        <v>234</v>
      </c>
      <c r="S251" t="s">
        <v>235</v>
      </c>
      <c r="T251" t="s">
        <v>244</v>
      </c>
      <c r="U251" t="s">
        <v>234</v>
      </c>
      <c r="V251" t="s">
        <v>235</v>
      </c>
      <c r="W251" t="s">
        <v>236</v>
      </c>
      <c r="X251" t="s">
        <v>876</v>
      </c>
      <c r="Y251" s="4">
        <v>45991</v>
      </c>
      <c r="Z251" s="4">
        <v>45991</v>
      </c>
      <c r="AA251" s="19">
        <v>244</v>
      </c>
      <c r="AB251">
        <v>563</v>
      </c>
      <c r="AD251" s="4">
        <v>45993</v>
      </c>
      <c r="AE251" s="11" t="s">
        <v>1004</v>
      </c>
      <c r="AF251" s="14">
        <v>244</v>
      </c>
      <c r="AG251" s="11" t="s">
        <v>944</v>
      </c>
      <c r="AH251" s="12" t="s">
        <v>932</v>
      </c>
      <c r="AI251" s="4">
        <v>46045</v>
      </c>
    </row>
    <row r="252" spans="1:35" x14ac:dyDescent="0.25">
      <c r="A252" s="14">
        <v>2025</v>
      </c>
      <c r="B252" s="4">
        <v>45931</v>
      </c>
      <c r="C252" s="4">
        <v>46022</v>
      </c>
      <c r="D252" t="s">
        <v>98</v>
      </c>
      <c r="E252" t="s">
        <v>398</v>
      </c>
      <c r="F252" t="s">
        <v>402</v>
      </c>
      <c r="G252" t="s">
        <v>403</v>
      </c>
      <c r="H252" t="s">
        <v>404</v>
      </c>
      <c r="I252" t="s">
        <v>765</v>
      </c>
      <c r="J252" t="s">
        <v>766</v>
      </c>
      <c r="K252" t="s">
        <v>767</v>
      </c>
      <c r="L252" t="s">
        <v>102</v>
      </c>
      <c r="M252" s="12" t="s">
        <v>103</v>
      </c>
      <c r="N252" t="s">
        <v>876</v>
      </c>
      <c r="O252" s="12" t="s">
        <v>105</v>
      </c>
      <c r="P252" s="12">
        <v>0</v>
      </c>
      <c r="Q252" s="12">
        <v>0</v>
      </c>
      <c r="R252" t="s">
        <v>234</v>
      </c>
      <c r="S252" t="s">
        <v>235</v>
      </c>
      <c r="T252" t="s">
        <v>907</v>
      </c>
      <c r="U252" t="s">
        <v>234</v>
      </c>
      <c r="V252" t="s">
        <v>235</v>
      </c>
      <c r="W252" t="s">
        <v>236</v>
      </c>
      <c r="X252" t="s">
        <v>876</v>
      </c>
      <c r="Y252" s="4">
        <v>45991</v>
      </c>
      <c r="Z252" s="4">
        <v>45991</v>
      </c>
      <c r="AA252" s="19">
        <v>245</v>
      </c>
      <c r="AB252">
        <v>681</v>
      </c>
      <c r="AD252" s="4">
        <v>45993</v>
      </c>
      <c r="AE252" s="11" t="s">
        <v>1005</v>
      </c>
      <c r="AF252" s="14">
        <v>245</v>
      </c>
      <c r="AG252" s="11" t="s">
        <v>944</v>
      </c>
      <c r="AH252" s="12" t="s">
        <v>932</v>
      </c>
      <c r="AI252" s="4">
        <v>46045</v>
      </c>
    </row>
    <row r="253" spans="1:35" x14ac:dyDescent="0.25">
      <c r="A253" s="14">
        <v>2025</v>
      </c>
      <c r="B253" s="4">
        <v>45931</v>
      </c>
      <c r="C253" s="4">
        <v>46022</v>
      </c>
      <c r="D253" t="s">
        <v>98</v>
      </c>
      <c r="E253" s="14" t="s">
        <v>398</v>
      </c>
      <c r="F253" s="14" t="s">
        <v>403</v>
      </c>
      <c r="G253" s="14" t="s">
        <v>403</v>
      </c>
      <c r="H253" s="14" t="s">
        <v>404</v>
      </c>
      <c r="I253" t="s">
        <v>768</v>
      </c>
      <c r="J253" t="s">
        <v>769</v>
      </c>
      <c r="K253" t="s">
        <v>318</v>
      </c>
      <c r="L253" t="s">
        <v>101</v>
      </c>
      <c r="M253" s="12" t="s">
        <v>103</v>
      </c>
      <c r="N253" t="s">
        <v>876</v>
      </c>
      <c r="O253" s="12" t="s">
        <v>105</v>
      </c>
      <c r="P253" s="12">
        <v>0</v>
      </c>
      <c r="Q253" s="12">
        <v>0</v>
      </c>
      <c r="R253" t="s">
        <v>234</v>
      </c>
      <c r="S253" t="s">
        <v>235</v>
      </c>
      <c r="T253" t="s">
        <v>236</v>
      </c>
      <c r="U253" t="s">
        <v>234</v>
      </c>
      <c r="V253" t="s">
        <v>235</v>
      </c>
      <c r="W253" t="s">
        <v>236</v>
      </c>
      <c r="X253" t="s">
        <v>876</v>
      </c>
      <c r="Y253" s="4">
        <v>45991</v>
      </c>
      <c r="Z253" s="4">
        <v>45991</v>
      </c>
      <c r="AA253" s="19">
        <v>246</v>
      </c>
      <c r="AB253">
        <v>296</v>
      </c>
      <c r="AD253" s="4">
        <v>45993</v>
      </c>
      <c r="AE253" s="11" t="s">
        <v>1006</v>
      </c>
      <c r="AF253" s="14">
        <v>246</v>
      </c>
      <c r="AG253" s="11" t="s">
        <v>944</v>
      </c>
      <c r="AH253" s="12" t="s">
        <v>932</v>
      </c>
      <c r="AI253" s="4">
        <v>46045</v>
      </c>
    </row>
    <row r="254" spans="1:35" x14ac:dyDescent="0.25">
      <c r="A254" s="14">
        <v>2025</v>
      </c>
      <c r="B254" s="4">
        <v>45931</v>
      </c>
      <c r="C254" s="4">
        <v>46022</v>
      </c>
      <c r="D254" t="s">
        <v>98</v>
      </c>
      <c r="E254" t="s">
        <v>398</v>
      </c>
      <c r="F254" t="s">
        <v>403</v>
      </c>
      <c r="G254" t="s">
        <v>403</v>
      </c>
      <c r="H254" t="s">
        <v>404</v>
      </c>
      <c r="I254" t="s">
        <v>770</v>
      </c>
      <c r="J254" t="s">
        <v>771</v>
      </c>
      <c r="K254" t="s">
        <v>269</v>
      </c>
      <c r="L254" t="s">
        <v>101</v>
      </c>
      <c r="M254" s="12" t="s">
        <v>103</v>
      </c>
      <c r="N254" t="s">
        <v>876</v>
      </c>
      <c r="O254" s="12" t="s">
        <v>105</v>
      </c>
      <c r="P254" s="12">
        <v>0</v>
      </c>
      <c r="Q254" s="12">
        <v>0</v>
      </c>
      <c r="R254" t="s">
        <v>234</v>
      </c>
      <c r="S254" t="s">
        <v>235</v>
      </c>
      <c r="T254" t="s">
        <v>236</v>
      </c>
      <c r="U254" t="s">
        <v>234</v>
      </c>
      <c r="V254" t="s">
        <v>235</v>
      </c>
      <c r="W254" t="s">
        <v>236</v>
      </c>
      <c r="X254" t="s">
        <v>876</v>
      </c>
      <c r="Y254" s="4">
        <v>45991</v>
      </c>
      <c r="Z254" s="4">
        <v>45991</v>
      </c>
      <c r="AA254" s="19">
        <v>247</v>
      </c>
      <c r="AB254">
        <v>492</v>
      </c>
      <c r="AD254" s="4">
        <v>45993</v>
      </c>
      <c r="AE254" s="11" t="s">
        <v>1007</v>
      </c>
      <c r="AF254" s="14">
        <v>247</v>
      </c>
      <c r="AG254" s="11" t="s">
        <v>944</v>
      </c>
      <c r="AH254" s="12" t="s">
        <v>932</v>
      </c>
      <c r="AI254" s="4">
        <v>46045</v>
      </c>
    </row>
    <row r="255" spans="1:35" x14ac:dyDescent="0.25">
      <c r="A255" s="14">
        <v>2025</v>
      </c>
      <c r="B255" s="4">
        <v>45931</v>
      </c>
      <c r="C255" s="4">
        <v>46022</v>
      </c>
      <c r="D255" t="s">
        <v>91</v>
      </c>
      <c r="E255" s="14" t="s">
        <v>424</v>
      </c>
      <c r="F255" s="14" t="s">
        <v>425</v>
      </c>
      <c r="G255" s="14" t="s">
        <v>425</v>
      </c>
      <c r="H255" s="14" t="s">
        <v>419</v>
      </c>
      <c r="I255" t="s">
        <v>266</v>
      </c>
      <c r="J255" t="s">
        <v>267</v>
      </c>
      <c r="K255" t="s">
        <v>170</v>
      </c>
      <c r="L255" t="s">
        <v>101</v>
      </c>
      <c r="M255" s="12" t="s">
        <v>103</v>
      </c>
      <c r="N255" t="s">
        <v>877</v>
      </c>
      <c r="O255" s="12" t="s">
        <v>105</v>
      </c>
      <c r="P255" s="12">
        <v>0</v>
      </c>
      <c r="Q255" s="12">
        <v>0</v>
      </c>
      <c r="R255" t="s">
        <v>234</v>
      </c>
      <c r="S255" t="s">
        <v>235</v>
      </c>
      <c r="T255" t="s">
        <v>236</v>
      </c>
      <c r="U255" t="s">
        <v>234</v>
      </c>
      <c r="V255" t="s">
        <v>235</v>
      </c>
      <c r="W255" t="s">
        <v>916</v>
      </c>
      <c r="X255" t="s">
        <v>877</v>
      </c>
      <c r="Y255" s="4">
        <v>45992</v>
      </c>
      <c r="Z255" s="4">
        <v>45992</v>
      </c>
      <c r="AA255" s="19">
        <v>248</v>
      </c>
      <c r="AB255">
        <v>344</v>
      </c>
      <c r="AD255" s="4">
        <v>45994</v>
      </c>
      <c r="AE255" s="11" t="s">
        <v>1008</v>
      </c>
      <c r="AF255" s="14">
        <v>248</v>
      </c>
      <c r="AG255" s="11" t="s">
        <v>944</v>
      </c>
      <c r="AH255" s="12" t="s">
        <v>932</v>
      </c>
      <c r="AI255" s="4">
        <v>46045</v>
      </c>
    </row>
    <row r="256" spans="1:35" x14ac:dyDescent="0.25">
      <c r="A256" s="14">
        <v>2025</v>
      </c>
      <c r="B256" s="4">
        <v>45931</v>
      </c>
      <c r="C256" s="4">
        <v>46022</v>
      </c>
      <c r="D256" t="s">
        <v>91</v>
      </c>
      <c r="E256" t="s">
        <v>398</v>
      </c>
      <c r="F256" t="s">
        <v>403</v>
      </c>
      <c r="G256" t="s">
        <v>403</v>
      </c>
      <c r="H256" t="s">
        <v>486</v>
      </c>
      <c r="I256" t="s">
        <v>772</v>
      </c>
      <c r="J256" t="s">
        <v>773</v>
      </c>
      <c r="K256" t="s">
        <v>774</v>
      </c>
      <c r="L256" t="s">
        <v>101</v>
      </c>
      <c r="M256" s="12" t="s">
        <v>103</v>
      </c>
      <c r="N256" t="s">
        <v>877</v>
      </c>
      <c r="O256" s="12" t="s">
        <v>105</v>
      </c>
      <c r="P256" s="12">
        <v>0</v>
      </c>
      <c r="Q256" s="12">
        <v>0</v>
      </c>
      <c r="R256" t="s">
        <v>234</v>
      </c>
      <c r="S256" t="s">
        <v>235</v>
      </c>
      <c r="T256" t="s">
        <v>236</v>
      </c>
      <c r="U256" t="s">
        <v>234</v>
      </c>
      <c r="V256" t="s">
        <v>235</v>
      </c>
      <c r="W256" t="s">
        <v>916</v>
      </c>
      <c r="X256" t="s">
        <v>877</v>
      </c>
      <c r="Y256" s="4">
        <v>45992</v>
      </c>
      <c r="Z256" s="4">
        <v>45992</v>
      </c>
      <c r="AA256" s="19">
        <v>249</v>
      </c>
      <c r="AB256">
        <v>344</v>
      </c>
      <c r="AD256" s="4">
        <v>45994</v>
      </c>
      <c r="AE256" s="11" t="s">
        <v>1009</v>
      </c>
      <c r="AF256" s="14">
        <v>249</v>
      </c>
      <c r="AG256" s="11" t="s">
        <v>944</v>
      </c>
      <c r="AH256" s="12" t="s">
        <v>932</v>
      </c>
      <c r="AI256" s="4">
        <v>46045</v>
      </c>
    </row>
    <row r="257" spans="1:35" x14ac:dyDescent="0.25">
      <c r="A257" s="14">
        <v>2025</v>
      </c>
      <c r="B257" s="4">
        <v>45931</v>
      </c>
      <c r="C257" s="4">
        <v>46022</v>
      </c>
      <c r="D257" t="s">
        <v>91</v>
      </c>
      <c r="E257" t="s">
        <v>424</v>
      </c>
      <c r="F257" t="s">
        <v>425</v>
      </c>
      <c r="G257" t="s">
        <v>425</v>
      </c>
      <c r="H257" t="s">
        <v>486</v>
      </c>
      <c r="I257" t="s">
        <v>775</v>
      </c>
      <c r="J257" t="s">
        <v>776</v>
      </c>
      <c r="K257" t="s">
        <v>170</v>
      </c>
      <c r="L257" t="s">
        <v>101</v>
      </c>
      <c r="M257" s="12" t="s">
        <v>103</v>
      </c>
      <c r="N257" t="s">
        <v>877</v>
      </c>
      <c r="O257" s="12" t="s">
        <v>105</v>
      </c>
      <c r="P257" s="12">
        <v>0</v>
      </c>
      <c r="Q257" s="12">
        <v>0</v>
      </c>
      <c r="R257" t="s">
        <v>234</v>
      </c>
      <c r="S257" t="s">
        <v>235</v>
      </c>
      <c r="T257" t="s">
        <v>236</v>
      </c>
      <c r="U257" t="s">
        <v>234</v>
      </c>
      <c r="V257" t="s">
        <v>235</v>
      </c>
      <c r="W257" t="s">
        <v>917</v>
      </c>
      <c r="X257" t="s">
        <v>877</v>
      </c>
      <c r="Y257" s="4">
        <v>45992</v>
      </c>
      <c r="Z257" s="4">
        <v>45993</v>
      </c>
      <c r="AA257" s="19">
        <v>250</v>
      </c>
      <c r="AB257">
        <v>986</v>
      </c>
      <c r="AD257" s="4">
        <v>45994</v>
      </c>
      <c r="AE257" s="11" t="s">
        <v>1010</v>
      </c>
      <c r="AF257" s="14">
        <v>250</v>
      </c>
      <c r="AG257" s="11" t="s">
        <v>944</v>
      </c>
      <c r="AH257" s="12" t="s">
        <v>932</v>
      </c>
      <c r="AI257" s="4">
        <v>46045</v>
      </c>
    </row>
    <row r="258" spans="1:35" x14ac:dyDescent="0.25">
      <c r="A258" s="14">
        <v>2025</v>
      </c>
      <c r="B258" s="4">
        <v>45931</v>
      </c>
      <c r="C258" s="4">
        <v>46022</v>
      </c>
      <c r="D258" t="s">
        <v>98</v>
      </c>
      <c r="E258" t="s">
        <v>398</v>
      </c>
      <c r="F258" t="s">
        <v>403</v>
      </c>
      <c r="G258" t="s">
        <v>403</v>
      </c>
      <c r="H258" t="s">
        <v>486</v>
      </c>
      <c r="I258" t="s">
        <v>777</v>
      </c>
      <c r="J258" t="s">
        <v>180</v>
      </c>
      <c r="K258" t="s">
        <v>778</v>
      </c>
      <c r="L258" t="s">
        <v>101</v>
      </c>
      <c r="M258" s="12" t="s">
        <v>103</v>
      </c>
      <c r="N258" t="s">
        <v>877</v>
      </c>
      <c r="O258" s="12" t="s">
        <v>105</v>
      </c>
      <c r="P258" s="12">
        <v>0</v>
      </c>
      <c r="Q258" s="12">
        <v>0</v>
      </c>
      <c r="R258" t="s">
        <v>234</v>
      </c>
      <c r="S258" t="s">
        <v>235</v>
      </c>
      <c r="T258" t="s">
        <v>236</v>
      </c>
      <c r="U258" t="s">
        <v>234</v>
      </c>
      <c r="V258" t="s">
        <v>235</v>
      </c>
      <c r="W258" t="s">
        <v>917</v>
      </c>
      <c r="X258" t="s">
        <v>877</v>
      </c>
      <c r="Y258" s="4">
        <v>45992</v>
      </c>
      <c r="Z258" s="4">
        <v>45993</v>
      </c>
      <c r="AA258" s="19">
        <v>251</v>
      </c>
      <c r="AB258">
        <v>2456</v>
      </c>
      <c r="AD258" s="4">
        <v>45994</v>
      </c>
      <c r="AE258" s="11" t="s">
        <v>1011</v>
      </c>
      <c r="AF258" s="14">
        <v>251</v>
      </c>
      <c r="AG258" s="11" t="s">
        <v>944</v>
      </c>
      <c r="AH258" s="12" t="s">
        <v>932</v>
      </c>
      <c r="AI258" s="4">
        <v>46045</v>
      </c>
    </row>
    <row r="259" spans="1:35" x14ac:dyDescent="0.25">
      <c r="A259" s="14">
        <v>2025</v>
      </c>
      <c r="B259" s="4">
        <v>45931</v>
      </c>
      <c r="C259" s="4">
        <v>46022</v>
      </c>
      <c r="D259" t="s">
        <v>91</v>
      </c>
      <c r="E259" t="s">
        <v>424</v>
      </c>
      <c r="F259" t="s">
        <v>425</v>
      </c>
      <c r="G259" t="s">
        <v>425</v>
      </c>
      <c r="H259" t="s">
        <v>486</v>
      </c>
      <c r="I259" t="s">
        <v>779</v>
      </c>
      <c r="J259" t="s">
        <v>780</v>
      </c>
      <c r="K259" t="s">
        <v>781</v>
      </c>
      <c r="L259" t="s">
        <v>101</v>
      </c>
      <c r="M259" s="12" t="s">
        <v>103</v>
      </c>
      <c r="N259" t="s">
        <v>877</v>
      </c>
      <c r="O259" s="12" t="s">
        <v>105</v>
      </c>
      <c r="P259" s="12">
        <v>0</v>
      </c>
      <c r="Q259" s="12">
        <v>0</v>
      </c>
      <c r="R259" t="s">
        <v>234</v>
      </c>
      <c r="S259" t="s">
        <v>235</v>
      </c>
      <c r="T259" t="s">
        <v>236</v>
      </c>
      <c r="U259" t="s">
        <v>234</v>
      </c>
      <c r="V259" t="s">
        <v>235</v>
      </c>
      <c r="W259" t="s">
        <v>918</v>
      </c>
      <c r="X259" t="s">
        <v>877</v>
      </c>
      <c r="Y259" s="4">
        <v>45992</v>
      </c>
      <c r="Z259" s="4">
        <v>45993</v>
      </c>
      <c r="AA259" s="19">
        <v>252</v>
      </c>
      <c r="AB259">
        <v>1565</v>
      </c>
      <c r="AD259" s="4">
        <v>45994</v>
      </c>
      <c r="AE259" s="11" t="s">
        <v>1012</v>
      </c>
      <c r="AF259" s="14">
        <v>252</v>
      </c>
      <c r="AG259" s="11" t="s">
        <v>944</v>
      </c>
      <c r="AH259" s="12" t="s">
        <v>932</v>
      </c>
      <c r="AI259" s="4">
        <v>46045</v>
      </c>
    </row>
    <row r="260" spans="1:35" x14ac:dyDescent="0.25">
      <c r="A260" s="14">
        <v>2025</v>
      </c>
      <c r="B260" s="4">
        <v>45931</v>
      </c>
      <c r="C260" s="4">
        <v>46022</v>
      </c>
      <c r="D260" t="s">
        <v>98</v>
      </c>
      <c r="E260" t="s">
        <v>398</v>
      </c>
      <c r="F260" t="s">
        <v>403</v>
      </c>
      <c r="G260" t="s">
        <v>403</v>
      </c>
      <c r="H260" t="s">
        <v>486</v>
      </c>
      <c r="I260" t="s">
        <v>782</v>
      </c>
      <c r="J260" t="s">
        <v>292</v>
      </c>
      <c r="K260" t="s">
        <v>184</v>
      </c>
      <c r="L260" t="s">
        <v>101</v>
      </c>
      <c r="M260" s="12" t="s">
        <v>103</v>
      </c>
      <c r="N260" t="s">
        <v>877</v>
      </c>
      <c r="O260" s="12" t="s">
        <v>105</v>
      </c>
      <c r="P260" s="12">
        <v>0</v>
      </c>
      <c r="Q260" s="12">
        <v>0</v>
      </c>
      <c r="R260" t="s">
        <v>234</v>
      </c>
      <c r="S260" t="s">
        <v>235</v>
      </c>
      <c r="T260" t="s">
        <v>236</v>
      </c>
      <c r="U260" t="s">
        <v>234</v>
      </c>
      <c r="V260" t="s">
        <v>235</v>
      </c>
      <c r="W260" t="s">
        <v>918</v>
      </c>
      <c r="X260" t="s">
        <v>877</v>
      </c>
      <c r="Y260" s="4">
        <v>45992</v>
      </c>
      <c r="Z260" s="4">
        <v>45993</v>
      </c>
      <c r="AA260" s="19">
        <v>253</v>
      </c>
      <c r="AB260">
        <v>3282</v>
      </c>
      <c r="AD260" s="4">
        <v>45994</v>
      </c>
      <c r="AE260" s="11" t="s">
        <v>1013</v>
      </c>
      <c r="AF260" s="14">
        <v>253</v>
      </c>
      <c r="AG260" s="11" t="s">
        <v>944</v>
      </c>
      <c r="AH260" s="12" t="s">
        <v>932</v>
      </c>
      <c r="AI260" s="4">
        <v>46045</v>
      </c>
    </row>
    <row r="261" spans="1:35" x14ac:dyDescent="0.25">
      <c r="A261" s="14">
        <v>2025</v>
      </c>
      <c r="B261" s="4">
        <v>45931</v>
      </c>
      <c r="C261" s="4">
        <v>46022</v>
      </c>
      <c r="D261" s="14" t="s">
        <v>98</v>
      </c>
      <c r="E261" s="14" t="s">
        <v>398</v>
      </c>
      <c r="F261" s="14" t="s">
        <v>403</v>
      </c>
      <c r="G261" s="14" t="s">
        <v>403</v>
      </c>
      <c r="H261" s="14" t="s">
        <v>486</v>
      </c>
      <c r="I261" t="s">
        <v>272</v>
      </c>
      <c r="J261" t="s">
        <v>273</v>
      </c>
      <c r="K261" t="s">
        <v>274</v>
      </c>
      <c r="L261" t="s">
        <v>101</v>
      </c>
      <c r="M261" s="12" t="s">
        <v>103</v>
      </c>
      <c r="N261" t="s">
        <v>877</v>
      </c>
      <c r="O261" s="12" t="s">
        <v>105</v>
      </c>
      <c r="P261" s="12">
        <v>0</v>
      </c>
      <c r="Q261" s="12">
        <v>0</v>
      </c>
      <c r="R261" t="s">
        <v>234</v>
      </c>
      <c r="S261" t="s">
        <v>235</v>
      </c>
      <c r="T261" t="s">
        <v>236</v>
      </c>
      <c r="U261" t="s">
        <v>234</v>
      </c>
      <c r="V261" t="s">
        <v>235</v>
      </c>
      <c r="W261" t="s">
        <v>919</v>
      </c>
      <c r="X261" t="s">
        <v>877</v>
      </c>
      <c r="Y261" s="4">
        <v>45992</v>
      </c>
      <c r="Z261" s="4">
        <v>45994</v>
      </c>
      <c r="AA261" s="19">
        <v>254</v>
      </c>
      <c r="AB261">
        <v>3891.01</v>
      </c>
      <c r="AD261" s="4">
        <v>45995</v>
      </c>
      <c r="AE261" s="11" t="s">
        <v>1014</v>
      </c>
      <c r="AF261" s="14">
        <v>254</v>
      </c>
      <c r="AG261" s="11" t="s">
        <v>944</v>
      </c>
      <c r="AH261" s="12" t="s">
        <v>932</v>
      </c>
      <c r="AI261" s="4">
        <v>46045</v>
      </c>
    </row>
    <row r="262" spans="1:35" x14ac:dyDescent="0.25">
      <c r="A262" s="14">
        <v>2025</v>
      </c>
      <c r="B262" s="4">
        <v>45931</v>
      </c>
      <c r="C262" s="4">
        <v>46022</v>
      </c>
      <c r="D262" t="s">
        <v>91</v>
      </c>
      <c r="E262" t="s">
        <v>424</v>
      </c>
      <c r="F262" t="s">
        <v>425</v>
      </c>
      <c r="G262" t="s">
        <v>425</v>
      </c>
      <c r="H262" t="s">
        <v>937</v>
      </c>
      <c r="I262" t="s">
        <v>783</v>
      </c>
      <c r="J262" t="s">
        <v>292</v>
      </c>
      <c r="K262" t="s">
        <v>784</v>
      </c>
      <c r="L262" t="s">
        <v>101</v>
      </c>
      <c r="M262" s="12" t="s">
        <v>103</v>
      </c>
      <c r="N262" t="s">
        <v>877</v>
      </c>
      <c r="O262" s="12" t="s">
        <v>105</v>
      </c>
      <c r="P262" s="12">
        <v>0</v>
      </c>
      <c r="Q262" s="12">
        <v>0</v>
      </c>
      <c r="R262" t="s">
        <v>234</v>
      </c>
      <c r="S262" t="s">
        <v>235</v>
      </c>
      <c r="T262" t="s">
        <v>236</v>
      </c>
      <c r="U262" t="s">
        <v>234</v>
      </c>
      <c r="V262" t="s">
        <v>235</v>
      </c>
      <c r="W262" t="s">
        <v>919</v>
      </c>
      <c r="X262" t="s">
        <v>877</v>
      </c>
      <c r="Y262" s="4">
        <v>45992</v>
      </c>
      <c r="Z262" s="4">
        <v>45994</v>
      </c>
      <c r="AA262" s="19">
        <v>255</v>
      </c>
      <c r="AB262">
        <v>2740</v>
      </c>
      <c r="AD262" s="4">
        <v>45995</v>
      </c>
      <c r="AE262" s="11" t="s">
        <v>1015</v>
      </c>
      <c r="AF262" s="14">
        <v>255</v>
      </c>
      <c r="AG262" s="11" t="s">
        <v>944</v>
      </c>
      <c r="AH262" s="12" t="s">
        <v>932</v>
      </c>
      <c r="AI262" s="4">
        <v>46045</v>
      </c>
    </row>
    <row r="263" spans="1:35" x14ac:dyDescent="0.25">
      <c r="A263" s="14">
        <v>2025</v>
      </c>
      <c r="B263" s="4">
        <v>45931</v>
      </c>
      <c r="C263" s="4">
        <v>46022</v>
      </c>
      <c r="D263" t="s">
        <v>98</v>
      </c>
      <c r="E263" s="14" t="s">
        <v>398</v>
      </c>
      <c r="F263" s="14" t="s">
        <v>402</v>
      </c>
      <c r="G263" s="14" t="s">
        <v>403</v>
      </c>
      <c r="H263" s="14" t="s">
        <v>404</v>
      </c>
      <c r="I263" t="s">
        <v>711</v>
      </c>
      <c r="J263" t="s">
        <v>145</v>
      </c>
      <c r="K263" t="s">
        <v>710</v>
      </c>
      <c r="L263" t="s">
        <v>102</v>
      </c>
      <c r="M263" s="12" t="s">
        <v>103</v>
      </c>
      <c r="N263" t="s">
        <v>878</v>
      </c>
      <c r="O263" s="12" t="s">
        <v>105</v>
      </c>
      <c r="P263" s="12">
        <v>0</v>
      </c>
      <c r="Q263" s="12">
        <v>0</v>
      </c>
      <c r="R263" t="s">
        <v>234</v>
      </c>
      <c r="S263" t="s">
        <v>235</v>
      </c>
      <c r="T263" t="s">
        <v>243</v>
      </c>
      <c r="U263" t="s">
        <v>234</v>
      </c>
      <c r="V263" t="s">
        <v>235</v>
      </c>
      <c r="W263" t="s">
        <v>236</v>
      </c>
      <c r="X263" t="s">
        <v>878</v>
      </c>
      <c r="Y263" s="4">
        <v>45995</v>
      </c>
      <c r="Z263" s="4">
        <v>45996</v>
      </c>
      <c r="AA263" s="19">
        <v>256</v>
      </c>
      <c r="AB263">
        <v>1320</v>
      </c>
      <c r="AD263" s="4">
        <v>46000</v>
      </c>
      <c r="AE263" s="11" t="s">
        <v>1016</v>
      </c>
      <c r="AF263" s="14">
        <v>256</v>
      </c>
      <c r="AG263" s="11" t="s">
        <v>944</v>
      </c>
      <c r="AH263" s="12" t="s">
        <v>932</v>
      </c>
      <c r="AI263" s="4">
        <v>46045</v>
      </c>
    </row>
    <row r="264" spans="1:35" x14ac:dyDescent="0.25">
      <c r="A264" s="14">
        <v>2025</v>
      </c>
      <c r="B264" s="4">
        <v>45931</v>
      </c>
      <c r="C264" s="4">
        <v>46022</v>
      </c>
      <c r="D264" t="s">
        <v>98</v>
      </c>
      <c r="E264" s="14" t="s">
        <v>398</v>
      </c>
      <c r="F264" s="14" t="s">
        <v>402</v>
      </c>
      <c r="G264" s="14" t="s">
        <v>403</v>
      </c>
      <c r="H264" s="14" t="s">
        <v>404</v>
      </c>
      <c r="I264" t="s">
        <v>709</v>
      </c>
      <c r="J264" t="s">
        <v>139</v>
      </c>
      <c r="K264" t="s">
        <v>710</v>
      </c>
      <c r="L264" t="s">
        <v>102</v>
      </c>
      <c r="M264" s="12" t="s">
        <v>103</v>
      </c>
      <c r="N264" t="s">
        <v>878</v>
      </c>
      <c r="O264" s="12" t="s">
        <v>105</v>
      </c>
      <c r="P264" s="12">
        <v>0</v>
      </c>
      <c r="Q264" s="12">
        <v>0</v>
      </c>
      <c r="R264" t="s">
        <v>234</v>
      </c>
      <c r="S264" t="s">
        <v>235</v>
      </c>
      <c r="T264" t="s">
        <v>243</v>
      </c>
      <c r="U264" t="s">
        <v>234</v>
      </c>
      <c r="V264" t="s">
        <v>235</v>
      </c>
      <c r="W264" t="s">
        <v>236</v>
      </c>
      <c r="X264" t="s">
        <v>878</v>
      </c>
      <c r="Y264" s="4">
        <v>45995</v>
      </c>
      <c r="Z264" s="4">
        <v>45996</v>
      </c>
      <c r="AA264" s="19">
        <v>257</v>
      </c>
      <c r="AB264">
        <v>1406</v>
      </c>
      <c r="AD264" s="4">
        <v>46000</v>
      </c>
      <c r="AE264" s="11" t="s">
        <v>1017</v>
      </c>
      <c r="AF264" s="14">
        <v>257</v>
      </c>
      <c r="AG264" s="11" t="s">
        <v>944</v>
      </c>
      <c r="AH264" s="12" t="s">
        <v>932</v>
      </c>
      <c r="AI264" s="4">
        <v>46045</v>
      </c>
    </row>
    <row r="265" spans="1:35" x14ac:dyDescent="0.25">
      <c r="A265" s="14">
        <v>2025</v>
      </c>
      <c r="B265" s="4">
        <v>45931</v>
      </c>
      <c r="C265" s="4">
        <v>46022</v>
      </c>
      <c r="D265" s="14" t="s">
        <v>98</v>
      </c>
      <c r="E265" s="14" t="s">
        <v>398</v>
      </c>
      <c r="F265" t="s">
        <v>402</v>
      </c>
      <c r="G265" s="14" t="s">
        <v>403</v>
      </c>
      <c r="H265" s="14" t="s">
        <v>404</v>
      </c>
      <c r="I265" s="7" t="s">
        <v>699</v>
      </c>
      <c r="J265" s="7" t="s">
        <v>700</v>
      </c>
      <c r="K265" s="7" t="s">
        <v>701</v>
      </c>
      <c r="L265" s="7" t="s">
        <v>102</v>
      </c>
      <c r="M265" s="12" t="s">
        <v>103</v>
      </c>
      <c r="N265" t="s">
        <v>878</v>
      </c>
      <c r="O265" s="12" t="s">
        <v>105</v>
      </c>
      <c r="P265" s="12">
        <v>0</v>
      </c>
      <c r="Q265" s="12">
        <v>0</v>
      </c>
      <c r="R265" t="s">
        <v>234</v>
      </c>
      <c r="S265" t="s">
        <v>235</v>
      </c>
      <c r="T265" t="s">
        <v>243</v>
      </c>
      <c r="U265" t="s">
        <v>234</v>
      </c>
      <c r="V265" t="s">
        <v>235</v>
      </c>
      <c r="W265" t="s">
        <v>236</v>
      </c>
      <c r="X265" t="s">
        <v>878</v>
      </c>
      <c r="Y265" s="4">
        <v>45995</v>
      </c>
      <c r="Z265" s="4">
        <v>45996</v>
      </c>
      <c r="AA265" s="19">
        <v>258</v>
      </c>
      <c r="AB265">
        <v>1191</v>
      </c>
      <c r="AD265" s="4">
        <v>46000</v>
      </c>
      <c r="AE265" s="11" t="s">
        <v>1018</v>
      </c>
      <c r="AF265" s="14">
        <v>258</v>
      </c>
      <c r="AG265" s="11" t="s">
        <v>944</v>
      </c>
      <c r="AH265" s="12" t="s">
        <v>932</v>
      </c>
      <c r="AI265" s="4">
        <v>46045</v>
      </c>
    </row>
    <row r="266" spans="1:35" x14ac:dyDescent="0.25">
      <c r="A266" s="14">
        <v>2025</v>
      </c>
      <c r="B266" s="4">
        <v>45931</v>
      </c>
      <c r="C266" s="4">
        <v>46022</v>
      </c>
      <c r="D266" t="s">
        <v>98</v>
      </c>
      <c r="E266" s="14" t="s">
        <v>398</v>
      </c>
      <c r="F266" s="14" t="s">
        <v>402</v>
      </c>
      <c r="G266" s="14" t="s">
        <v>403</v>
      </c>
      <c r="H266" t="s">
        <v>404</v>
      </c>
      <c r="I266" s="7" t="s">
        <v>702</v>
      </c>
      <c r="J266" s="7" t="s">
        <v>703</v>
      </c>
      <c r="K266" s="7" t="s">
        <v>704</v>
      </c>
      <c r="L266" s="7" t="s">
        <v>102</v>
      </c>
      <c r="M266" s="12" t="s">
        <v>103</v>
      </c>
      <c r="N266" t="s">
        <v>878</v>
      </c>
      <c r="O266" s="12" t="s">
        <v>105</v>
      </c>
      <c r="P266" s="12">
        <v>0</v>
      </c>
      <c r="Q266" s="12">
        <v>0</v>
      </c>
      <c r="R266" t="s">
        <v>234</v>
      </c>
      <c r="S266" t="s">
        <v>235</v>
      </c>
      <c r="T266" t="s">
        <v>243</v>
      </c>
      <c r="U266" t="s">
        <v>234</v>
      </c>
      <c r="V266" t="s">
        <v>235</v>
      </c>
      <c r="W266" t="s">
        <v>236</v>
      </c>
      <c r="X266" t="s">
        <v>878</v>
      </c>
      <c r="Y266" s="4">
        <v>45995</v>
      </c>
      <c r="Z266" s="4">
        <v>45996</v>
      </c>
      <c r="AA266" s="19">
        <v>259</v>
      </c>
      <c r="AB266">
        <v>1234</v>
      </c>
      <c r="AD266" s="4">
        <v>46000</v>
      </c>
      <c r="AE266" s="11" t="s">
        <v>1019</v>
      </c>
      <c r="AF266" s="14">
        <v>259</v>
      </c>
      <c r="AG266" s="11" t="s">
        <v>944</v>
      </c>
      <c r="AH266" s="12" t="s">
        <v>932</v>
      </c>
      <c r="AI266" s="4">
        <v>46045</v>
      </c>
    </row>
    <row r="267" spans="1:35" x14ac:dyDescent="0.25">
      <c r="A267" s="14">
        <v>2025</v>
      </c>
      <c r="B267" s="4">
        <v>45931</v>
      </c>
      <c r="C267" s="4">
        <v>46022</v>
      </c>
      <c r="D267" t="s">
        <v>98</v>
      </c>
      <c r="E267" s="14" t="s">
        <v>398</v>
      </c>
      <c r="F267" s="14" t="s">
        <v>402</v>
      </c>
      <c r="G267" s="14" t="s">
        <v>403</v>
      </c>
      <c r="H267" s="14" t="s">
        <v>404</v>
      </c>
      <c r="I267" t="s">
        <v>705</v>
      </c>
      <c r="J267" t="s">
        <v>121</v>
      </c>
      <c r="K267" t="s">
        <v>706</v>
      </c>
      <c r="L267" s="15" t="s">
        <v>102</v>
      </c>
      <c r="M267" s="12" t="s">
        <v>103</v>
      </c>
      <c r="N267" t="s">
        <v>878</v>
      </c>
      <c r="O267" s="12" t="s">
        <v>105</v>
      </c>
      <c r="P267" s="12">
        <v>0</v>
      </c>
      <c r="Q267" s="12">
        <v>0</v>
      </c>
      <c r="R267" t="s">
        <v>234</v>
      </c>
      <c r="S267" t="s">
        <v>235</v>
      </c>
      <c r="T267" t="s">
        <v>243</v>
      </c>
      <c r="U267" t="s">
        <v>234</v>
      </c>
      <c r="V267" t="s">
        <v>235</v>
      </c>
      <c r="W267" t="s">
        <v>236</v>
      </c>
      <c r="X267" t="s">
        <v>878</v>
      </c>
      <c r="Y267" s="4">
        <v>45995</v>
      </c>
      <c r="Z267" s="4">
        <v>45996</v>
      </c>
      <c r="AA267" s="19">
        <v>260</v>
      </c>
      <c r="AB267">
        <v>1191</v>
      </c>
      <c r="AD267" s="4">
        <v>46000</v>
      </c>
      <c r="AE267" s="11" t="s">
        <v>1020</v>
      </c>
      <c r="AF267" s="14">
        <v>260</v>
      </c>
      <c r="AG267" s="11" t="s">
        <v>944</v>
      </c>
      <c r="AH267" s="12" t="s">
        <v>932</v>
      </c>
      <c r="AI267" s="4">
        <v>46045</v>
      </c>
    </row>
    <row r="268" spans="1:35" x14ac:dyDescent="0.25">
      <c r="A268" s="14">
        <v>2025</v>
      </c>
      <c r="B268" s="4">
        <v>45931</v>
      </c>
      <c r="C268" s="4">
        <v>46022</v>
      </c>
      <c r="D268" t="s">
        <v>98</v>
      </c>
      <c r="E268" s="14" t="s">
        <v>398</v>
      </c>
      <c r="F268" s="14" t="s">
        <v>402</v>
      </c>
      <c r="G268" s="14" t="s">
        <v>403</v>
      </c>
      <c r="H268" s="14" t="s">
        <v>404</v>
      </c>
      <c r="I268" t="s">
        <v>707</v>
      </c>
      <c r="J268" t="s">
        <v>708</v>
      </c>
      <c r="K268" t="s">
        <v>142</v>
      </c>
      <c r="L268" t="s">
        <v>102</v>
      </c>
      <c r="M268" s="12" t="s">
        <v>103</v>
      </c>
      <c r="N268" t="s">
        <v>878</v>
      </c>
      <c r="O268" s="12" t="s">
        <v>105</v>
      </c>
      <c r="P268" s="12">
        <v>0</v>
      </c>
      <c r="Q268" s="12">
        <v>0</v>
      </c>
      <c r="R268" t="s">
        <v>234</v>
      </c>
      <c r="S268" t="s">
        <v>235</v>
      </c>
      <c r="T268" t="s">
        <v>243</v>
      </c>
      <c r="U268" t="s">
        <v>234</v>
      </c>
      <c r="V268" t="s">
        <v>235</v>
      </c>
      <c r="W268" t="s">
        <v>236</v>
      </c>
      <c r="X268" t="s">
        <v>878</v>
      </c>
      <c r="Y268" s="4">
        <v>45995</v>
      </c>
      <c r="Z268" s="4">
        <v>45996</v>
      </c>
      <c r="AA268" s="19">
        <v>261</v>
      </c>
      <c r="AB268">
        <v>1363</v>
      </c>
      <c r="AD268" s="4">
        <v>46000</v>
      </c>
      <c r="AE268" s="11" t="s">
        <v>1021</v>
      </c>
      <c r="AF268" s="14">
        <v>261</v>
      </c>
      <c r="AG268" s="11" t="s">
        <v>944</v>
      </c>
      <c r="AH268" s="12" t="s">
        <v>932</v>
      </c>
      <c r="AI268" s="4">
        <v>46045</v>
      </c>
    </row>
    <row r="269" spans="1:35" x14ac:dyDescent="0.25">
      <c r="A269" s="14">
        <v>2025</v>
      </c>
      <c r="B269" s="4">
        <v>45931</v>
      </c>
      <c r="C269" s="4">
        <v>46022</v>
      </c>
      <c r="D269" t="s">
        <v>98</v>
      </c>
      <c r="E269" t="s">
        <v>398</v>
      </c>
      <c r="F269" t="s">
        <v>402</v>
      </c>
      <c r="G269" t="s">
        <v>403</v>
      </c>
      <c r="H269" t="s">
        <v>404</v>
      </c>
      <c r="I269" t="s">
        <v>785</v>
      </c>
      <c r="J269" t="s">
        <v>279</v>
      </c>
      <c r="K269" t="s">
        <v>786</v>
      </c>
      <c r="L269" t="s">
        <v>102</v>
      </c>
      <c r="M269" s="12" t="s">
        <v>103</v>
      </c>
      <c r="N269" t="s">
        <v>878</v>
      </c>
      <c r="O269" s="12" t="s">
        <v>105</v>
      </c>
      <c r="P269" s="12">
        <v>0</v>
      </c>
      <c r="Q269" s="12">
        <v>0</v>
      </c>
      <c r="R269" t="s">
        <v>234</v>
      </c>
      <c r="S269" t="s">
        <v>235</v>
      </c>
      <c r="T269" t="s">
        <v>238</v>
      </c>
      <c r="U269" t="s">
        <v>234</v>
      </c>
      <c r="V269" t="s">
        <v>235</v>
      </c>
      <c r="W269" t="s">
        <v>236</v>
      </c>
      <c r="X269" t="s">
        <v>878</v>
      </c>
      <c r="Y269" s="4">
        <v>45995</v>
      </c>
      <c r="Z269" s="4">
        <v>45996</v>
      </c>
      <c r="AA269" s="19">
        <v>262</v>
      </c>
      <c r="AB269">
        <v>1476</v>
      </c>
      <c r="AD269" s="4">
        <v>46000</v>
      </c>
      <c r="AE269" s="11" t="s">
        <v>1022</v>
      </c>
      <c r="AF269" s="14">
        <v>262</v>
      </c>
      <c r="AG269" s="11" t="s">
        <v>944</v>
      </c>
      <c r="AH269" s="12" t="s">
        <v>932</v>
      </c>
      <c r="AI269" s="4">
        <v>46045</v>
      </c>
    </row>
    <row r="270" spans="1:35" x14ac:dyDescent="0.25">
      <c r="A270" s="14">
        <v>2025</v>
      </c>
      <c r="B270" s="4">
        <v>45931</v>
      </c>
      <c r="C270" s="4">
        <v>46022</v>
      </c>
      <c r="D270" t="s">
        <v>98</v>
      </c>
      <c r="E270" s="15" t="s">
        <v>398</v>
      </c>
      <c r="F270" t="s">
        <v>402</v>
      </c>
      <c r="G270" t="s">
        <v>403</v>
      </c>
      <c r="H270" t="s">
        <v>404</v>
      </c>
      <c r="I270" t="s">
        <v>787</v>
      </c>
      <c r="J270" t="s">
        <v>710</v>
      </c>
      <c r="K270" t="s">
        <v>788</v>
      </c>
      <c r="L270" t="s">
        <v>102</v>
      </c>
      <c r="M270" s="12" t="s">
        <v>103</v>
      </c>
      <c r="N270" t="s">
        <v>878</v>
      </c>
      <c r="O270" s="12" t="s">
        <v>105</v>
      </c>
      <c r="P270" s="12">
        <v>0</v>
      </c>
      <c r="Q270" s="12">
        <v>0</v>
      </c>
      <c r="R270" t="s">
        <v>234</v>
      </c>
      <c r="S270" t="s">
        <v>235</v>
      </c>
      <c r="T270" t="s">
        <v>238</v>
      </c>
      <c r="U270" t="s">
        <v>234</v>
      </c>
      <c r="V270" t="s">
        <v>235</v>
      </c>
      <c r="W270" t="s">
        <v>236</v>
      </c>
      <c r="X270" t="s">
        <v>878</v>
      </c>
      <c r="Y270" s="4">
        <v>45995</v>
      </c>
      <c r="Z270" s="4">
        <v>45996</v>
      </c>
      <c r="AA270" s="19">
        <v>263</v>
      </c>
      <c r="AB270">
        <v>1517</v>
      </c>
      <c r="AD270" s="4">
        <v>46000</v>
      </c>
      <c r="AE270" s="11" t="s">
        <v>1023</v>
      </c>
      <c r="AF270" s="14">
        <v>263</v>
      </c>
      <c r="AG270" s="11" t="s">
        <v>944</v>
      </c>
      <c r="AH270" s="12" t="s">
        <v>932</v>
      </c>
      <c r="AI270" s="4">
        <v>46045</v>
      </c>
    </row>
    <row r="271" spans="1:35" x14ac:dyDescent="0.25">
      <c r="A271" s="14">
        <v>2025</v>
      </c>
      <c r="B271" s="4">
        <v>45931</v>
      </c>
      <c r="C271" s="4">
        <v>46022</v>
      </c>
      <c r="D271" t="s">
        <v>98</v>
      </c>
      <c r="E271" t="s">
        <v>398</v>
      </c>
      <c r="F271" t="s">
        <v>402</v>
      </c>
      <c r="G271" t="s">
        <v>403</v>
      </c>
      <c r="H271" t="s">
        <v>404</v>
      </c>
      <c r="I271" t="s">
        <v>789</v>
      </c>
      <c r="J271" t="s">
        <v>790</v>
      </c>
      <c r="K271" t="s">
        <v>791</v>
      </c>
      <c r="L271" t="s">
        <v>102</v>
      </c>
      <c r="M271" s="12" t="s">
        <v>103</v>
      </c>
      <c r="N271" t="s">
        <v>878</v>
      </c>
      <c r="O271" s="12" t="s">
        <v>105</v>
      </c>
      <c r="P271" s="12">
        <v>0</v>
      </c>
      <c r="Q271" s="12">
        <v>0</v>
      </c>
      <c r="R271" t="s">
        <v>234</v>
      </c>
      <c r="S271" t="s">
        <v>235</v>
      </c>
      <c r="T271" t="s">
        <v>238</v>
      </c>
      <c r="U271" t="s">
        <v>234</v>
      </c>
      <c r="V271" t="s">
        <v>235</v>
      </c>
      <c r="W271" t="s">
        <v>236</v>
      </c>
      <c r="X271" t="s">
        <v>878</v>
      </c>
      <c r="Y271" s="4">
        <v>45995</v>
      </c>
      <c r="Z271" s="4">
        <v>45996</v>
      </c>
      <c r="AA271" s="19">
        <v>264</v>
      </c>
      <c r="AB271">
        <v>1500</v>
      </c>
      <c r="AD271" s="4">
        <v>46000</v>
      </c>
      <c r="AE271" s="11" t="s">
        <v>1024</v>
      </c>
      <c r="AF271" s="14">
        <v>264</v>
      </c>
      <c r="AG271" s="11" t="s">
        <v>944</v>
      </c>
      <c r="AH271" s="12" t="s">
        <v>932</v>
      </c>
      <c r="AI271" s="4">
        <v>46045</v>
      </c>
    </row>
    <row r="272" spans="1:35" x14ac:dyDescent="0.25">
      <c r="A272" s="14">
        <v>2025</v>
      </c>
      <c r="B272" s="4">
        <v>45931</v>
      </c>
      <c r="C272" s="4">
        <v>46022</v>
      </c>
      <c r="D272" s="14" t="s">
        <v>98</v>
      </c>
      <c r="E272" s="14" t="s">
        <v>398</v>
      </c>
      <c r="F272" t="s">
        <v>403</v>
      </c>
      <c r="G272" s="14" t="s">
        <v>403</v>
      </c>
      <c r="H272" t="s">
        <v>404</v>
      </c>
      <c r="I272" t="s">
        <v>715</v>
      </c>
      <c r="J272" t="s">
        <v>160</v>
      </c>
      <c r="K272" t="s">
        <v>792</v>
      </c>
      <c r="L272" t="s">
        <v>101</v>
      </c>
      <c r="M272" s="12" t="s">
        <v>103</v>
      </c>
      <c r="N272" t="s">
        <v>878</v>
      </c>
      <c r="O272" s="12" t="s">
        <v>105</v>
      </c>
      <c r="P272" s="12">
        <v>0</v>
      </c>
      <c r="Q272" s="12">
        <v>0</v>
      </c>
      <c r="R272" t="s">
        <v>234</v>
      </c>
      <c r="S272" t="s">
        <v>235</v>
      </c>
      <c r="T272" t="s">
        <v>238</v>
      </c>
      <c r="U272" t="s">
        <v>234</v>
      </c>
      <c r="V272" t="s">
        <v>235</v>
      </c>
      <c r="W272" t="s">
        <v>236</v>
      </c>
      <c r="X272" t="s">
        <v>878</v>
      </c>
      <c r="Y272" s="4">
        <v>45995</v>
      </c>
      <c r="Z272" s="4">
        <v>45996</v>
      </c>
      <c r="AA272" s="19">
        <v>265</v>
      </c>
      <c r="AB272">
        <v>1235</v>
      </c>
      <c r="AD272" s="4">
        <v>46000</v>
      </c>
      <c r="AE272" s="11" t="s">
        <v>1025</v>
      </c>
      <c r="AF272" s="14">
        <v>265</v>
      </c>
      <c r="AG272" s="11" t="s">
        <v>944</v>
      </c>
      <c r="AH272" s="12" t="s">
        <v>932</v>
      </c>
      <c r="AI272" s="4">
        <v>46045</v>
      </c>
    </row>
    <row r="273" spans="1:35" x14ac:dyDescent="0.25">
      <c r="A273" s="14">
        <v>2025</v>
      </c>
      <c r="B273" s="4">
        <v>45931</v>
      </c>
      <c r="C273" s="4">
        <v>46022</v>
      </c>
      <c r="D273" t="s">
        <v>98</v>
      </c>
      <c r="E273" t="s">
        <v>398</v>
      </c>
      <c r="F273" t="s">
        <v>403</v>
      </c>
      <c r="G273" t="s">
        <v>403</v>
      </c>
      <c r="H273" t="s">
        <v>404</v>
      </c>
      <c r="I273" t="s">
        <v>793</v>
      </c>
      <c r="J273" t="s">
        <v>794</v>
      </c>
      <c r="K273" t="s">
        <v>795</v>
      </c>
      <c r="L273" t="s">
        <v>101</v>
      </c>
      <c r="M273" s="12" t="s">
        <v>103</v>
      </c>
      <c r="N273" t="s">
        <v>878</v>
      </c>
      <c r="O273" s="12" t="s">
        <v>105</v>
      </c>
      <c r="P273" s="12">
        <v>0</v>
      </c>
      <c r="Q273" s="12">
        <v>0</v>
      </c>
      <c r="R273" t="s">
        <v>234</v>
      </c>
      <c r="S273" t="s">
        <v>235</v>
      </c>
      <c r="T273" t="s">
        <v>238</v>
      </c>
      <c r="U273" t="s">
        <v>234</v>
      </c>
      <c r="V273" t="s">
        <v>235</v>
      </c>
      <c r="W273" t="s">
        <v>236</v>
      </c>
      <c r="X273" t="s">
        <v>878</v>
      </c>
      <c r="Y273" s="4">
        <v>45995</v>
      </c>
      <c r="Z273" s="4">
        <v>45996</v>
      </c>
      <c r="AA273" s="19">
        <v>266</v>
      </c>
      <c r="AB273">
        <v>1164</v>
      </c>
      <c r="AD273" s="4">
        <v>46000</v>
      </c>
      <c r="AE273" s="11" t="s">
        <v>1026</v>
      </c>
      <c r="AF273" s="14">
        <v>266</v>
      </c>
      <c r="AG273" s="11" t="s">
        <v>944</v>
      </c>
      <c r="AH273" s="12" t="s">
        <v>932</v>
      </c>
      <c r="AI273" s="4">
        <v>46045</v>
      </c>
    </row>
    <row r="274" spans="1:35" x14ac:dyDescent="0.25">
      <c r="A274" s="14">
        <v>2025</v>
      </c>
      <c r="B274" s="4">
        <v>45931</v>
      </c>
      <c r="C274" s="4">
        <v>46022</v>
      </c>
      <c r="D274" t="s">
        <v>98</v>
      </c>
      <c r="E274" t="s">
        <v>398</v>
      </c>
      <c r="F274" t="s">
        <v>402</v>
      </c>
      <c r="G274" t="s">
        <v>403</v>
      </c>
      <c r="H274" t="s">
        <v>404</v>
      </c>
      <c r="I274" t="s">
        <v>796</v>
      </c>
      <c r="J274" t="s">
        <v>126</v>
      </c>
      <c r="K274" t="s">
        <v>797</v>
      </c>
      <c r="L274" t="s">
        <v>102</v>
      </c>
      <c r="M274" s="12" t="s">
        <v>103</v>
      </c>
      <c r="N274" t="s">
        <v>878</v>
      </c>
      <c r="O274" s="12" t="s">
        <v>105</v>
      </c>
      <c r="P274" s="12">
        <v>0</v>
      </c>
      <c r="Q274" s="12">
        <v>0</v>
      </c>
      <c r="R274" t="s">
        <v>234</v>
      </c>
      <c r="S274" t="s">
        <v>235</v>
      </c>
      <c r="T274" t="s">
        <v>238</v>
      </c>
      <c r="U274" t="s">
        <v>234</v>
      </c>
      <c r="V274" t="s">
        <v>235</v>
      </c>
      <c r="W274" t="s">
        <v>236</v>
      </c>
      <c r="X274" t="s">
        <v>878</v>
      </c>
      <c r="Y274" s="4">
        <v>45995</v>
      </c>
      <c r="Z274" s="4">
        <v>45996</v>
      </c>
      <c r="AA274" s="19">
        <v>267</v>
      </c>
      <c r="AB274">
        <v>1249</v>
      </c>
      <c r="AD274" s="4">
        <v>46000</v>
      </c>
      <c r="AE274" s="11" t="s">
        <v>1027</v>
      </c>
      <c r="AF274" s="14">
        <v>267</v>
      </c>
      <c r="AG274" s="11" t="s">
        <v>944</v>
      </c>
      <c r="AH274" s="12" t="s">
        <v>932</v>
      </c>
      <c r="AI274" s="4">
        <v>46045</v>
      </c>
    </row>
    <row r="275" spans="1:35" x14ac:dyDescent="0.25">
      <c r="A275" s="14">
        <v>2025</v>
      </c>
      <c r="B275" s="4">
        <v>45931</v>
      </c>
      <c r="C275" s="4">
        <v>46022</v>
      </c>
      <c r="D275" t="s">
        <v>98</v>
      </c>
      <c r="E275" t="s">
        <v>398</v>
      </c>
      <c r="F275" t="s">
        <v>402</v>
      </c>
      <c r="G275" t="s">
        <v>403</v>
      </c>
      <c r="H275" t="s">
        <v>404</v>
      </c>
      <c r="I275" t="s">
        <v>798</v>
      </c>
      <c r="J275" t="s">
        <v>799</v>
      </c>
      <c r="K275" t="s">
        <v>166</v>
      </c>
      <c r="L275" t="s">
        <v>102</v>
      </c>
      <c r="M275" s="12" t="s">
        <v>103</v>
      </c>
      <c r="N275" t="s">
        <v>878</v>
      </c>
      <c r="O275" s="12" t="s">
        <v>105</v>
      </c>
      <c r="P275" s="12">
        <v>0</v>
      </c>
      <c r="Q275" s="12">
        <v>0</v>
      </c>
      <c r="R275" t="s">
        <v>234</v>
      </c>
      <c r="S275" t="s">
        <v>235</v>
      </c>
      <c r="T275" t="s">
        <v>238</v>
      </c>
      <c r="U275" t="s">
        <v>234</v>
      </c>
      <c r="V275" t="s">
        <v>235</v>
      </c>
      <c r="W275" t="s">
        <v>236</v>
      </c>
      <c r="X275" t="s">
        <v>878</v>
      </c>
      <c r="Y275" s="4">
        <v>45995</v>
      </c>
      <c r="Z275" s="4">
        <v>45996</v>
      </c>
      <c r="AA275" s="19">
        <v>268</v>
      </c>
      <c r="AB275">
        <v>1326</v>
      </c>
      <c r="AD275" s="4">
        <v>46000</v>
      </c>
      <c r="AE275" s="11" t="s">
        <v>1028</v>
      </c>
      <c r="AF275" s="14">
        <v>268</v>
      </c>
      <c r="AG275" s="11" t="s">
        <v>944</v>
      </c>
      <c r="AH275" s="12" t="s">
        <v>932</v>
      </c>
      <c r="AI275" s="4">
        <v>46045</v>
      </c>
    </row>
    <row r="276" spans="1:35" x14ac:dyDescent="0.25">
      <c r="A276" s="14">
        <v>2025</v>
      </c>
      <c r="B276" s="4">
        <v>45931</v>
      </c>
      <c r="C276" s="4">
        <v>46022</v>
      </c>
      <c r="D276" t="s">
        <v>98</v>
      </c>
      <c r="E276" t="s">
        <v>398</v>
      </c>
      <c r="F276" t="s">
        <v>402</v>
      </c>
      <c r="G276" t="s">
        <v>403</v>
      </c>
      <c r="H276" t="s">
        <v>404</v>
      </c>
      <c r="I276" t="s">
        <v>800</v>
      </c>
      <c r="J276" t="s">
        <v>801</v>
      </c>
      <c r="K276" t="s">
        <v>802</v>
      </c>
      <c r="L276" t="s">
        <v>102</v>
      </c>
      <c r="M276" s="12" t="s">
        <v>103</v>
      </c>
      <c r="N276" t="s">
        <v>878</v>
      </c>
      <c r="O276" s="12" t="s">
        <v>105</v>
      </c>
      <c r="P276" s="12">
        <v>0</v>
      </c>
      <c r="Q276" s="12">
        <v>0</v>
      </c>
      <c r="R276" t="s">
        <v>234</v>
      </c>
      <c r="S276" t="s">
        <v>235</v>
      </c>
      <c r="T276" t="s">
        <v>238</v>
      </c>
      <c r="U276" t="s">
        <v>234</v>
      </c>
      <c r="V276" t="s">
        <v>235</v>
      </c>
      <c r="W276" t="s">
        <v>236</v>
      </c>
      <c r="X276" t="s">
        <v>878</v>
      </c>
      <c r="Y276" s="4">
        <v>45995</v>
      </c>
      <c r="Z276" s="4">
        <v>45996</v>
      </c>
      <c r="AA276" s="19">
        <v>269</v>
      </c>
      <c r="AB276">
        <v>1644</v>
      </c>
      <c r="AD276" s="4">
        <v>46000</v>
      </c>
      <c r="AE276" s="11" t="s">
        <v>1029</v>
      </c>
      <c r="AF276" s="14">
        <v>269</v>
      </c>
      <c r="AG276" s="11" t="s">
        <v>944</v>
      </c>
      <c r="AH276" s="12" t="s">
        <v>932</v>
      </c>
      <c r="AI276" s="4">
        <v>46045</v>
      </c>
    </row>
    <row r="277" spans="1:35" x14ac:dyDescent="0.25">
      <c r="A277" s="14">
        <v>2025</v>
      </c>
      <c r="B277" s="4">
        <v>45931</v>
      </c>
      <c r="C277" s="4">
        <v>46022</v>
      </c>
      <c r="D277" t="s">
        <v>98</v>
      </c>
      <c r="E277" t="s">
        <v>398</v>
      </c>
      <c r="F277" t="s">
        <v>402</v>
      </c>
      <c r="G277" t="s">
        <v>403</v>
      </c>
      <c r="H277" t="s">
        <v>404</v>
      </c>
      <c r="I277" t="s">
        <v>803</v>
      </c>
      <c r="J277" t="s">
        <v>804</v>
      </c>
      <c r="K277" t="s">
        <v>805</v>
      </c>
      <c r="L277" t="s">
        <v>102</v>
      </c>
      <c r="M277" s="12" t="s">
        <v>103</v>
      </c>
      <c r="N277" t="s">
        <v>878</v>
      </c>
      <c r="O277" s="12" t="s">
        <v>105</v>
      </c>
      <c r="P277" s="12">
        <v>0</v>
      </c>
      <c r="Q277" s="12">
        <v>0</v>
      </c>
      <c r="R277" t="s">
        <v>234</v>
      </c>
      <c r="S277" t="s">
        <v>235</v>
      </c>
      <c r="T277" t="s">
        <v>238</v>
      </c>
      <c r="U277" t="s">
        <v>234</v>
      </c>
      <c r="V277" t="s">
        <v>235</v>
      </c>
      <c r="W277" t="s">
        <v>236</v>
      </c>
      <c r="X277" t="s">
        <v>878</v>
      </c>
      <c r="Y277" s="4">
        <v>45995</v>
      </c>
      <c r="Z277" s="4">
        <v>45996</v>
      </c>
      <c r="AA277" s="19">
        <v>270</v>
      </c>
      <c r="AB277">
        <v>1300</v>
      </c>
      <c r="AD277" s="4">
        <v>46000</v>
      </c>
      <c r="AE277" s="11" t="s">
        <v>1030</v>
      </c>
      <c r="AF277" s="14">
        <v>270</v>
      </c>
      <c r="AG277" s="11" t="s">
        <v>944</v>
      </c>
      <c r="AH277" s="12" t="s">
        <v>932</v>
      </c>
      <c r="AI277" s="4">
        <v>46045</v>
      </c>
    </row>
    <row r="278" spans="1:35" x14ac:dyDescent="0.25">
      <c r="A278" s="14">
        <v>2025</v>
      </c>
      <c r="B278" s="4">
        <v>45931</v>
      </c>
      <c r="C278" s="4">
        <v>46022</v>
      </c>
      <c r="D278" s="14" t="s">
        <v>98</v>
      </c>
      <c r="E278" s="14" t="s">
        <v>398</v>
      </c>
      <c r="F278" s="14" t="s">
        <v>402</v>
      </c>
      <c r="G278" s="14" t="s">
        <v>403</v>
      </c>
      <c r="H278" s="14" t="s">
        <v>404</v>
      </c>
      <c r="I278" t="s">
        <v>119</v>
      </c>
      <c r="J278" t="s">
        <v>152</v>
      </c>
      <c r="K278" t="s">
        <v>121</v>
      </c>
      <c r="L278" t="s">
        <v>102</v>
      </c>
      <c r="M278" s="12" t="s">
        <v>103</v>
      </c>
      <c r="N278" t="s">
        <v>878</v>
      </c>
      <c r="O278" s="12" t="s">
        <v>105</v>
      </c>
      <c r="P278" s="12">
        <v>0</v>
      </c>
      <c r="Q278" s="12">
        <v>0</v>
      </c>
      <c r="R278" t="s">
        <v>234</v>
      </c>
      <c r="S278" t="s">
        <v>235</v>
      </c>
      <c r="T278" t="s">
        <v>238</v>
      </c>
      <c r="U278" t="s">
        <v>234</v>
      </c>
      <c r="V278" t="s">
        <v>235</v>
      </c>
      <c r="W278" t="s">
        <v>236</v>
      </c>
      <c r="X278" t="s">
        <v>878</v>
      </c>
      <c r="Y278" s="4">
        <v>45995</v>
      </c>
      <c r="Z278" s="4">
        <v>45996</v>
      </c>
      <c r="AA278" s="19">
        <v>271</v>
      </c>
      <c r="AB278">
        <v>1396</v>
      </c>
      <c r="AD278" s="4">
        <v>46000</v>
      </c>
      <c r="AE278" s="11" t="s">
        <v>1031</v>
      </c>
      <c r="AF278" s="14">
        <v>271</v>
      </c>
      <c r="AG278" s="11" t="s">
        <v>944</v>
      </c>
      <c r="AH278" s="12" t="s">
        <v>932</v>
      </c>
      <c r="AI278" s="4">
        <v>46045</v>
      </c>
    </row>
    <row r="279" spans="1:35" x14ac:dyDescent="0.25">
      <c r="A279" s="14">
        <v>2025</v>
      </c>
      <c r="B279" s="4">
        <v>45931</v>
      </c>
      <c r="C279" s="4">
        <v>46022</v>
      </c>
      <c r="D279" t="s">
        <v>98</v>
      </c>
      <c r="E279" s="14" t="s">
        <v>398</v>
      </c>
      <c r="F279" s="14" t="s">
        <v>402</v>
      </c>
      <c r="G279" s="14" t="s">
        <v>403</v>
      </c>
      <c r="H279" s="14" t="s">
        <v>404</v>
      </c>
      <c r="I279" t="s">
        <v>319</v>
      </c>
      <c r="J279" t="s">
        <v>133</v>
      </c>
      <c r="K279" t="s">
        <v>134</v>
      </c>
      <c r="L279" t="s">
        <v>102</v>
      </c>
      <c r="M279" s="12" t="s">
        <v>103</v>
      </c>
      <c r="N279" t="s">
        <v>878</v>
      </c>
      <c r="O279" s="12" t="s">
        <v>105</v>
      </c>
      <c r="P279" s="12">
        <v>0</v>
      </c>
      <c r="Q279" s="12">
        <v>0</v>
      </c>
      <c r="R279" t="s">
        <v>234</v>
      </c>
      <c r="S279" t="s">
        <v>235</v>
      </c>
      <c r="T279" t="s">
        <v>243</v>
      </c>
      <c r="U279" t="s">
        <v>234</v>
      </c>
      <c r="V279" t="s">
        <v>235</v>
      </c>
      <c r="W279" t="s">
        <v>236</v>
      </c>
      <c r="X279" t="s">
        <v>878</v>
      </c>
      <c r="Y279" s="4">
        <v>45995</v>
      </c>
      <c r="Z279" s="4">
        <v>45996</v>
      </c>
      <c r="AA279" s="19">
        <v>272</v>
      </c>
      <c r="AB279">
        <v>1578</v>
      </c>
      <c r="AD279" s="4">
        <v>46000</v>
      </c>
      <c r="AE279" s="11" t="s">
        <v>1032</v>
      </c>
      <c r="AF279" s="14">
        <v>272</v>
      </c>
      <c r="AG279" s="11" t="s">
        <v>944</v>
      </c>
      <c r="AH279" s="12" t="s">
        <v>932</v>
      </c>
      <c r="AI279" s="4">
        <v>46045</v>
      </c>
    </row>
    <row r="280" spans="1:35" x14ac:dyDescent="0.25">
      <c r="A280" s="14">
        <v>2025</v>
      </c>
      <c r="B280" s="4">
        <v>45931</v>
      </c>
      <c r="C280" s="4">
        <v>46022</v>
      </c>
      <c r="D280" s="13" t="s">
        <v>98</v>
      </c>
      <c r="E280" s="13" t="s">
        <v>933</v>
      </c>
      <c r="F280" s="13" t="s">
        <v>934</v>
      </c>
      <c r="G280" s="13" t="s">
        <v>934</v>
      </c>
      <c r="H280" s="13" t="s">
        <v>935</v>
      </c>
      <c r="I280" t="s">
        <v>280</v>
      </c>
      <c r="J280" t="s">
        <v>137</v>
      </c>
      <c r="K280" t="s">
        <v>302</v>
      </c>
      <c r="L280" s="13" t="s">
        <v>101</v>
      </c>
      <c r="M280" s="12" t="s">
        <v>103</v>
      </c>
      <c r="N280" t="s">
        <v>879</v>
      </c>
      <c r="O280" s="12" t="s">
        <v>105</v>
      </c>
      <c r="P280" s="12">
        <v>0</v>
      </c>
      <c r="Q280" s="12">
        <v>0</v>
      </c>
      <c r="R280" t="s">
        <v>234</v>
      </c>
      <c r="S280" t="s">
        <v>235</v>
      </c>
      <c r="T280" t="s">
        <v>236</v>
      </c>
      <c r="U280" t="s">
        <v>234</v>
      </c>
      <c r="V280" t="s">
        <v>235</v>
      </c>
      <c r="W280" t="s">
        <v>920</v>
      </c>
      <c r="X280" t="s">
        <v>879</v>
      </c>
      <c r="Y280" s="4">
        <v>45995</v>
      </c>
      <c r="Z280" s="4">
        <v>45997</v>
      </c>
      <c r="AA280" s="19">
        <v>273</v>
      </c>
      <c r="AB280">
        <v>1078</v>
      </c>
      <c r="AD280" s="4">
        <v>45999</v>
      </c>
      <c r="AE280" s="11" t="s">
        <v>1033</v>
      </c>
      <c r="AF280" s="14">
        <v>273</v>
      </c>
      <c r="AG280" s="11" t="s">
        <v>944</v>
      </c>
      <c r="AH280" s="12" t="s">
        <v>932</v>
      </c>
      <c r="AI280" s="4">
        <v>46045</v>
      </c>
    </row>
    <row r="281" spans="1:35" x14ac:dyDescent="0.25">
      <c r="A281" s="14">
        <v>2025</v>
      </c>
      <c r="B281" s="4">
        <v>45931</v>
      </c>
      <c r="C281" s="4">
        <v>46022</v>
      </c>
      <c r="D281" s="13" t="s">
        <v>98</v>
      </c>
      <c r="E281" s="13" t="s">
        <v>264</v>
      </c>
      <c r="F281" s="13" t="s">
        <v>263</v>
      </c>
      <c r="G281" s="13" t="s">
        <v>263</v>
      </c>
      <c r="H281" s="13" t="s">
        <v>396</v>
      </c>
      <c r="I281" t="s">
        <v>187</v>
      </c>
      <c r="J281" t="s">
        <v>166</v>
      </c>
      <c r="K281" t="s">
        <v>188</v>
      </c>
      <c r="L281" t="s">
        <v>101</v>
      </c>
      <c r="M281" s="12" t="s">
        <v>103</v>
      </c>
      <c r="N281" t="s">
        <v>880</v>
      </c>
      <c r="O281" s="12" t="s">
        <v>105</v>
      </c>
      <c r="P281" s="12">
        <v>0</v>
      </c>
      <c r="Q281" s="12">
        <v>0</v>
      </c>
      <c r="R281" t="s">
        <v>234</v>
      </c>
      <c r="S281" t="s">
        <v>235</v>
      </c>
      <c r="T281" t="s">
        <v>236</v>
      </c>
      <c r="U281" t="s">
        <v>234</v>
      </c>
      <c r="V281" t="s">
        <v>235</v>
      </c>
      <c r="W281" t="s">
        <v>390</v>
      </c>
      <c r="X281" t="s">
        <v>880</v>
      </c>
      <c r="Y281" s="4">
        <v>45996</v>
      </c>
      <c r="Z281" s="4">
        <v>45996</v>
      </c>
      <c r="AA281" s="19">
        <v>274</v>
      </c>
      <c r="AB281">
        <v>409.5</v>
      </c>
      <c r="AD281" s="4">
        <v>45999</v>
      </c>
      <c r="AE281" s="11" t="s">
        <v>1034</v>
      </c>
      <c r="AF281" s="14">
        <v>274</v>
      </c>
      <c r="AG281" s="11" t="s">
        <v>944</v>
      </c>
      <c r="AH281" s="12" t="s">
        <v>932</v>
      </c>
      <c r="AI281" s="4">
        <v>46045</v>
      </c>
    </row>
    <row r="282" spans="1:35" x14ac:dyDescent="0.25">
      <c r="A282" s="14">
        <v>2025</v>
      </c>
      <c r="B282" s="4">
        <v>45931</v>
      </c>
      <c r="C282" s="4">
        <v>46022</v>
      </c>
      <c r="D282" s="13" t="s">
        <v>91</v>
      </c>
      <c r="E282" s="13" t="s">
        <v>466</v>
      </c>
      <c r="F282" s="13" t="s">
        <v>467</v>
      </c>
      <c r="G282" s="13" t="s">
        <v>468</v>
      </c>
      <c r="H282" s="13" t="s">
        <v>396</v>
      </c>
      <c r="I282" t="s">
        <v>182</v>
      </c>
      <c r="J282" t="s">
        <v>183</v>
      </c>
      <c r="K282" t="s">
        <v>184</v>
      </c>
      <c r="L282" s="13" t="s">
        <v>102</v>
      </c>
      <c r="M282" s="12" t="s">
        <v>103</v>
      </c>
      <c r="N282" t="s">
        <v>881</v>
      </c>
      <c r="O282" s="12" t="s">
        <v>105</v>
      </c>
      <c r="P282" s="12">
        <v>0</v>
      </c>
      <c r="Q282" s="12">
        <v>0</v>
      </c>
      <c r="R282" t="s">
        <v>234</v>
      </c>
      <c r="S282" t="s">
        <v>235</v>
      </c>
      <c r="T282" t="s">
        <v>236</v>
      </c>
      <c r="U282" t="s">
        <v>234</v>
      </c>
      <c r="V282" t="s">
        <v>235</v>
      </c>
      <c r="W282" t="s">
        <v>390</v>
      </c>
      <c r="X282" t="s">
        <v>881</v>
      </c>
      <c r="Y282" s="4">
        <v>45996</v>
      </c>
      <c r="Z282" s="4">
        <v>45996</v>
      </c>
      <c r="AA282" s="19">
        <v>275</v>
      </c>
      <c r="AB282">
        <v>296</v>
      </c>
      <c r="AD282" s="4">
        <v>45999</v>
      </c>
      <c r="AE282" s="11" t="s">
        <v>1035</v>
      </c>
      <c r="AF282" s="14">
        <v>275</v>
      </c>
      <c r="AG282" s="11" t="s">
        <v>944</v>
      </c>
      <c r="AH282" s="12" t="s">
        <v>932</v>
      </c>
      <c r="AI282" s="4">
        <v>46045</v>
      </c>
    </row>
    <row r="283" spans="1:35" x14ac:dyDescent="0.25">
      <c r="A283" s="14">
        <v>2025</v>
      </c>
      <c r="B283" s="4">
        <v>45931</v>
      </c>
      <c r="C283" s="4">
        <v>46022</v>
      </c>
      <c r="D283" t="s">
        <v>98</v>
      </c>
      <c r="E283" s="14" t="s">
        <v>398</v>
      </c>
      <c r="F283" s="14" t="s">
        <v>402</v>
      </c>
      <c r="G283" s="14" t="s">
        <v>403</v>
      </c>
      <c r="H283" s="14" t="s">
        <v>404</v>
      </c>
      <c r="I283" t="s">
        <v>717</v>
      </c>
      <c r="J283" t="s">
        <v>718</v>
      </c>
      <c r="K283" t="s">
        <v>719</v>
      </c>
      <c r="L283" t="s">
        <v>102</v>
      </c>
      <c r="M283" s="12" t="s">
        <v>103</v>
      </c>
      <c r="N283" t="s">
        <v>878</v>
      </c>
      <c r="O283" s="12" t="s">
        <v>105</v>
      </c>
      <c r="P283" s="12">
        <v>0</v>
      </c>
      <c r="Q283" s="12">
        <v>0</v>
      </c>
      <c r="R283" t="s">
        <v>234</v>
      </c>
      <c r="S283" t="s">
        <v>235</v>
      </c>
      <c r="T283" t="s">
        <v>243</v>
      </c>
      <c r="U283" t="s">
        <v>234</v>
      </c>
      <c r="V283" t="s">
        <v>235</v>
      </c>
      <c r="W283" t="s">
        <v>236</v>
      </c>
      <c r="X283" t="s">
        <v>878</v>
      </c>
      <c r="Y283" s="4">
        <v>45996</v>
      </c>
      <c r="Z283" s="4">
        <v>45996</v>
      </c>
      <c r="AA283" s="19">
        <v>276</v>
      </c>
      <c r="AB283">
        <v>1302</v>
      </c>
      <c r="AD283" s="4">
        <v>46000</v>
      </c>
      <c r="AE283" s="11" t="s">
        <v>1036</v>
      </c>
      <c r="AF283" s="14">
        <v>276</v>
      </c>
      <c r="AG283" s="11" t="s">
        <v>944</v>
      </c>
      <c r="AH283" s="12" t="s">
        <v>932</v>
      </c>
      <c r="AI283" s="4">
        <v>46045</v>
      </c>
    </row>
    <row r="284" spans="1:35" x14ac:dyDescent="0.25">
      <c r="A284" s="14">
        <v>2025</v>
      </c>
      <c r="B284" s="4">
        <v>45931</v>
      </c>
      <c r="C284" s="4">
        <v>46022</v>
      </c>
      <c r="D284" t="s">
        <v>98</v>
      </c>
      <c r="E284" s="14" t="s">
        <v>398</v>
      </c>
      <c r="F284" t="s">
        <v>402</v>
      </c>
      <c r="G284" t="s">
        <v>403</v>
      </c>
      <c r="H284" t="s">
        <v>404</v>
      </c>
      <c r="I284" t="s">
        <v>724</v>
      </c>
      <c r="J284" t="s">
        <v>152</v>
      </c>
      <c r="K284" t="s">
        <v>175</v>
      </c>
      <c r="L284" t="s">
        <v>102</v>
      </c>
      <c r="M284" s="12" t="s">
        <v>103</v>
      </c>
      <c r="N284" t="s">
        <v>878</v>
      </c>
      <c r="O284" s="12" t="s">
        <v>105</v>
      </c>
      <c r="P284" s="12">
        <v>0</v>
      </c>
      <c r="Q284" s="12">
        <v>0</v>
      </c>
      <c r="R284" t="s">
        <v>234</v>
      </c>
      <c r="S284" t="s">
        <v>235</v>
      </c>
      <c r="T284" t="s">
        <v>243</v>
      </c>
      <c r="U284" t="s">
        <v>234</v>
      </c>
      <c r="V284" t="s">
        <v>235</v>
      </c>
      <c r="W284" t="s">
        <v>236</v>
      </c>
      <c r="X284" t="s">
        <v>878</v>
      </c>
      <c r="Y284" s="4">
        <v>45996</v>
      </c>
      <c r="Z284" s="4">
        <v>45996</v>
      </c>
      <c r="AA284" s="19">
        <v>277</v>
      </c>
      <c r="AB284">
        <v>1302</v>
      </c>
      <c r="AD284" s="4">
        <v>46000</v>
      </c>
      <c r="AE284" s="11" t="s">
        <v>1037</v>
      </c>
      <c r="AF284" s="14">
        <v>277</v>
      </c>
      <c r="AG284" s="11" t="s">
        <v>944</v>
      </c>
      <c r="AH284" s="12" t="s">
        <v>932</v>
      </c>
      <c r="AI284" s="4">
        <v>46045</v>
      </c>
    </row>
    <row r="285" spans="1:35" x14ac:dyDescent="0.25">
      <c r="A285" s="14">
        <v>2025</v>
      </c>
      <c r="B285" s="4">
        <v>45931</v>
      </c>
      <c r="C285" s="4">
        <v>46022</v>
      </c>
      <c r="D285" s="14" t="s">
        <v>98</v>
      </c>
      <c r="E285" s="14" t="s">
        <v>398</v>
      </c>
      <c r="F285" s="14" t="s">
        <v>402</v>
      </c>
      <c r="G285" s="14" t="s">
        <v>403</v>
      </c>
      <c r="H285" s="14" t="s">
        <v>404</v>
      </c>
      <c r="I285" t="s">
        <v>712</v>
      </c>
      <c r="J285" t="s">
        <v>713</v>
      </c>
      <c r="K285" t="s">
        <v>714</v>
      </c>
      <c r="L285" t="s">
        <v>102</v>
      </c>
      <c r="M285" s="12" t="s">
        <v>103</v>
      </c>
      <c r="N285" t="s">
        <v>878</v>
      </c>
      <c r="O285" s="12" t="s">
        <v>105</v>
      </c>
      <c r="P285" s="12">
        <v>0</v>
      </c>
      <c r="Q285" s="12">
        <v>0</v>
      </c>
      <c r="R285" t="s">
        <v>234</v>
      </c>
      <c r="S285" t="s">
        <v>235</v>
      </c>
      <c r="T285" t="s">
        <v>243</v>
      </c>
      <c r="U285" t="s">
        <v>234</v>
      </c>
      <c r="V285" t="s">
        <v>235</v>
      </c>
      <c r="W285" t="s">
        <v>236</v>
      </c>
      <c r="X285" t="s">
        <v>878</v>
      </c>
      <c r="Y285" s="4">
        <v>45996</v>
      </c>
      <c r="Z285" s="4">
        <v>45996</v>
      </c>
      <c r="AA285" s="19">
        <v>278</v>
      </c>
      <c r="AB285">
        <v>1603</v>
      </c>
      <c r="AD285" s="4">
        <v>46000</v>
      </c>
      <c r="AE285" s="11" t="s">
        <v>1038</v>
      </c>
      <c r="AF285" s="14">
        <v>278</v>
      </c>
      <c r="AG285" s="11" t="s">
        <v>944</v>
      </c>
      <c r="AH285" s="12" t="s">
        <v>932</v>
      </c>
      <c r="AI285" s="4">
        <v>46045</v>
      </c>
    </row>
    <row r="286" spans="1:35" x14ac:dyDescent="0.25">
      <c r="A286" s="14">
        <v>2025</v>
      </c>
      <c r="B286" s="4">
        <v>45931</v>
      </c>
      <c r="C286" s="4">
        <v>46022</v>
      </c>
      <c r="D286" t="s">
        <v>98</v>
      </c>
      <c r="E286" s="14" t="s">
        <v>398</v>
      </c>
      <c r="F286" t="s">
        <v>402</v>
      </c>
      <c r="G286" t="s">
        <v>403</v>
      </c>
      <c r="H286" t="s">
        <v>404</v>
      </c>
      <c r="I286" t="s">
        <v>725</v>
      </c>
      <c r="J286" t="s">
        <v>726</v>
      </c>
      <c r="K286" t="s">
        <v>727</v>
      </c>
      <c r="L286" t="s">
        <v>102</v>
      </c>
      <c r="M286" s="12" t="s">
        <v>103</v>
      </c>
      <c r="N286" t="s">
        <v>878</v>
      </c>
      <c r="O286" s="12" t="s">
        <v>105</v>
      </c>
      <c r="P286" s="12">
        <v>0</v>
      </c>
      <c r="Q286" s="12">
        <v>0</v>
      </c>
      <c r="R286" t="s">
        <v>234</v>
      </c>
      <c r="S286" t="s">
        <v>235</v>
      </c>
      <c r="T286" t="s">
        <v>243</v>
      </c>
      <c r="U286" t="s">
        <v>234</v>
      </c>
      <c r="V286" t="s">
        <v>235</v>
      </c>
      <c r="W286" t="s">
        <v>236</v>
      </c>
      <c r="X286" t="s">
        <v>878</v>
      </c>
      <c r="Y286" s="4">
        <v>45996</v>
      </c>
      <c r="Z286" s="4">
        <v>45996</v>
      </c>
      <c r="AA286" s="19">
        <v>279</v>
      </c>
      <c r="AB286">
        <v>651</v>
      </c>
      <c r="AD286" s="4">
        <v>46000</v>
      </c>
      <c r="AE286" s="11" t="s">
        <v>1039</v>
      </c>
      <c r="AF286" s="14">
        <v>279</v>
      </c>
      <c r="AG286" s="11" t="s">
        <v>944</v>
      </c>
      <c r="AH286" s="12" t="s">
        <v>932</v>
      </c>
      <c r="AI286" s="4">
        <v>46045</v>
      </c>
    </row>
    <row r="287" spans="1:35" x14ac:dyDescent="0.25">
      <c r="A287" s="14">
        <v>2025</v>
      </c>
      <c r="B287" s="4">
        <v>45931</v>
      </c>
      <c r="C287" s="4">
        <v>46022</v>
      </c>
      <c r="D287" t="s">
        <v>98</v>
      </c>
      <c r="E287" s="14" t="s">
        <v>398</v>
      </c>
      <c r="F287" s="14" t="s">
        <v>403</v>
      </c>
      <c r="G287" s="14" t="s">
        <v>403</v>
      </c>
      <c r="H287" s="14" t="s">
        <v>404</v>
      </c>
      <c r="I287" t="s">
        <v>722</v>
      </c>
      <c r="J287" t="s">
        <v>124</v>
      </c>
      <c r="K287" t="s">
        <v>806</v>
      </c>
      <c r="L287" t="s">
        <v>101</v>
      </c>
      <c r="M287" s="12" t="s">
        <v>103</v>
      </c>
      <c r="N287" t="s">
        <v>878</v>
      </c>
      <c r="O287" s="12" t="s">
        <v>105</v>
      </c>
      <c r="P287" s="12">
        <v>0</v>
      </c>
      <c r="Q287" s="12">
        <v>0</v>
      </c>
      <c r="R287" t="s">
        <v>234</v>
      </c>
      <c r="S287" t="s">
        <v>235</v>
      </c>
      <c r="T287" t="s">
        <v>243</v>
      </c>
      <c r="U287" t="s">
        <v>234</v>
      </c>
      <c r="V287" t="s">
        <v>235</v>
      </c>
      <c r="W287" t="s">
        <v>236</v>
      </c>
      <c r="X287" t="s">
        <v>878</v>
      </c>
      <c r="Y287" s="4">
        <v>45996</v>
      </c>
      <c r="Z287" s="4">
        <v>45996</v>
      </c>
      <c r="AA287" s="19">
        <v>280</v>
      </c>
      <c r="AB287">
        <v>1517</v>
      </c>
      <c r="AD287" s="4">
        <v>46000</v>
      </c>
      <c r="AE287" s="11" t="s">
        <v>1040</v>
      </c>
      <c r="AF287" s="14">
        <v>280</v>
      </c>
      <c r="AG287" s="11" t="s">
        <v>944</v>
      </c>
      <c r="AH287" s="12" t="s">
        <v>932</v>
      </c>
      <c r="AI287" s="4">
        <v>46045</v>
      </c>
    </row>
    <row r="288" spans="1:35" x14ac:dyDescent="0.25">
      <c r="A288" s="14">
        <v>2025</v>
      </c>
      <c r="B288" s="4">
        <v>45931</v>
      </c>
      <c r="C288" s="4">
        <v>46022</v>
      </c>
      <c r="D288" s="14" t="s">
        <v>98</v>
      </c>
      <c r="E288" s="14" t="s">
        <v>398</v>
      </c>
      <c r="F288" s="14" t="s">
        <v>403</v>
      </c>
      <c r="G288" s="14" t="s">
        <v>403</v>
      </c>
      <c r="H288" s="14" t="s">
        <v>404</v>
      </c>
      <c r="I288" t="s">
        <v>715</v>
      </c>
      <c r="J288" t="s">
        <v>716</v>
      </c>
      <c r="K288" t="s">
        <v>714</v>
      </c>
      <c r="L288" t="s">
        <v>101</v>
      </c>
      <c r="M288" s="12" t="s">
        <v>103</v>
      </c>
      <c r="N288" t="s">
        <v>878</v>
      </c>
      <c r="O288" s="12" t="s">
        <v>105</v>
      </c>
      <c r="P288" s="12">
        <v>0</v>
      </c>
      <c r="Q288" s="12">
        <v>0</v>
      </c>
      <c r="R288" t="s">
        <v>234</v>
      </c>
      <c r="S288" t="s">
        <v>235</v>
      </c>
      <c r="T288" t="s">
        <v>243</v>
      </c>
      <c r="U288" t="s">
        <v>234</v>
      </c>
      <c r="V288" t="s">
        <v>235</v>
      </c>
      <c r="W288" t="s">
        <v>236</v>
      </c>
      <c r="X288" t="s">
        <v>878</v>
      </c>
      <c r="Y288" s="4">
        <v>45996</v>
      </c>
      <c r="Z288" s="4">
        <v>45996</v>
      </c>
      <c r="AA288" s="19">
        <v>281</v>
      </c>
      <c r="AB288">
        <v>651</v>
      </c>
      <c r="AD288" s="4">
        <v>46000</v>
      </c>
      <c r="AE288" s="11" t="s">
        <v>1041</v>
      </c>
      <c r="AF288" s="14">
        <v>281</v>
      </c>
      <c r="AG288" s="11" t="s">
        <v>944</v>
      </c>
      <c r="AH288" s="12" t="s">
        <v>932</v>
      </c>
      <c r="AI288" s="4">
        <v>46045</v>
      </c>
    </row>
    <row r="289" spans="1:35" x14ac:dyDescent="0.25">
      <c r="A289" s="14">
        <v>2025</v>
      </c>
      <c r="B289" s="4">
        <v>45931</v>
      </c>
      <c r="C289" s="4">
        <v>46022</v>
      </c>
      <c r="D289" s="14" t="s">
        <v>98</v>
      </c>
      <c r="E289" s="14" t="s">
        <v>398</v>
      </c>
      <c r="F289" t="s">
        <v>402</v>
      </c>
      <c r="G289" t="s">
        <v>403</v>
      </c>
      <c r="H289" s="14" t="s">
        <v>404</v>
      </c>
      <c r="I289" t="s">
        <v>696</v>
      </c>
      <c r="J289" t="s">
        <v>697</v>
      </c>
      <c r="K289" t="s">
        <v>698</v>
      </c>
      <c r="L289" t="s">
        <v>102</v>
      </c>
      <c r="M289" s="12" t="s">
        <v>103</v>
      </c>
      <c r="N289" t="s">
        <v>878</v>
      </c>
      <c r="O289" s="12" t="s">
        <v>105</v>
      </c>
      <c r="P289" s="12">
        <v>0</v>
      </c>
      <c r="Q289" s="12">
        <v>0</v>
      </c>
      <c r="R289" t="s">
        <v>234</v>
      </c>
      <c r="S289" t="s">
        <v>235</v>
      </c>
      <c r="T289" t="s">
        <v>243</v>
      </c>
      <c r="U289" t="s">
        <v>234</v>
      </c>
      <c r="V289" t="s">
        <v>235</v>
      </c>
      <c r="W289" t="s">
        <v>236</v>
      </c>
      <c r="X289" t="s">
        <v>878</v>
      </c>
      <c r="Y289" s="4">
        <v>45996</v>
      </c>
      <c r="Z289" s="4">
        <v>45996</v>
      </c>
      <c r="AA289" s="19">
        <v>282</v>
      </c>
      <c r="AB289">
        <v>1517</v>
      </c>
      <c r="AD289" s="4">
        <v>46000</v>
      </c>
      <c r="AE289" s="11" t="s">
        <v>1042</v>
      </c>
      <c r="AF289" s="14">
        <v>282</v>
      </c>
      <c r="AG289" s="11" t="s">
        <v>944</v>
      </c>
      <c r="AH289" s="12" t="s">
        <v>932</v>
      </c>
      <c r="AI289" s="4">
        <v>46045</v>
      </c>
    </row>
    <row r="290" spans="1:35" x14ac:dyDescent="0.25">
      <c r="A290" s="14">
        <v>2025</v>
      </c>
      <c r="B290" s="4">
        <v>45931</v>
      </c>
      <c r="C290" s="4">
        <v>46022</v>
      </c>
      <c r="D290" t="s">
        <v>98</v>
      </c>
      <c r="E290" s="14" t="s">
        <v>398</v>
      </c>
      <c r="F290" s="14" t="s">
        <v>402</v>
      </c>
      <c r="G290" s="14" t="s">
        <v>403</v>
      </c>
      <c r="H290" s="14" t="s">
        <v>404</v>
      </c>
      <c r="I290" t="s">
        <v>720</v>
      </c>
      <c r="J290" t="s">
        <v>721</v>
      </c>
      <c r="K290" t="s">
        <v>170</v>
      </c>
      <c r="L290" t="s">
        <v>102</v>
      </c>
      <c r="M290" s="12" t="s">
        <v>103</v>
      </c>
      <c r="N290" t="s">
        <v>878</v>
      </c>
      <c r="O290" s="12" t="s">
        <v>105</v>
      </c>
      <c r="P290" s="12">
        <v>0</v>
      </c>
      <c r="Q290" s="12">
        <v>0</v>
      </c>
      <c r="R290" t="s">
        <v>234</v>
      </c>
      <c r="S290" t="s">
        <v>235</v>
      </c>
      <c r="T290" t="s">
        <v>243</v>
      </c>
      <c r="U290" t="s">
        <v>234</v>
      </c>
      <c r="V290" t="s">
        <v>235</v>
      </c>
      <c r="W290" t="s">
        <v>236</v>
      </c>
      <c r="X290" t="s">
        <v>878</v>
      </c>
      <c r="Y290" s="4">
        <v>45996</v>
      </c>
      <c r="Z290" s="4">
        <v>45996</v>
      </c>
      <c r="AA290" s="19">
        <v>283</v>
      </c>
      <c r="AB290">
        <v>1560</v>
      </c>
      <c r="AD290" s="4">
        <v>46000</v>
      </c>
      <c r="AE290" s="11" t="s">
        <v>1043</v>
      </c>
      <c r="AF290" s="14">
        <v>283</v>
      </c>
      <c r="AG290" s="11" t="s">
        <v>944</v>
      </c>
      <c r="AH290" s="12" t="s">
        <v>932</v>
      </c>
      <c r="AI290" s="4">
        <v>46045</v>
      </c>
    </row>
    <row r="291" spans="1:35" x14ac:dyDescent="0.25">
      <c r="A291" s="14">
        <v>2025</v>
      </c>
      <c r="B291" s="4">
        <v>45931</v>
      </c>
      <c r="C291" s="4">
        <v>46022</v>
      </c>
      <c r="D291" t="s">
        <v>98</v>
      </c>
      <c r="E291" t="s">
        <v>398</v>
      </c>
      <c r="F291" t="s">
        <v>403</v>
      </c>
      <c r="G291" t="s">
        <v>403</v>
      </c>
      <c r="H291" t="s">
        <v>404</v>
      </c>
      <c r="I291" t="s">
        <v>807</v>
      </c>
      <c r="J291" t="s">
        <v>142</v>
      </c>
      <c r="K291" t="s">
        <v>808</v>
      </c>
      <c r="L291" t="s">
        <v>101</v>
      </c>
      <c r="M291" s="12" t="s">
        <v>103</v>
      </c>
      <c r="N291" t="s">
        <v>878</v>
      </c>
      <c r="O291" s="12" t="s">
        <v>105</v>
      </c>
      <c r="P291" s="12">
        <v>0</v>
      </c>
      <c r="Q291" s="12">
        <v>0</v>
      </c>
      <c r="R291" t="s">
        <v>234</v>
      </c>
      <c r="S291" t="s">
        <v>235</v>
      </c>
      <c r="T291" t="s">
        <v>243</v>
      </c>
      <c r="U291" t="s">
        <v>234</v>
      </c>
      <c r="V291" t="s">
        <v>235</v>
      </c>
      <c r="W291" t="s">
        <v>236</v>
      </c>
      <c r="X291" t="s">
        <v>878</v>
      </c>
      <c r="Y291" s="4">
        <v>45996</v>
      </c>
      <c r="Z291" s="4">
        <v>45996</v>
      </c>
      <c r="AA291" s="19">
        <v>284</v>
      </c>
      <c r="AB291">
        <v>1302</v>
      </c>
      <c r="AD291" s="4">
        <v>46000</v>
      </c>
      <c r="AE291" s="11" t="s">
        <v>1044</v>
      </c>
      <c r="AF291" s="14">
        <v>284</v>
      </c>
      <c r="AG291" s="11" t="s">
        <v>944</v>
      </c>
      <c r="AH291" s="12" t="s">
        <v>932</v>
      </c>
      <c r="AI291" s="4">
        <v>46045</v>
      </c>
    </row>
    <row r="292" spans="1:35" x14ac:dyDescent="0.25">
      <c r="A292" s="14">
        <v>2025</v>
      </c>
      <c r="B292" s="4">
        <v>45931</v>
      </c>
      <c r="C292" s="4">
        <v>46022</v>
      </c>
      <c r="D292" s="14" t="s">
        <v>98</v>
      </c>
      <c r="E292" s="14" t="s">
        <v>398</v>
      </c>
      <c r="F292" t="s">
        <v>403</v>
      </c>
      <c r="G292" t="s">
        <v>403</v>
      </c>
      <c r="H292" t="s">
        <v>404</v>
      </c>
      <c r="I292" t="s">
        <v>736</v>
      </c>
      <c r="J292" t="s">
        <v>166</v>
      </c>
      <c r="K292" t="s">
        <v>737</v>
      </c>
      <c r="L292" t="s">
        <v>101</v>
      </c>
      <c r="M292" s="12" t="s">
        <v>103</v>
      </c>
      <c r="N292" t="s">
        <v>878</v>
      </c>
      <c r="O292" s="12" t="s">
        <v>105</v>
      </c>
      <c r="P292" s="12">
        <v>0</v>
      </c>
      <c r="Q292" s="12">
        <v>0</v>
      </c>
      <c r="R292" t="s">
        <v>234</v>
      </c>
      <c r="S292" t="s">
        <v>235</v>
      </c>
      <c r="T292" t="s">
        <v>239</v>
      </c>
      <c r="U292" t="s">
        <v>234</v>
      </c>
      <c r="V292" t="s">
        <v>235</v>
      </c>
      <c r="W292" t="s">
        <v>236</v>
      </c>
      <c r="X292" t="s">
        <v>878</v>
      </c>
      <c r="Y292" s="4">
        <v>45996</v>
      </c>
      <c r="Z292" s="4">
        <v>45996</v>
      </c>
      <c r="AA292" s="19">
        <v>285</v>
      </c>
      <c r="AB292">
        <v>1364</v>
      </c>
      <c r="AD292" s="4">
        <v>46000</v>
      </c>
      <c r="AE292" s="11" t="s">
        <v>1045</v>
      </c>
      <c r="AF292" s="14">
        <v>285</v>
      </c>
      <c r="AG292" s="11" t="s">
        <v>944</v>
      </c>
      <c r="AH292" s="12" t="s">
        <v>932</v>
      </c>
      <c r="AI292" s="4">
        <v>46045</v>
      </c>
    </row>
    <row r="293" spans="1:35" x14ac:dyDescent="0.25">
      <c r="A293" s="14">
        <v>2025</v>
      </c>
      <c r="B293" s="4">
        <v>45931</v>
      </c>
      <c r="C293" s="4">
        <v>46022</v>
      </c>
      <c r="D293" t="s">
        <v>98</v>
      </c>
      <c r="E293" t="s">
        <v>398</v>
      </c>
      <c r="F293" s="14" t="s">
        <v>403</v>
      </c>
      <c r="G293" s="14" t="s">
        <v>403</v>
      </c>
      <c r="H293" s="14" t="s">
        <v>404</v>
      </c>
      <c r="I293" t="s">
        <v>749</v>
      </c>
      <c r="J293" t="s">
        <v>118</v>
      </c>
      <c r="K293" t="s">
        <v>166</v>
      </c>
      <c r="L293" t="s">
        <v>101</v>
      </c>
      <c r="M293" s="12" t="s">
        <v>103</v>
      </c>
      <c r="N293" t="s">
        <v>878</v>
      </c>
      <c r="O293" s="12" t="s">
        <v>105</v>
      </c>
      <c r="P293" s="12">
        <v>0</v>
      </c>
      <c r="Q293" s="12">
        <v>0</v>
      </c>
      <c r="R293" t="s">
        <v>234</v>
      </c>
      <c r="S293" t="s">
        <v>235</v>
      </c>
      <c r="T293" t="s">
        <v>239</v>
      </c>
      <c r="U293" t="s">
        <v>234</v>
      </c>
      <c r="V293" t="s">
        <v>235</v>
      </c>
      <c r="W293" t="s">
        <v>236</v>
      </c>
      <c r="X293" t="s">
        <v>878</v>
      </c>
      <c r="Y293" s="4">
        <v>45996</v>
      </c>
      <c r="Z293" s="4">
        <v>45996</v>
      </c>
      <c r="AA293" s="19">
        <v>286</v>
      </c>
      <c r="AB293">
        <v>1265</v>
      </c>
      <c r="AD293" s="4">
        <v>46000</v>
      </c>
      <c r="AE293" s="11" t="s">
        <v>1046</v>
      </c>
      <c r="AF293" s="14">
        <v>286</v>
      </c>
      <c r="AG293" s="11" t="s">
        <v>944</v>
      </c>
      <c r="AH293" s="12" t="s">
        <v>932</v>
      </c>
      <c r="AI293" s="4">
        <v>46045</v>
      </c>
    </row>
    <row r="294" spans="1:35" x14ac:dyDescent="0.25">
      <c r="A294" s="14">
        <v>2025</v>
      </c>
      <c r="B294" s="4">
        <v>45931</v>
      </c>
      <c r="C294" s="4">
        <v>46022</v>
      </c>
      <c r="D294" t="s">
        <v>98</v>
      </c>
      <c r="E294" s="14" t="s">
        <v>398</v>
      </c>
      <c r="F294" s="14" t="s">
        <v>403</v>
      </c>
      <c r="G294" s="14" t="s">
        <v>403</v>
      </c>
      <c r="H294" s="14" t="s">
        <v>404</v>
      </c>
      <c r="I294" t="s">
        <v>809</v>
      </c>
      <c r="J294" t="s">
        <v>204</v>
      </c>
      <c r="K294" t="s">
        <v>160</v>
      </c>
      <c r="L294" t="s">
        <v>101</v>
      </c>
      <c r="M294" s="12" t="s">
        <v>103</v>
      </c>
      <c r="N294" t="s">
        <v>878</v>
      </c>
      <c r="O294" s="12" t="s">
        <v>105</v>
      </c>
      <c r="P294" s="12">
        <v>0</v>
      </c>
      <c r="Q294" s="12">
        <v>0</v>
      </c>
      <c r="R294" t="s">
        <v>234</v>
      </c>
      <c r="S294" t="s">
        <v>235</v>
      </c>
      <c r="T294" t="s">
        <v>239</v>
      </c>
      <c r="U294" t="s">
        <v>234</v>
      </c>
      <c r="V294" t="s">
        <v>235</v>
      </c>
      <c r="W294" t="s">
        <v>236</v>
      </c>
      <c r="X294" t="s">
        <v>878</v>
      </c>
      <c r="Y294" s="4">
        <v>45996</v>
      </c>
      <c r="Z294" s="4">
        <v>45996</v>
      </c>
      <c r="AA294" s="19">
        <v>287</v>
      </c>
      <c r="AB294">
        <v>1474</v>
      </c>
      <c r="AD294" s="4">
        <v>46000</v>
      </c>
      <c r="AE294" s="11" t="s">
        <v>1047</v>
      </c>
      <c r="AF294" s="14">
        <v>287</v>
      </c>
      <c r="AG294" s="11" t="s">
        <v>944</v>
      </c>
      <c r="AH294" s="12" t="s">
        <v>932</v>
      </c>
      <c r="AI294" s="4">
        <v>46045</v>
      </c>
    </row>
    <row r="295" spans="1:35" x14ac:dyDescent="0.25">
      <c r="A295" s="14">
        <v>2025</v>
      </c>
      <c r="B295" s="4">
        <v>45931</v>
      </c>
      <c r="C295" s="4">
        <v>46022</v>
      </c>
      <c r="D295" t="s">
        <v>98</v>
      </c>
      <c r="E295" t="s">
        <v>398</v>
      </c>
      <c r="F295" t="s">
        <v>402</v>
      </c>
      <c r="G295" t="s">
        <v>403</v>
      </c>
      <c r="H295" t="s">
        <v>404</v>
      </c>
      <c r="I295" t="s">
        <v>810</v>
      </c>
      <c r="J295" t="s">
        <v>811</v>
      </c>
      <c r="K295" t="s">
        <v>812</v>
      </c>
      <c r="L295" t="s">
        <v>102</v>
      </c>
      <c r="M295" s="12" t="s">
        <v>103</v>
      </c>
      <c r="N295" t="s">
        <v>878</v>
      </c>
      <c r="O295" s="12" t="s">
        <v>105</v>
      </c>
      <c r="P295" s="12">
        <v>0</v>
      </c>
      <c r="Q295" s="12">
        <v>0</v>
      </c>
      <c r="R295" t="s">
        <v>234</v>
      </c>
      <c r="S295" t="s">
        <v>235</v>
      </c>
      <c r="T295" t="s">
        <v>239</v>
      </c>
      <c r="U295" t="s">
        <v>234</v>
      </c>
      <c r="V295" t="s">
        <v>235</v>
      </c>
      <c r="W295" t="s">
        <v>236</v>
      </c>
      <c r="X295" t="s">
        <v>878</v>
      </c>
      <c r="Y295" s="4">
        <v>45996</v>
      </c>
      <c r="Z295" s="4">
        <v>45996</v>
      </c>
      <c r="AA295" s="19">
        <v>288</v>
      </c>
      <c r="AB295">
        <v>822</v>
      </c>
      <c r="AD295" s="4">
        <v>46000</v>
      </c>
      <c r="AE295" s="11" t="s">
        <v>1048</v>
      </c>
      <c r="AF295" s="14">
        <v>288</v>
      </c>
      <c r="AG295" s="11" t="s">
        <v>944</v>
      </c>
      <c r="AH295" s="12" t="s">
        <v>932</v>
      </c>
      <c r="AI295" s="4">
        <v>46045</v>
      </c>
    </row>
    <row r="296" spans="1:35" x14ac:dyDescent="0.25">
      <c r="A296" s="14">
        <v>2025</v>
      </c>
      <c r="B296" s="4">
        <v>45931</v>
      </c>
      <c r="C296" s="4">
        <v>46022</v>
      </c>
      <c r="D296" t="s">
        <v>98</v>
      </c>
      <c r="E296" t="s">
        <v>398</v>
      </c>
      <c r="F296" t="s">
        <v>402</v>
      </c>
      <c r="G296" t="s">
        <v>403</v>
      </c>
      <c r="H296" t="s">
        <v>404</v>
      </c>
      <c r="I296" t="s">
        <v>813</v>
      </c>
      <c r="J296" t="s">
        <v>814</v>
      </c>
      <c r="K296" t="s">
        <v>279</v>
      </c>
      <c r="L296" t="s">
        <v>102</v>
      </c>
      <c r="M296" s="12" t="s">
        <v>103</v>
      </c>
      <c r="N296" t="s">
        <v>878</v>
      </c>
      <c r="O296" s="12" t="s">
        <v>105</v>
      </c>
      <c r="P296" s="12">
        <v>0</v>
      </c>
      <c r="Q296" s="12">
        <v>0</v>
      </c>
      <c r="R296" t="s">
        <v>234</v>
      </c>
      <c r="S296" t="s">
        <v>235</v>
      </c>
      <c r="T296" t="s">
        <v>239</v>
      </c>
      <c r="U296" t="s">
        <v>234</v>
      </c>
      <c r="V296" t="s">
        <v>235</v>
      </c>
      <c r="W296" t="s">
        <v>236</v>
      </c>
      <c r="X296" t="s">
        <v>878</v>
      </c>
      <c r="Y296" s="4">
        <v>45996</v>
      </c>
      <c r="Z296" s="4">
        <v>45996</v>
      </c>
      <c r="AA296" s="19">
        <v>289</v>
      </c>
      <c r="AB296">
        <v>1343</v>
      </c>
      <c r="AD296" s="4">
        <v>46000</v>
      </c>
      <c r="AE296" s="11" t="s">
        <v>1049</v>
      </c>
      <c r="AF296" s="14">
        <v>289</v>
      </c>
      <c r="AG296" s="11" t="s">
        <v>944</v>
      </c>
      <c r="AH296" s="12" t="s">
        <v>932</v>
      </c>
      <c r="AI296" s="4">
        <v>46045</v>
      </c>
    </row>
    <row r="297" spans="1:35" x14ac:dyDescent="0.25">
      <c r="A297" s="14">
        <v>2025</v>
      </c>
      <c r="B297" s="4">
        <v>45931</v>
      </c>
      <c r="C297" s="4">
        <v>46022</v>
      </c>
      <c r="D297" t="s">
        <v>98</v>
      </c>
      <c r="E297" t="s">
        <v>398</v>
      </c>
      <c r="F297" t="s">
        <v>403</v>
      </c>
      <c r="G297" t="s">
        <v>403</v>
      </c>
      <c r="H297" t="s">
        <v>404</v>
      </c>
      <c r="I297" t="s">
        <v>815</v>
      </c>
      <c r="J297" t="s">
        <v>166</v>
      </c>
      <c r="K297" t="s">
        <v>121</v>
      </c>
      <c r="L297" t="s">
        <v>101</v>
      </c>
      <c r="M297" s="12" t="s">
        <v>103</v>
      </c>
      <c r="N297" t="s">
        <v>878</v>
      </c>
      <c r="O297" s="12" t="s">
        <v>105</v>
      </c>
      <c r="P297" s="12">
        <v>0</v>
      </c>
      <c r="Q297" s="12">
        <v>0</v>
      </c>
      <c r="R297" t="s">
        <v>234</v>
      </c>
      <c r="S297" t="s">
        <v>235</v>
      </c>
      <c r="T297" t="s">
        <v>239</v>
      </c>
      <c r="U297" t="s">
        <v>234</v>
      </c>
      <c r="V297" t="s">
        <v>235</v>
      </c>
      <c r="W297" t="s">
        <v>236</v>
      </c>
      <c r="X297" t="s">
        <v>878</v>
      </c>
      <c r="Y297" s="4">
        <v>45996</v>
      </c>
      <c r="Z297" s="4">
        <v>45996</v>
      </c>
      <c r="AA297" s="19">
        <v>290</v>
      </c>
      <c r="AB297">
        <v>1644</v>
      </c>
      <c r="AD297" s="4">
        <v>46000</v>
      </c>
      <c r="AE297" s="11" t="s">
        <v>1050</v>
      </c>
      <c r="AF297" s="14">
        <v>290</v>
      </c>
      <c r="AG297" s="11" t="s">
        <v>944</v>
      </c>
      <c r="AH297" s="12" t="s">
        <v>932</v>
      </c>
      <c r="AI297" s="4">
        <v>46045</v>
      </c>
    </row>
    <row r="298" spans="1:35" x14ac:dyDescent="0.25">
      <c r="A298" s="14">
        <v>2025</v>
      </c>
      <c r="B298" s="4">
        <v>45931</v>
      </c>
      <c r="C298" s="4">
        <v>46022</v>
      </c>
      <c r="D298" t="s">
        <v>98</v>
      </c>
      <c r="E298" s="14" t="s">
        <v>398</v>
      </c>
      <c r="F298" s="14" t="s">
        <v>403</v>
      </c>
      <c r="G298" s="14" t="s">
        <v>403</v>
      </c>
      <c r="H298" s="14" t="s">
        <v>404</v>
      </c>
      <c r="I298" t="s">
        <v>816</v>
      </c>
      <c r="J298" t="s">
        <v>166</v>
      </c>
      <c r="K298" t="s">
        <v>166</v>
      </c>
      <c r="L298" t="s">
        <v>101</v>
      </c>
      <c r="M298" s="12" t="s">
        <v>103</v>
      </c>
      <c r="N298" t="s">
        <v>878</v>
      </c>
      <c r="O298" s="12" t="s">
        <v>105</v>
      </c>
      <c r="P298" s="12">
        <v>0</v>
      </c>
      <c r="Q298" s="12">
        <v>0</v>
      </c>
      <c r="R298" t="s">
        <v>234</v>
      </c>
      <c r="S298" t="s">
        <v>235</v>
      </c>
      <c r="T298" t="s">
        <v>239</v>
      </c>
      <c r="U298" t="s">
        <v>234</v>
      </c>
      <c r="V298" t="s">
        <v>235</v>
      </c>
      <c r="W298" t="s">
        <v>236</v>
      </c>
      <c r="X298" t="s">
        <v>878</v>
      </c>
      <c r="Y298" s="4">
        <v>45996</v>
      </c>
      <c r="Z298" s="4">
        <v>45996</v>
      </c>
      <c r="AA298" s="19">
        <v>291</v>
      </c>
      <c r="AB298">
        <v>1216</v>
      </c>
      <c r="AD298" s="4">
        <v>46000</v>
      </c>
      <c r="AE298" s="11" t="s">
        <v>1051</v>
      </c>
      <c r="AF298" s="14">
        <v>291</v>
      </c>
      <c r="AG298" s="11" t="s">
        <v>944</v>
      </c>
      <c r="AH298" s="12" t="s">
        <v>932</v>
      </c>
      <c r="AI298" s="4">
        <v>46045</v>
      </c>
    </row>
    <row r="299" spans="1:35" x14ac:dyDescent="0.25">
      <c r="A299" s="14">
        <v>2025</v>
      </c>
      <c r="B299" s="4">
        <v>45931</v>
      </c>
      <c r="C299" s="4">
        <v>46022</v>
      </c>
      <c r="D299" s="14" t="s">
        <v>98</v>
      </c>
      <c r="E299" s="14" t="s">
        <v>398</v>
      </c>
      <c r="F299" s="14" t="s">
        <v>403</v>
      </c>
      <c r="G299" s="14" t="s">
        <v>403</v>
      </c>
      <c r="H299" s="14" t="s">
        <v>404</v>
      </c>
      <c r="I299" t="s">
        <v>817</v>
      </c>
      <c r="J299" t="s">
        <v>121</v>
      </c>
      <c r="K299" t="s">
        <v>302</v>
      </c>
      <c r="L299" t="s">
        <v>101</v>
      </c>
      <c r="M299" s="12" t="s">
        <v>103</v>
      </c>
      <c r="N299" t="s">
        <v>878</v>
      </c>
      <c r="O299" s="12" t="s">
        <v>105</v>
      </c>
      <c r="P299" s="12">
        <v>0</v>
      </c>
      <c r="Q299" s="12">
        <v>0</v>
      </c>
      <c r="R299" t="s">
        <v>234</v>
      </c>
      <c r="S299" t="s">
        <v>235</v>
      </c>
      <c r="T299" t="s">
        <v>239</v>
      </c>
      <c r="U299" t="s">
        <v>234</v>
      </c>
      <c r="V299" t="s">
        <v>235</v>
      </c>
      <c r="W299" t="s">
        <v>236</v>
      </c>
      <c r="X299" t="s">
        <v>878</v>
      </c>
      <c r="Y299" s="4">
        <v>45996</v>
      </c>
      <c r="Z299" s="4">
        <v>45996</v>
      </c>
      <c r="AA299" s="19">
        <v>292</v>
      </c>
      <c r="AB299">
        <v>1548</v>
      </c>
      <c r="AD299" s="4">
        <v>46000</v>
      </c>
      <c r="AE299" s="11" t="s">
        <v>1052</v>
      </c>
      <c r="AF299" s="14">
        <v>292</v>
      </c>
      <c r="AG299" s="11" t="s">
        <v>944</v>
      </c>
      <c r="AH299" s="12" t="s">
        <v>932</v>
      </c>
      <c r="AI299" s="4">
        <v>46045</v>
      </c>
    </row>
    <row r="300" spans="1:35" x14ac:dyDescent="0.25">
      <c r="A300" s="14">
        <v>2025</v>
      </c>
      <c r="B300" s="4">
        <v>45931</v>
      </c>
      <c r="C300" s="4">
        <v>46022</v>
      </c>
      <c r="D300" s="14" t="s">
        <v>98</v>
      </c>
      <c r="E300" s="14" t="s">
        <v>398</v>
      </c>
      <c r="F300" s="14" t="s">
        <v>402</v>
      </c>
      <c r="G300" s="14" t="s">
        <v>403</v>
      </c>
      <c r="H300" s="14" t="s">
        <v>404</v>
      </c>
      <c r="I300" t="s">
        <v>803</v>
      </c>
      <c r="J300" t="s">
        <v>818</v>
      </c>
      <c r="K300" t="s">
        <v>819</v>
      </c>
      <c r="L300" t="s">
        <v>102</v>
      </c>
      <c r="M300" s="12" t="s">
        <v>103</v>
      </c>
      <c r="N300" t="s">
        <v>878</v>
      </c>
      <c r="O300" s="12" t="s">
        <v>105</v>
      </c>
      <c r="P300" s="12">
        <v>0</v>
      </c>
      <c r="Q300" s="12">
        <v>0</v>
      </c>
      <c r="R300" t="s">
        <v>234</v>
      </c>
      <c r="S300" t="s">
        <v>235</v>
      </c>
      <c r="T300" t="s">
        <v>239</v>
      </c>
      <c r="U300" t="s">
        <v>234</v>
      </c>
      <c r="V300" t="s">
        <v>235</v>
      </c>
      <c r="W300" t="s">
        <v>236</v>
      </c>
      <c r="X300" t="s">
        <v>878</v>
      </c>
      <c r="Y300" s="4">
        <v>45996</v>
      </c>
      <c r="Z300" s="4">
        <v>45996</v>
      </c>
      <c r="AA300" s="19">
        <v>293</v>
      </c>
      <c r="AB300">
        <v>1261</v>
      </c>
      <c r="AD300" s="4">
        <v>46000</v>
      </c>
      <c r="AE300" s="11" t="s">
        <v>1053</v>
      </c>
      <c r="AF300" s="14">
        <v>293</v>
      </c>
      <c r="AG300" s="11" t="s">
        <v>944</v>
      </c>
      <c r="AH300" s="12" t="s">
        <v>932</v>
      </c>
      <c r="AI300" s="4">
        <v>46045</v>
      </c>
    </row>
    <row r="301" spans="1:35" x14ac:dyDescent="0.25">
      <c r="A301" s="14">
        <v>2025</v>
      </c>
      <c r="B301" s="4">
        <v>45931</v>
      </c>
      <c r="C301" s="4">
        <v>46022</v>
      </c>
      <c r="D301" s="15" t="s">
        <v>98</v>
      </c>
      <c r="E301" s="14" t="s">
        <v>398</v>
      </c>
      <c r="F301" s="14" t="s">
        <v>403</v>
      </c>
      <c r="G301" s="14" t="s">
        <v>403</v>
      </c>
      <c r="H301" s="14" t="s">
        <v>404</v>
      </c>
      <c r="I301" t="s">
        <v>820</v>
      </c>
      <c r="J301" t="s">
        <v>821</v>
      </c>
      <c r="K301" t="s">
        <v>822</v>
      </c>
      <c r="L301" t="s">
        <v>101</v>
      </c>
      <c r="M301" s="12" t="s">
        <v>103</v>
      </c>
      <c r="N301" t="s">
        <v>878</v>
      </c>
      <c r="O301" s="12" t="s">
        <v>105</v>
      </c>
      <c r="P301" s="12">
        <v>0</v>
      </c>
      <c r="Q301" s="12">
        <v>0</v>
      </c>
      <c r="R301" t="s">
        <v>234</v>
      </c>
      <c r="S301" t="s">
        <v>235</v>
      </c>
      <c r="T301" t="s">
        <v>239</v>
      </c>
      <c r="U301" t="s">
        <v>234</v>
      </c>
      <c r="V301" t="s">
        <v>235</v>
      </c>
      <c r="W301" t="s">
        <v>236</v>
      </c>
      <c r="X301" t="s">
        <v>878</v>
      </c>
      <c r="Y301" s="4">
        <v>45996</v>
      </c>
      <c r="Z301" s="4">
        <v>45996</v>
      </c>
      <c r="AA301" s="19">
        <v>294</v>
      </c>
      <c r="AB301">
        <v>822</v>
      </c>
      <c r="AD301" s="4">
        <v>46000</v>
      </c>
      <c r="AE301" s="11" t="s">
        <v>1054</v>
      </c>
      <c r="AF301" s="14">
        <v>294</v>
      </c>
      <c r="AG301" s="11" t="s">
        <v>944</v>
      </c>
      <c r="AH301" s="12" t="s">
        <v>932</v>
      </c>
      <c r="AI301" s="4">
        <v>46045</v>
      </c>
    </row>
    <row r="302" spans="1:35" x14ac:dyDescent="0.25">
      <c r="A302" s="14">
        <v>2025</v>
      </c>
      <c r="B302" s="4">
        <v>45931</v>
      </c>
      <c r="C302" s="4">
        <v>46022</v>
      </c>
      <c r="D302" s="15" t="s">
        <v>98</v>
      </c>
      <c r="E302" s="14" t="s">
        <v>398</v>
      </c>
      <c r="F302" s="14" t="s">
        <v>402</v>
      </c>
      <c r="G302" s="14" t="s">
        <v>403</v>
      </c>
      <c r="H302" s="14" t="s">
        <v>404</v>
      </c>
      <c r="I302" t="s">
        <v>823</v>
      </c>
      <c r="J302" t="s">
        <v>781</v>
      </c>
      <c r="K302" t="s">
        <v>795</v>
      </c>
      <c r="L302" t="s">
        <v>102</v>
      </c>
      <c r="M302" s="12" t="s">
        <v>103</v>
      </c>
      <c r="N302" t="s">
        <v>878</v>
      </c>
      <c r="O302" s="12" t="s">
        <v>105</v>
      </c>
      <c r="P302" s="12">
        <v>0</v>
      </c>
      <c r="Q302" s="12">
        <v>0</v>
      </c>
      <c r="R302" t="s">
        <v>234</v>
      </c>
      <c r="S302" t="s">
        <v>235</v>
      </c>
      <c r="T302" t="s">
        <v>239</v>
      </c>
      <c r="U302" t="s">
        <v>234</v>
      </c>
      <c r="V302" t="s">
        <v>235</v>
      </c>
      <c r="W302" t="s">
        <v>236</v>
      </c>
      <c r="X302" t="s">
        <v>878</v>
      </c>
      <c r="Y302" s="4">
        <v>45996</v>
      </c>
      <c r="Z302" s="4">
        <v>45996</v>
      </c>
      <c r="AA302" s="19">
        <v>295</v>
      </c>
      <c r="AB302">
        <v>1225</v>
      </c>
      <c r="AD302" s="4">
        <v>46000</v>
      </c>
      <c r="AE302" s="11" t="s">
        <v>1055</v>
      </c>
      <c r="AF302" s="14">
        <v>295</v>
      </c>
      <c r="AG302" s="11" t="s">
        <v>944</v>
      </c>
      <c r="AH302" s="12" t="s">
        <v>932</v>
      </c>
      <c r="AI302" s="4">
        <v>46045</v>
      </c>
    </row>
    <row r="303" spans="1:35" x14ac:dyDescent="0.25">
      <c r="A303" s="14">
        <v>2025</v>
      </c>
      <c r="B303" s="4">
        <v>45931</v>
      </c>
      <c r="C303" s="4">
        <v>46022</v>
      </c>
      <c r="D303" s="15" t="s">
        <v>98</v>
      </c>
      <c r="E303" s="14" t="s">
        <v>398</v>
      </c>
      <c r="F303" s="14" t="s">
        <v>402</v>
      </c>
      <c r="G303" s="14" t="s">
        <v>403</v>
      </c>
      <c r="H303" s="14" t="s">
        <v>404</v>
      </c>
      <c r="I303" t="s">
        <v>823</v>
      </c>
      <c r="J303" t="s">
        <v>302</v>
      </c>
      <c r="K303" t="s">
        <v>714</v>
      </c>
      <c r="L303" t="s">
        <v>102</v>
      </c>
      <c r="M303" s="12" t="s">
        <v>103</v>
      </c>
      <c r="N303" t="s">
        <v>878</v>
      </c>
      <c r="O303" s="12" t="s">
        <v>105</v>
      </c>
      <c r="P303" s="12">
        <v>0</v>
      </c>
      <c r="Q303" s="12">
        <v>0</v>
      </c>
      <c r="R303" t="s">
        <v>234</v>
      </c>
      <c r="S303" t="s">
        <v>235</v>
      </c>
      <c r="T303" t="s">
        <v>239</v>
      </c>
      <c r="U303" t="s">
        <v>234</v>
      </c>
      <c r="V303" t="s">
        <v>235</v>
      </c>
      <c r="W303" t="s">
        <v>236</v>
      </c>
      <c r="X303" t="s">
        <v>878</v>
      </c>
      <c r="Y303" s="4">
        <v>45996</v>
      </c>
      <c r="Z303" s="4">
        <v>45996</v>
      </c>
      <c r="AA303" s="19">
        <v>296</v>
      </c>
      <c r="AB303">
        <v>1465</v>
      </c>
      <c r="AD303" s="4">
        <v>46000</v>
      </c>
      <c r="AE303" s="11" t="s">
        <v>1056</v>
      </c>
      <c r="AF303" s="14">
        <v>296</v>
      </c>
      <c r="AG303" s="11" t="s">
        <v>944</v>
      </c>
      <c r="AH303" s="12" t="s">
        <v>932</v>
      </c>
      <c r="AI303" s="4">
        <v>46045</v>
      </c>
    </row>
    <row r="304" spans="1:35" x14ac:dyDescent="0.25">
      <c r="A304" s="14">
        <v>2025</v>
      </c>
      <c r="B304" s="4">
        <v>45931</v>
      </c>
      <c r="C304" s="4">
        <v>46022</v>
      </c>
      <c r="D304" s="15" t="s">
        <v>98</v>
      </c>
      <c r="E304" s="14" t="s">
        <v>398</v>
      </c>
      <c r="F304" s="14" t="s">
        <v>402</v>
      </c>
      <c r="G304" s="14" t="s">
        <v>403</v>
      </c>
      <c r="H304" s="14" t="s">
        <v>404</v>
      </c>
      <c r="I304" t="s">
        <v>824</v>
      </c>
      <c r="J304" t="s">
        <v>121</v>
      </c>
      <c r="K304" t="s">
        <v>121</v>
      </c>
      <c r="L304" t="s">
        <v>101</v>
      </c>
      <c r="M304" s="12" t="s">
        <v>103</v>
      </c>
      <c r="N304" t="s">
        <v>878</v>
      </c>
      <c r="O304" s="12" t="s">
        <v>105</v>
      </c>
      <c r="P304" s="12">
        <v>0</v>
      </c>
      <c r="Q304" s="12">
        <v>0</v>
      </c>
      <c r="R304" t="s">
        <v>234</v>
      </c>
      <c r="S304" t="s">
        <v>235</v>
      </c>
      <c r="T304" t="s">
        <v>239</v>
      </c>
      <c r="U304" t="s">
        <v>234</v>
      </c>
      <c r="V304" t="s">
        <v>235</v>
      </c>
      <c r="W304" t="s">
        <v>236</v>
      </c>
      <c r="X304" t="s">
        <v>878</v>
      </c>
      <c r="Y304" s="4">
        <v>45996</v>
      </c>
      <c r="Z304" s="4">
        <v>45996</v>
      </c>
      <c r="AA304" s="19">
        <v>297</v>
      </c>
      <c r="AB304">
        <v>1505</v>
      </c>
      <c r="AD304" s="4">
        <v>46000</v>
      </c>
      <c r="AE304" s="11" t="s">
        <v>1057</v>
      </c>
      <c r="AF304" s="14">
        <v>297</v>
      </c>
      <c r="AG304" s="11" t="s">
        <v>944</v>
      </c>
      <c r="AH304" s="12" t="s">
        <v>932</v>
      </c>
      <c r="AI304" s="4">
        <v>46045</v>
      </c>
    </row>
    <row r="305" spans="1:35" x14ac:dyDescent="0.25">
      <c r="A305" s="14">
        <v>2025</v>
      </c>
      <c r="B305" s="4">
        <v>45931</v>
      </c>
      <c r="C305" s="4">
        <v>46022</v>
      </c>
      <c r="D305" s="15" t="s">
        <v>98</v>
      </c>
      <c r="E305" s="14" t="s">
        <v>398</v>
      </c>
      <c r="F305" s="14" t="s">
        <v>402</v>
      </c>
      <c r="G305" s="14" t="s">
        <v>403</v>
      </c>
      <c r="H305" s="14" t="s">
        <v>404</v>
      </c>
      <c r="I305" t="s">
        <v>825</v>
      </c>
      <c r="J305" t="s">
        <v>826</v>
      </c>
      <c r="K305" t="s">
        <v>120</v>
      </c>
      <c r="L305" t="s">
        <v>102</v>
      </c>
      <c r="M305" s="12" t="s">
        <v>103</v>
      </c>
      <c r="N305" t="s">
        <v>878</v>
      </c>
      <c r="O305" s="12" t="s">
        <v>105</v>
      </c>
      <c r="P305" s="12">
        <v>0</v>
      </c>
      <c r="Q305" s="12">
        <v>0</v>
      </c>
      <c r="R305" t="s">
        <v>234</v>
      </c>
      <c r="S305" t="s">
        <v>235</v>
      </c>
      <c r="T305" t="s">
        <v>239</v>
      </c>
      <c r="U305" t="s">
        <v>234</v>
      </c>
      <c r="V305" t="s">
        <v>235</v>
      </c>
      <c r="W305" t="s">
        <v>236</v>
      </c>
      <c r="X305" t="s">
        <v>878</v>
      </c>
      <c r="Y305" s="4">
        <v>45996</v>
      </c>
      <c r="Z305" s="4">
        <v>45996</v>
      </c>
      <c r="AA305" s="19">
        <v>298</v>
      </c>
      <c r="AB305">
        <v>1558</v>
      </c>
      <c r="AD305" s="4">
        <v>46000</v>
      </c>
      <c r="AE305" s="11" t="s">
        <v>1058</v>
      </c>
      <c r="AF305" s="14">
        <v>298</v>
      </c>
      <c r="AG305" s="11" t="s">
        <v>944</v>
      </c>
      <c r="AH305" s="12" t="s">
        <v>932</v>
      </c>
      <c r="AI305" s="4">
        <v>46045</v>
      </c>
    </row>
    <row r="306" spans="1:35" x14ac:dyDescent="0.25">
      <c r="A306" s="14">
        <v>2025</v>
      </c>
      <c r="B306" s="4">
        <v>45931</v>
      </c>
      <c r="C306" s="4">
        <v>46022</v>
      </c>
      <c r="D306" s="15" t="s">
        <v>98</v>
      </c>
      <c r="E306" s="14" t="s">
        <v>398</v>
      </c>
      <c r="F306" s="14" t="s">
        <v>402</v>
      </c>
      <c r="G306" s="14" t="s">
        <v>403</v>
      </c>
      <c r="H306" s="14" t="s">
        <v>404</v>
      </c>
      <c r="I306" t="s">
        <v>827</v>
      </c>
      <c r="J306" t="s">
        <v>126</v>
      </c>
      <c r="K306" t="s">
        <v>704</v>
      </c>
      <c r="L306" t="s">
        <v>101</v>
      </c>
      <c r="M306" s="12" t="s">
        <v>103</v>
      </c>
      <c r="N306" t="s">
        <v>878</v>
      </c>
      <c r="O306" s="12" t="s">
        <v>105</v>
      </c>
      <c r="P306" s="12">
        <v>0</v>
      </c>
      <c r="Q306" s="12">
        <v>0</v>
      </c>
      <c r="R306" t="s">
        <v>234</v>
      </c>
      <c r="S306" t="s">
        <v>235</v>
      </c>
      <c r="T306" t="s">
        <v>239</v>
      </c>
      <c r="U306" t="s">
        <v>234</v>
      </c>
      <c r="V306" t="s">
        <v>235</v>
      </c>
      <c r="W306" t="s">
        <v>236</v>
      </c>
      <c r="X306" t="s">
        <v>878</v>
      </c>
      <c r="Y306" s="4">
        <v>45996</v>
      </c>
      <c r="Z306" s="4">
        <v>45996</v>
      </c>
      <c r="AA306" s="19">
        <v>299</v>
      </c>
      <c r="AB306">
        <v>1644</v>
      </c>
      <c r="AD306" s="4">
        <v>46000</v>
      </c>
      <c r="AE306" s="11" t="s">
        <v>1059</v>
      </c>
      <c r="AF306" s="14">
        <v>299</v>
      </c>
      <c r="AG306" s="11" t="s">
        <v>944</v>
      </c>
      <c r="AH306" s="12" t="s">
        <v>932</v>
      </c>
      <c r="AI306" s="4">
        <v>46045</v>
      </c>
    </row>
    <row r="307" spans="1:35" x14ac:dyDescent="0.25">
      <c r="A307" s="14">
        <v>2025</v>
      </c>
      <c r="B307" s="4">
        <v>45931</v>
      </c>
      <c r="C307" s="4">
        <v>46022</v>
      </c>
      <c r="D307" s="15" t="s">
        <v>98</v>
      </c>
      <c r="E307" s="14" t="s">
        <v>398</v>
      </c>
      <c r="F307" s="14" t="s">
        <v>402</v>
      </c>
      <c r="G307" s="14" t="s">
        <v>403</v>
      </c>
      <c r="H307" s="14" t="s">
        <v>404</v>
      </c>
      <c r="I307" t="s">
        <v>828</v>
      </c>
      <c r="J307" t="s">
        <v>121</v>
      </c>
      <c r="K307" t="s">
        <v>829</v>
      </c>
      <c r="L307" t="s">
        <v>102</v>
      </c>
      <c r="M307" s="12" t="s">
        <v>103</v>
      </c>
      <c r="N307" t="s">
        <v>878</v>
      </c>
      <c r="O307" s="12" t="s">
        <v>105</v>
      </c>
      <c r="P307" s="12">
        <v>0</v>
      </c>
      <c r="Q307" s="12">
        <v>0</v>
      </c>
      <c r="R307" t="s">
        <v>234</v>
      </c>
      <c r="S307" t="s">
        <v>235</v>
      </c>
      <c r="T307" t="s">
        <v>238</v>
      </c>
      <c r="U307" t="s">
        <v>234</v>
      </c>
      <c r="V307" t="s">
        <v>235</v>
      </c>
      <c r="W307" t="s">
        <v>236</v>
      </c>
      <c r="X307" t="s">
        <v>878</v>
      </c>
      <c r="Y307" s="4">
        <v>45996</v>
      </c>
      <c r="Z307" s="4">
        <v>45996</v>
      </c>
      <c r="AA307" s="19">
        <v>300</v>
      </c>
      <c r="AB307">
        <v>1048</v>
      </c>
      <c r="AD307" s="4">
        <v>46000</v>
      </c>
      <c r="AE307" s="11" t="s">
        <v>1060</v>
      </c>
      <c r="AF307" s="14">
        <v>300</v>
      </c>
      <c r="AG307" s="11" t="s">
        <v>944</v>
      </c>
      <c r="AH307" s="12" t="s">
        <v>932</v>
      </c>
      <c r="AI307" s="4">
        <v>46045</v>
      </c>
    </row>
    <row r="308" spans="1:35" x14ac:dyDescent="0.25">
      <c r="A308" s="14">
        <v>2025</v>
      </c>
      <c r="B308" s="4">
        <v>45931</v>
      </c>
      <c r="C308" s="4">
        <v>46022</v>
      </c>
      <c r="D308" s="15" t="s">
        <v>98</v>
      </c>
      <c r="E308" s="14" t="s">
        <v>398</v>
      </c>
      <c r="F308" s="14" t="s">
        <v>402</v>
      </c>
      <c r="G308" s="14" t="s">
        <v>403</v>
      </c>
      <c r="H308" s="14" t="s">
        <v>404</v>
      </c>
      <c r="I308" t="s">
        <v>830</v>
      </c>
      <c r="J308" t="s">
        <v>139</v>
      </c>
      <c r="K308" t="s">
        <v>831</v>
      </c>
      <c r="L308" t="s">
        <v>102</v>
      </c>
      <c r="M308" s="12" t="s">
        <v>103</v>
      </c>
      <c r="N308" t="s">
        <v>878</v>
      </c>
      <c r="O308" s="12" t="s">
        <v>105</v>
      </c>
      <c r="P308" s="12">
        <v>0</v>
      </c>
      <c r="Q308" s="12">
        <v>0</v>
      </c>
      <c r="R308" t="s">
        <v>234</v>
      </c>
      <c r="S308" t="s">
        <v>235</v>
      </c>
      <c r="T308" t="s">
        <v>238</v>
      </c>
      <c r="U308" t="s">
        <v>234</v>
      </c>
      <c r="V308" t="s">
        <v>235</v>
      </c>
      <c r="W308" t="s">
        <v>236</v>
      </c>
      <c r="X308" t="s">
        <v>878</v>
      </c>
      <c r="Y308" s="4">
        <v>45996</v>
      </c>
      <c r="Z308" s="4">
        <v>45996</v>
      </c>
      <c r="AA308" s="19">
        <v>301</v>
      </c>
      <c r="AB308">
        <v>1548</v>
      </c>
      <c r="AD308" s="4">
        <v>46000</v>
      </c>
      <c r="AE308" s="11" t="s">
        <v>1061</v>
      </c>
      <c r="AF308" s="14">
        <v>301</v>
      </c>
      <c r="AG308" s="11" t="s">
        <v>944</v>
      </c>
      <c r="AH308" s="12" t="s">
        <v>932</v>
      </c>
      <c r="AI308" s="4">
        <v>46045</v>
      </c>
    </row>
    <row r="309" spans="1:35" x14ac:dyDescent="0.25">
      <c r="A309" s="14">
        <v>2025</v>
      </c>
      <c r="B309" s="4">
        <v>45931</v>
      </c>
      <c r="C309" s="4">
        <v>46022</v>
      </c>
      <c r="D309" s="15" t="s">
        <v>98</v>
      </c>
      <c r="E309" s="14" t="s">
        <v>398</v>
      </c>
      <c r="F309" s="14" t="s">
        <v>402</v>
      </c>
      <c r="G309" s="14" t="s">
        <v>403</v>
      </c>
      <c r="H309" s="14" t="s">
        <v>404</v>
      </c>
      <c r="I309" t="s">
        <v>832</v>
      </c>
      <c r="J309" t="s">
        <v>704</v>
      </c>
      <c r="K309" t="s">
        <v>833</v>
      </c>
      <c r="L309" t="s">
        <v>101</v>
      </c>
      <c r="M309" s="12" t="s">
        <v>103</v>
      </c>
      <c r="N309" t="s">
        <v>878</v>
      </c>
      <c r="O309" s="12" t="s">
        <v>105</v>
      </c>
      <c r="P309" s="12">
        <v>0</v>
      </c>
      <c r="Q309" s="12">
        <v>0</v>
      </c>
      <c r="R309" t="s">
        <v>234</v>
      </c>
      <c r="S309" t="s">
        <v>235</v>
      </c>
      <c r="T309" t="s">
        <v>238</v>
      </c>
      <c r="U309" t="s">
        <v>234</v>
      </c>
      <c r="V309" t="s">
        <v>235</v>
      </c>
      <c r="W309" t="s">
        <v>236</v>
      </c>
      <c r="X309" t="s">
        <v>878</v>
      </c>
      <c r="Y309" s="4">
        <v>45996</v>
      </c>
      <c r="Z309" s="4">
        <v>45996</v>
      </c>
      <c r="AA309" s="19">
        <v>302</v>
      </c>
      <c r="AB309">
        <v>1133</v>
      </c>
      <c r="AD309" s="4">
        <v>46000</v>
      </c>
      <c r="AE309" s="11" t="s">
        <v>1062</v>
      </c>
      <c r="AF309" s="14">
        <v>302</v>
      </c>
      <c r="AG309" s="11" t="s">
        <v>944</v>
      </c>
      <c r="AH309" s="12" t="s">
        <v>932</v>
      </c>
      <c r="AI309" s="4">
        <v>46045</v>
      </c>
    </row>
    <row r="310" spans="1:35" x14ac:dyDescent="0.25">
      <c r="A310" s="14">
        <v>2025</v>
      </c>
      <c r="B310" s="4">
        <v>45931</v>
      </c>
      <c r="C310" s="4">
        <v>46022</v>
      </c>
      <c r="D310" s="15" t="s">
        <v>98</v>
      </c>
      <c r="E310" s="14" t="s">
        <v>398</v>
      </c>
      <c r="F310" s="14" t="s">
        <v>402</v>
      </c>
      <c r="G310" s="14" t="s">
        <v>403</v>
      </c>
      <c r="H310" s="14" t="s">
        <v>404</v>
      </c>
      <c r="I310" t="s">
        <v>834</v>
      </c>
      <c r="J310" t="s">
        <v>180</v>
      </c>
      <c r="K310" t="s">
        <v>120</v>
      </c>
      <c r="L310" t="s">
        <v>102</v>
      </c>
      <c r="M310" s="12" t="s">
        <v>103</v>
      </c>
      <c r="N310" t="s">
        <v>878</v>
      </c>
      <c r="O310" s="12" t="s">
        <v>105</v>
      </c>
      <c r="P310" s="12">
        <v>0</v>
      </c>
      <c r="Q310" s="12">
        <v>0</v>
      </c>
      <c r="R310" t="s">
        <v>234</v>
      </c>
      <c r="S310" t="s">
        <v>235</v>
      </c>
      <c r="T310" t="s">
        <v>238</v>
      </c>
      <c r="U310" t="s">
        <v>234</v>
      </c>
      <c r="V310" t="s">
        <v>235</v>
      </c>
      <c r="W310" t="s">
        <v>236</v>
      </c>
      <c r="X310" t="s">
        <v>878</v>
      </c>
      <c r="Y310" s="4">
        <v>45996</v>
      </c>
      <c r="Z310" s="4">
        <v>45996</v>
      </c>
      <c r="AA310" s="19">
        <v>303</v>
      </c>
      <c r="AB310">
        <v>606</v>
      </c>
      <c r="AD310" s="4">
        <v>46000</v>
      </c>
      <c r="AE310" s="11" t="s">
        <v>1063</v>
      </c>
      <c r="AF310" s="14">
        <v>303</v>
      </c>
      <c r="AG310" s="11" t="s">
        <v>944</v>
      </c>
      <c r="AH310" s="12" t="s">
        <v>932</v>
      </c>
      <c r="AI310" s="4">
        <v>46045</v>
      </c>
    </row>
    <row r="311" spans="1:35" x14ac:dyDescent="0.25">
      <c r="A311" s="14">
        <v>2025</v>
      </c>
      <c r="B311" s="4">
        <v>45931</v>
      </c>
      <c r="C311" s="4">
        <v>46022</v>
      </c>
      <c r="D311" s="14" t="s">
        <v>98</v>
      </c>
      <c r="E311" s="14" t="s">
        <v>398</v>
      </c>
      <c r="F311" s="14" t="s">
        <v>402</v>
      </c>
      <c r="G311" s="14" t="s">
        <v>403</v>
      </c>
      <c r="H311" s="14" t="s">
        <v>404</v>
      </c>
      <c r="I311" t="s">
        <v>122</v>
      </c>
      <c r="J311" t="s">
        <v>165</v>
      </c>
      <c r="K311" t="s">
        <v>835</v>
      </c>
      <c r="L311" t="s">
        <v>102</v>
      </c>
      <c r="M311" s="12" t="s">
        <v>103</v>
      </c>
      <c r="N311" t="s">
        <v>878</v>
      </c>
      <c r="O311" s="12" t="s">
        <v>105</v>
      </c>
      <c r="P311" s="12">
        <v>0</v>
      </c>
      <c r="Q311" s="12">
        <v>0</v>
      </c>
      <c r="R311" t="s">
        <v>234</v>
      </c>
      <c r="S311" t="s">
        <v>235</v>
      </c>
      <c r="T311" t="s">
        <v>238</v>
      </c>
      <c r="U311" t="s">
        <v>234</v>
      </c>
      <c r="V311" t="s">
        <v>235</v>
      </c>
      <c r="W311" t="s">
        <v>236</v>
      </c>
      <c r="X311" t="s">
        <v>878</v>
      </c>
      <c r="Y311" s="4">
        <v>45996</v>
      </c>
      <c r="Z311" s="4">
        <v>45996</v>
      </c>
      <c r="AA311" s="19">
        <v>304</v>
      </c>
      <c r="AB311">
        <v>609</v>
      </c>
      <c r="AD311" s="4">
        <v>46000</v>
      </c>
      <c r="AE311" s="11" t="s">
        <v>1064</v>
      </c>
      <c r="AF311" s="14">
        <v>304</v>
      </c>
      <c r="AG311" s="11" t="s">
        <v>944</v>
      </c>
      <c r="AH311" s="12" t="s">
        <v>932</v>
      </c>
      <c r="AI311" s="4">
        <v>46045</v>
      </c>
    </row>
    <row r="312" spans="1:35" x14ac:dyDescent="0.25">
      <c r="A312" s="14">
        <v>2025</v>
      </c>
      <c r="B312" s="4">
        <v>45931</v>
      </c>
      <c r="C312" s="4">
        <v>46022</v>
      </c>
      <c r="D312" s="15" t="s">
        <v>98</v>
      </c>
      <c r="E312" s="14" t="s">
        <v>398</v>
      </c>
      <c r="F312" s="14" t="s">
        <v>402</v>
      </c>
      <c r="G312" s="14" t="s">
        <v>403</v>
      </c>
      <c r="H312" s="14" t="s">
        <v>404</v>
      </c>
      <c r="I312" t="s">
        <v>836</v>
      </c>
      <c r="J312" t="s">
        <v>170</v>
      </c>
      <c r="K312" t="s">
        <v>120</v>
      </c>
      <c r="L312" t="s">
        <v>102</v>
      </c>
      <c r="M312" s="12" t="s">
        <v>103</v>
      </c>
      <c r="N312" t="s">
        <v>878</v>
      </c>
      <c r="O312" s="12" t="s">
        <v>105</v>
      </c>
      <c r="P312" s="12">
        <v>0</v>
      </c>
      <c r="Q312" s="12">
        <v>0</v>
      </c>
      <c r="R312" t="s">
        <v>234</v>
      </c>
      <c r="S312" t="s">
        <v>235</v>
      </c>
      <c r="T312" t="s">
        <v>238</v>
      </c>
      <c r="U312" t="s">
        <v>234</v>
      </c>
      <c r="V312" t="s">
        <v>235</v>
      </c>
      <c r="W312" t="s">
        <v>236</v>
      </c>
      <c r="X312" t="s">
        <v>878</v>
      </c>
      <c r="Y312" s="4">
        <v>45996</v>
      </c>
      <c r="Z312" s="4">
        <v>45996</v>
      </c>
      <c r="AA312" s="19">
        <v>305</v>
      </c>
      <c r="AB312">
        <v>1048</v>
      </c>
      <c r="AD312" s="4">
        <v>46000</v>
      </c>
      <c r="AE312" s="11" t="s">
        <v>1065</v>
      </c>
      <c r="AF312" s="14">
        <v>305</v>
      </c>
      <c r="AG312" s="11" t="s">
        <v>944</v>
      </c>
      <c r="AH312" s="12" t="s">
        <v>932</v>
      </c>
      <c r="AI312" s="4">
        <v>46045</v>
      </c>
    </row>
    <row r="313" spans="1:35" x14ac:dyDescent="0.25">
      <c r="A313" s="14">
        <v>2025</v>
      </c>
      <c r="B313" s="4">
        <v>45931</v>
      </c>
      <c r="C313" s="4">
        <v>46022</v>
      </c>
      <c r="D313" s="14" t="s">
        <v>98</v>
      </c>
      <c r="E313" s="14" t="s">
        <v>398</v>
      </c>
      <c r="F313" s="14" t="s">
        <v>402</v>
      </c>
      <c r="G313" s="14" t="s">
        <v>403</v>
      </c>
      <c r="H313" s="14" t="s">
        <v>404</v>
      </c>
      <c r="I313" t="s">
        <v>739</v>
      </c>
      <c r="J313" t="s">
        <v>740</v>
      </c>
      <c r="K313" t="s">
        <v>741</v>
      </c>
      <c r="L313" t="s">
        <v>102</v>
      </c>
      <c r="M313" s="12" t="s">
        <v>103</v>
      </c>
      <c r="N313" t="s">
        <v>878</v>
      </c>
      <c r="O313" s="12" t="s">
        <v>105</v>
      </c>
      <c r="P313" s="12">
        <v>0</v>
      </c>
      <c r="Q313" s="12">
        <v>0</v>
      </c>
      <c r="R313" t="s">
        <v>234</v>
      </c>
      <c r="S313" t="s">
        <v>235</v>
      </c>
      <c r="T313" t="s">
        <v>909</v>
      </c>
      <c r="U313" t="s">
        <v>234</v>
      </c>
      <c r="V313" t="s">
        <v>235</v>
      </c>
      <c r="W313" t="s">
        <v>236</v>
      </c>
      <c r="X313" t="s">
        <v>878</v>
      </c>
      <c r="Y313" s="4">
        <v>45996</v>
      </c>
      <c r="Z313" s="4">
        <v>45996</v>
      </c>
      <c r="AA313" s="19">
        <v>306</v>
      </c>
      <c r="AB313">
        <v>788</v>
      </c>
      <c r="AD313" s="4">
        <v>46000</v>
      </c>
      <c r="AE313" s="11" t="s">
        <v>1066</v>
      </c>
      <c r="AF313" s="14">
        <v>306</v>
      </c>
      <c r="AG313" s="11" t="s">
        <v>944</v>
      </c>
      <c r="AH313" s="12" t="s">
        <v>932</v>
      </c>
      <c r="AI313" s="4">
        <v>46045</v>
      </c>
    </row>
    <row r="314" spans="1:35" x14ac:dyDescent="0.25">
      <c r="A314" s="14">
        <v>2025</v>
      </c>
      <c r="B314" s="4">
        <v>45931</v>
      </c>
      <c r="C314" s="4">
        <v>46022</v>
      </c>
      <c r="D314" t="s">
        <v>98</v>
      </c>
      <c r="E314" s="14" t="s">
        <v>398</v>
      </c>
      <c r="F314" s="14" t="s">
        <v>402</v>
      </c>
      <c r="G314" s="14" t="s">
        <v>403</v>
      </c>
      <c r="H314" s="14" t="s">
        <v>404</v>
      </c>
      <c r="I314" t="s">
        <v>744</v>
      </c>
      <c r="J314" t="s">
        <v>180</v>
      </c>
      <c r="K314" t="s">
        <v>302</v>
      </c>
      <c r="L314" t="s">
        <v>102</v>
      </c>
      <c r="M314" s="12" t="s">
        <v>103</v>
      </c>
      <c r="N314" t="s">
        <v>878</v>
      </c>
      <c r="O314" s="12" t="s">
        <v>105</v>
      </c>
      <c r="P314" s="12">
        <v>0</v>
      </c>
      <c r="Q314" s="12">
        <v>0</v>
      </c>
      <c r="R314" t="s">
        <v>234</v>
      </c>
      <c r="S314" t="s">
        <v>235</v>
      </c>
      <c r="T314" t="s">
        <v>909</v>
      </c>
      <c r="U314" t="s">
        <v>234</v>
      </c>
      <c r="V314" t="s">
        <v>235</v>
      </c>
      <c r="W314" t="s">
        <v>236</v>
      </c>
      <c r="X314" t="s">
        <v>878</v>
      </c>
      <c r="Y314" s="4">
        <v>45996</v>
      </c>
      <c r="Z314" s="4">
        <v>45996</v>
      </c>
      <c r="AA314" s="19">
        <v>307</v>
      </c>
      <c r="AB314">
        <v>788</v>
      </c>
      <c r="AD314" s="4">
        <v>46000</v>
      </c>
      <c r="AE314" s="11" t="s">
        <v>1067</v>
      </c>
      <c r="AF314" s="14">
        <v>307</v>
      </c>
      <c r="AG314" s="11" t="s">
        <v>944</v>
      </c>
      <c r="AH314" s="12" t="s">
        <v>932</v>
      </c>
      <c r="AI314" s="4">
        <v>46045</v>
      </c>
    </row>
    <row r="315" spans="1:35" x14ac:dyDescent="0.25">
      <c r="A315" s="14">
        <v>2025</v>
      </c>
      <c r="B315" s="4">
        <v>45931</v>
      </c>
      <c r="C315" s="4">
        <v>46022</v>
      </c>
      <c r="D315" s="14" t="s">
        <v>98</v>
      </c>
      <c r="E315" s="14" t="s">
        <v>398</v>
      </c>
      <c r="F315" s="14" t="s">
        <v>403</v>
      </c>
      <c r="G315" s="14" t="s">
        <v>403</v>
      </c>
      <c r="H315" s="14" t="s">
        <v>404</v>
      </c>
      <c r="I315" t="s">
        <v>742</v>
      </c>
      <c r="J315" t="s">
        <v>743</v>
      </c>
      <c r="K315" t="s">
        <v>302</v>
      </c>
      <c r="L315" t="s">
        <v>101</v>
      </c>
      <c r="M315" s="12" t="s">
        <v>103</v>
      </c>
      <c r="N315" t="s">
        <v>878</v>
      </c>
      <c r="O315" s="12" t="s">
        <v>105</v>
      </c>
      <c r="P315" s="12">
        <v>0</v>
      </c>
      <c r="Q315" s="12">
        <v>0</v>
      </c>
      <c r="R315" t="s">
        <v>234</v>
      </c>
      <c r="S315" t="s">
        <v>235</v>
      </c>
      <c r="T315" t="s">
        <v>909</v>
      </c>
      <c r="U315" t="s">
        <v>234</v>
      </c>
      <c r="V315" t="s">
        <v>235</v>
      </c>
      <c r="W315" t="s">
        <v>236</v>
      </c>
      <c r="X315" t="s">
        <v>878</v>
      </c>
      <c r="Y315" s="4">
        <v>45996</v>
      </c>
      <c r="Z315" s="4">
        <v>45996</v>
      </c>
      <c r="AA315" s="19">
        <v>308</v>
      </c>
      <c r="AB315">
        <v>788</v>
      </c>
      <c r="AD315" s="4">
        <v>46000</v>
      </c>
      <c r="AE315" s="11" t="s">
        <v>1068</v>
      </c>
      <c r="AF315" s="14">
        <v>308</v>
      </c>
      <c r="AG315" s="11" t="s">
        <v>944</v>
      </c>
      <c r="AH315" s="12" t="s">
        <v>932</v>
      </c>
      <c r="AI315" s="4">
        <v>46045</v>
      </c>
    </row>
    <row r="316" spans="1:35" x14ac:dyDescent="0.25">
      <c r="A316" s="14">
        <v>2025</v>
      </c>
      <c r="B316" s="4">
        <v>45931</v>
      </c>
      <c r="C316" s="4">
        <v>46022</v>
      </c>
      <c r="D316" t="s">
        <v>98</v>
      </c>
      <c r="E316" t="s">
        <v>398</v>
      </c>
      <c r="F316" t="s">
        <v>403</v>
      </c>
      <c r="G316" t="s">
        <v>403</v>
      </c>
      <c r="H316" t="s">
        <v>404</v>
      </c>
      <c r="I316" t="s">
        <v>745</v>
      </c>
      <c r="J316" t="s">
        <v>267</v>
      </c>
      <c r="K316" t="s">
        <v>746</v>
      </c>
      <c r="L316" t="s">
        <v>101</v>
      </c>
      <c r="M316" s="12" t="s">
        <v>103</v>
      </c>
      <c r="N316" t="s">
        <v>878</v>
      </c>
      <c r="O316" s="12" t="s">
        <v>105</v>
      </c>
      <c r="P316" s="12">
        <v>0</v>
      </c>
      <c r="Q316" s="12">
        <v>0</v>
      </c>
      <c r="R316" t="s">
        <v>234</v>
      </c>
      <c r="S316" t="s">
        <v>235</v>
      </c>
      <c r="T316" t="s">
        <v>909</v>
      </c>
      <c r="U316" t="s">
        <v>234</v>
      </c>
      <c r="V316" t="s">
        <v>235</v>
      </c>
      <c r="W316" t="s">
        <v>236</v>
      </c>
      <c r="X316" t="s">
        <v>878</v>
      </c>
      <c r="Y316" s="4">
        <v>45996</v>
      </c>
      <c r="Z316" s="4">
        <v>45996</v>
      </c>
      <c r="AA316" s="19">
        <v>309</v>
      </c>
      <c r="AB316">
        <v>788</v>
      </c>
      <c r="AD316" s="4">
        <v>46000</v>
      </c>
      <c r="AE316" s="11" t="s">
        <v>1069</v>
      </c>
      <c r="AF316" s="14">
        <v>309</v>
      </c>
      <c r="AG316" s="11" t="s">
        <v>944</v>
      </c>
      <c r="AH316" s="12" t="s">
        <v>932</v>
      </c>
      <c r="AI316" s="4">
        <v>46045</v>
      </c>
    </row>
    <row r="317" spans="1:35" x14ac:dyDescent="0.25">
      <c r="A317" s="14">
        <v>2025</v>
      </c>
      <c r="B317" s="4">
        <v>45931</v>
      </c>
      <c r="C317" s="4">
        <v>46022</v>
      </c>
      <c r="D317" t="s">
        <v>98</v>
      </c>
      <c r="E317" t="s">
        <v>398</v>
      </c>
      <c r="F317" t="s">
        <v>402</v>
      </c>
      <c r="G317" t="s">
        <v>403</v>
      </c>
      <c r="H317" t="s">
        <v>404</v>
      </c>
      <c r="I317" t="s">
        <v>753</v>
      </c>
      <c r="J317" t="s">
        <v>165</v>
      </c>
      <c r="K317" t="s">
        <v>204</v>
      </c>
      <c r="L317" t="s">
        <v>102</v>
      </c>
      <c r="M317" s="12" t="s">
        <v>103</v>
      </c>
      <c r="N317" t="s">
        <v>878</v>
      </c>
      <c r="O317" s="12" t="s">
        <v>105</v>
      </c>
      <c r="P317" s="12">
        <v>0</v>
      </c>
      <c r="Q317" s="12">
        <v>0</v>
      </c>
      <c r="R317" t="s">
        <v>234</v>
      </c>
      <c r="S317" t="s">
        <v>235</v>
      </c>
      <c r="T317" t="s">
        <v>245</v>
      </c>
      <c r="U317" t="s">
        <v>234</v>
      </c>
      <c r="V317" t="s">
        <v>235</v>
      </c>
      <c r="W317" t="s">
        <v>236</v>
      </c>
      <c r="X317" t="s">
        <v>878</v>
      </c>
      <c r="Y317" s="4">
        <v>45996</v>
      </c>
      <c r="Z317" s="4">
        <v>45996</v>
      </c>
      <c r="AA317" s="19">
        <v>310</v>
      </c>
      <c r="AB317">
        <v>296</v>
      </c>
      <c r="AD317" s="4">
        <v>46000</v>
      </c>
      <c r="AE317" s="11" t="s">
        <v>1070</v>
      </c>
      <c r="AF317" s="14">
        <v>310</v>
      </c>
      <c r="AG317" s="11" t="s">
        <v>944</v>
      </c>
      <c r="AH317" s="12" t="s">
        <v>932</v>
      </c>
      <c r="AI317" s="4">
        <v>46045</v>
      </c>
    </row>
    <row r="318" spans="1:35" x14ac:dyDescent="0.25">
      <c r="A318" s="14">
        <v>2025</v>
      </c>
      <c r="B318" s="4">
        <v>45931</v>
      </c>
      <c r="C318" s="4">
        <v>46022</v>
      </c>
      <c r="D318" s="14" t="s">
        <v>98</v>
      </c>
      <c r="E318" s="14" t="s">
        <v>398</v>
      </c>
      <c r="F318" s="14" t="s">
        <v>403</v>
      </c>
      <c r="G318" s="14" t="s">
        <v>403</v>
      </c>
      <c r="H318" s="14" t="s">
        <v>404</v>
      </c>
      <c r="I318" t="s">
        <v>323</v>
      </c>
      <c r="J318" t="s">
        <v>139</v>
      </c>
      <c r="K318" t="s">
        <v>324</v>
      </c>
      <c r="L318" t="s">
        <v>101</v>
      </c>
      <c r="M318" s="12" t="s">
        <v>103</v>
      </c>
      <c r="N318" t="s">
        <v>878</v>
      </c>
      <c r="O318" s="12" t="s">
        <v>105</v>
      </c>
      <c r="P318" s="12">
        <v>0</v>
      </c>
      <c r="Q318" s="12">
        <v>0</v>
      </c>
      <c r="R318" t="s">
        <v>234</v>
      </c>
      <c r="S318" t="s">
        <v>235</v>
      </c>
      <c r="T318" t="s">
        <v>245</v>
      </c>
      <c r="U318" t="s">
        <v>234</v>
      </c>
      <c r="V318" t="s">
        <v>235</v>
      </c>
      <c r="W318" t="s">
        <v>236</v>
      </c>
      <c r="X318" t="s">
        <v>878</v>
      </c>
      <c r="Y318" s="4">
        <v>45996</v>
      </c>
      <c r="Z318" s="4">
        <v>45996</v>
      </c>
      <c r="AA318" s="19">
        <v>311</v>
      </c>
      <c r="AB318">
        <v>508</v>
      </c>
      <c r="AD318" s="4">
        <v>46000</v>
      </c>
      <c r="AE318" s="11" t="s">
        <v>1071</v>
      </c>
      <c r="AF318" s="14">
        <v>311</v>
      </c>
      <c r="AG318" s="11" t="s">
        <v>944</v>
      </c>
      <c r="AH318" s="12" t="s">
        <v>932</v>
      </c>
      <c r="AI318" s="4">
        <v>46045</v>
      </c>
    </row>
    <row r="319" spans="1:35" x14ac:dyDescent="0.25">
      <c r="A319" s="14">
        <v>2025</v>
      </c>
      <c r="B319" s="4">
        <v>45931</v>
      </c>
      <c r="C319" s="4">
        <v>46022</v>
      </c>
      <c r="D319" t="s">
        <v>98</v>
      </c>
      <c r="E319" s="14" t="s">
        <v>398</v>
      </c>
      <c r="F319" s="14" t="s">
        <v>402</v>
      </c>
      <c r="G319" s="14" t="s">
        <v>403</v>
      </c>
      <c r="H319" s="14" t="s">
        <v>404</v>
      </c>
      <c r="I319" t="s">
        <v>837</v>
      </c>
      <c r="J319" t="s">
        <v>170</v>
      </c>
      <c r="K319" t="s">
        <v>838</v>
      </c>
      <c r="L319" t="s">
        <v>102</v>
      </c>
      <c r="M319" s="12" t="s">
        <v>103</v>
      </c>
      <c r="N319" t="s">
        <v>878</v>
      </c>
      <c r="O319" s="12" t="s">
        <v>105</v>
      </c>
      <c r="P319" s="12">
        <v>0</v>
      </c>
      <c r="Q319" s="12">
        <v>0</v>
      </c>
      <c r="R319" t="s">
        <v>234</v>
      </c>
      <c r="S319" t="s">
        <v>235</v>
      </c>
      <c r="T319" t="s">
        <v>245</v>
      </c>
      <c r="U319" t="s">
        <v>234</v>
      </c>
      <c r="V319" t="s">
        <v>235</v>
      </c>
      <c r="W319" t="s">
        <v>236</v>
      </c>
      <c r="X319" t="s">
        <v>878</v>
      </c>
      <c r="Y319" s="4">
        <v>45996</v>
      </c>
      <c r="Z319" s="4">
        <v>45996</v>
      </c>
      <c r="AA319" s="19">
        <v>312</v>
      </c>
      <c r="AB319">
        <v>737</v>
      </c>
      <c r="AD319" s="4">
        <v>46000</v>
      </c>
      <c r="AE319" s="11" t="s">
        <v>1072</v>
      </c>
      <c r="AF319" s="14">
        <v>312</v>
      </c>
      <c r="AG319" s="11" t="s">
        <v>944</v>
      </c>
      <c r="AH319" s="12" t="s">
        <v>932</v>
      </c>
      <c r="AI319" s="4">
        <v>46045</v>
      </c>
    </row>
    <row r="320" spans="1:35" x14ac:dyDescent="0.25">
      <c r="A320" s="14">
        <v>2025</v>
      </c>
      <c r="B320" s="4">
        <v>45931</v>
      </c>
      <c r="C320" s="4">
        <v>46022</v>
      </c>
      <c r="D320" s="13" t="s">
        <v>98</v>
      </c>
      <c r="E320" s="13" t="s">
        <v>398</v>
      </c>
      <c r="F320" s="13" t="s">
        <v>403</v>
      </c>
      <c r="G320" s="13" t="s">
        <v>403</v>
      </c>
      <c r="H320" s="13" t="s">
        <v>262</v>
      </c>
      <c r="I320" t="s">
        <v>144</v>
      </c>
      <c r="J320" t="s">
        <v>145</v>
      </c>
      <c r="K320" t="s">
        <v>118</v>
      </c>
      <c r="L320" t="s">
        <v>101</v>
      </c>
      <c r="M320" s="12" t="s">
        <v>103</v>
      </c>
      <c r="N320" t="s">
        <v>882</v>
      </c>
      <c r="O320" s="12" t="s">
        <v>105</v>
      </c>
      <c r="P320" s="12">
        <v>0</v>
      </c>
      <c r="Q320" s="12">
        <v>0</v>
      </c>
      <c r="R320" t="s">
        <v>234</v>
      </c>
      <c r="S320" t="s">
        <v>235</v>
      </c>
      <c r="T320" t="s">
        <v>236</v>
      </c>
      <c r="U320" t="s">
        <v>234</v>
      </c>
      <c r="V320" t="s">
        <v>235</v>
      </c>
      <c r="W320" t="s">
        <v>235</v>
      </c>
      <c r="X320" t="s">
        <v>882</v>
      </c>
      <c r="Y320" s="4">
        <v>45996</v>
      </c>
      <c r="Z320" s="4">
        <v>45996</v>
      </c>
      <c r="AA320" s="19">
        <v>313</v>
      </c>
      <c r="AB320">
        <v>296</v>
      </c>
      <c r="AD320" s="4">
        <v>45997</v>
      </c>
      <c r="AE320" s="11" t="s">
        <v>1073</v>
      </c>
      <c r="AF320" s="14">
        <v>313</v>
      </c>
      <c r="AG320" s="11" t="s">
        <v>944</v>
      </c>
      <c r="AH320" s="12" t="s">
        <v>932</v>
      </c>
      <c r="AI320" s="4">
        <v>46045</v>
      </c>
    </row>
    <row r="321" spans="1:35" x14ac:dyDescent="0.25">
      <c r="A321" s="14">
        <v>2025</v>
      </c>
      <c r="B321" s="4">
        <v>45931</v>
      </c>
      <c r="C321" s="4">
        <v>46022</v>
      </c>
      <c r="D321" t="s">
        <v>98</v>
      </c>
      <c r="E321" s="14" t="s">
        <v>398</v>
      </c>
      <c r="F321" s="14" t="s">
        <v>403</v>
      </c>
      <c r="G321" s="14" t="s">
        <v>403</v>
      </c>
      <c r="H321" s="14" t="s">
        <v>404</v>
      </c>
      <c r="I321" t="s">
        <v>768</v>
      </c>
      <c r="J321" t="s">
        <v>769</v>
      </c>
      <c r="K321" t="s">
        <v>318</v>
      </c>
      <c r="L321" t="s">
        <v>101</v>
      </c>
      <c r="M321" s="12" t="s">
        <v>103</v>
      </c>
      <c r="N321" t="s">
        <v>878</v>
      </c>
      <c r="O321" s="12" t="s">
        <v>105</v>
      </c>
      <c r="P321" s="12">
        <v>0</v>
      </c>
      <c r="Q321" s="12">
        <v>0</v>
      </c>
      <c r="R321" t="s">
        <v>234</v>
      </c>
      <c r="S321" t="s">
        <v>235</v>
      </c>
      <c r="T321" t="s">
        <v>236</v>
      </c>
      <c r="U321" t="s">
        <v>234</v>
      </c>
      <c r="V321" t="s">
        <v>235</v>
      </c>
      <c r="W321" t="s">
        <v>236</v>
      </c>
      <c r="X321" t="s">
        <v>878</v>
      </c>
      <c r="Y321" s="4">
        <v>45996</v>
      </c>
      <c r="Z321" s="4">
        <v>45996</v>
      </c>
      <c r="AA321" s="19">
        <v>314</v>
      </c>
      <c r="AB321">
        <v>421</v>
      </c>
      <c r="AD321" s="4">
        <v>46000</v>
      </c>
      <c r="AE321" s="11" t="s">
        <v>1074</v>
      </c>
      <c r="AF321" s="14">
        <v>314</v>
      </c>
      <c r="AG321" s="11" t="s">
        <v>944</v>
      </c>
      <c r="AH321" s="12" t="s">
        <v>932</v>
      </c>
      <c r="AI321" s="4">
        <v>46045</v>
      </c>
    </row>
    <row r="322" spans="1:35" x14ac:dyDescent="0.25">
      <c r="A322" s="14">
        <v>2025</v>
      </c>
      <c r="B322" s="4">
        <v>45931</v>
      </c>
      <c r="C322" s="4">
        <v>46022</v>
      </c>
      <c r="D322" s="15" t="s">
        <v>98</v>
      </c>
      <c r="E322" s="14" t="s">
        <v>398</v>
      </c>
      <c r="F322" s="14" t="s">
        <v>402</v>
      </c>
      <c r="G322" s="14" t="s">
        <v>403</v>
      </c>
      <c r="H322" s="14" t="s">
        <v>404</v>
      </c>
      <c r="I322" t="s">
        <v>839</v>
      </c>
      <c r="J322" t="s">
        <v>840</v>
      </c>
      <c r="K322" t="s">
        <v>163</v>
      </c>
      <c r="L322" t="s">
        <v>101</v>
      </c>
      <c r="M322" s="12" t="s">
        <v>103</v>
      </c>
      <c r="N322" t="s">
        <v>878</v>
      </c>
      <c r="O322" s="12" t="s">
        <v>105</v>
      </c>
      <c r="P322" s="12">
        <v>0</v>
      </c>
      <c r="Q322" s="12">
        <v>0</v>
      </c>
      <c r="R322" t="s">
        <v>234</v>
      </c>
      <c r="S322" t="s">
        <v>235</v>
      </c>
      <c r="T322" t="s">
        <v>236</v>
      </c>
      <c r="U322" t="s">
        <v>234</v>
      </c>
      <c r="V322" t="s">
        <v>235</v>
      </c>
      <c r="W322" t="s">
        <v>236</v>
      </c>
      <c r="X322" t="s">
        <v>878</v>
      </c>
      <c r="Y322" s="4">
        <v>45996</v>
      </c>
      <c r="Z322" s="4">
        <v>45996</v>
      </c>
      <c r="AA322" s="19">
        <v>315</v>
      </c>
      <c r="AB322">
        <v>788</v>
      </c>
      <c r="AD322" s="4">
        <v>46000</v>
      </c>
      <c r="AE322" s="11" t="s">
        <v>1075</v>
      </c>
      <c r="AF322" s="14">
        <v>315</v>
      </c>
      <c r="AG322" s="11" t="s">
        <v>944</v>
      </c>
      <c r="AH322" s="12" t="s">
        <v>932</v>
      </c>
      <c r="AI322" s="4">
        <v>46045</v>
      </c>
    </row>
    <row r="323" spans="1:35" x14ac:dyDescent="0.25">
      <c r="A323" s="14">
        <v>2025</v>
      </c>
      <c r="B323" s="4">
        <v>45931</v>
      </c>
      <c r="C323" s="4">
        <v>46022</v>
      </c>
      <c r="D323" s="15" t="s">
        <v>98</v>
      </c>
      <c r="E323" s="14" t="s">
        <v>398</v>
      </c>
      <c r="F323" s="14" t="s">
        <v>402</v>
      </c>
      <c r="G323" s="14" t="s">
        <v>403</v>
      </c>
      <c r="H323" s="14" t="s">
        <v>404</v>
      </c>
      <c r="I323" t="s">
        <v>841</v>
      </c>
      <c r="J323" t="s">
        <v>792</v>
      </c>
      <c r="K323" t="s">
        <v>842</v>
      </c>
      <c r="L323" t="s">
        <v>102</v>
      </c>
      <c r="M323" s="12" t="s">
        <v>103</v>
      </c>
      <c r="N323" t="s">
        <v>878</v>
      </c>
      <c r="O323" s="12" t="s">
        <v>105</v>
      </c>
      <c r="P323" s="12">
        <v>0</v>
      </c>
      <c r="Q323" s="12">
        <v>0</v>
      </c>
      <c r="R323" t="s">
        <v>234</v>
      </c>
      <c r="S323" t="s">
        <v>235</v>
      </c>
      <c r="T323" t="s">
        <v>236</v>
      </c>
      <c r="U323" t="s">
        <v>234</v>
      </c>
      <c r="V323" t="s">
        <v>235</v>
      </c>
      <c r="W323" t="s">
        <v>236</v>
      </c>
      <c r="X323" t="s">
        <v>878</v>
      </c>
      <c r="Y323" s="4">
        <v>45996</v>
      </c>
      <c r="Z323" s="4">
        <v>45996</v>
      </c>
      <c r="AA323" s="19">
        <v>316</v>
      </c>
      <c r="AB323">
        <v>788</v>
      </c>
      <c r="AD323" s="4">
        <v>46000</v>
      </c>
      <c r="AE323" s="11" t="s">
        <v>1076</v>
      </c>
      <c r="AF323" s="14">
        <v>316</v>
      </c>
      <c r="AG323" s="11" t="s">
        <v>944</v>
      </c>
      <c r="AH323" s="12" t="s">
        <v>932</v>
      </c>
      <c r="AI323" s="4">
        <v>46045</v>
      </c>
    </row>
    <row r="324" spans="1:35" x14ac:dyDescent="0.25">
      <c r="A324" s="14">
        <v>2025</v>
      </c>
      <c r="B324" s="4">
        <v>45931</v>
      </c>
      <c r="C324" s="4">
        <v>46022</v>
      </c>
      <c r="D324" t="s">
        <v>98</v>
      </c>
      <c r="E324" t="s">
        <v>398</v>
      </c>
      <c r="F324" t="s">
        <v>402</v>
      </c>
      <c r="G324" t="s">
        <v>403</v>
      </c>
      <c r="H324" t="s">
        <v>404</v>
      </c>
      <c r="I324" t="s">
        <v>843</v>
      </c>
      <c r="J324" t="s">
        <v>755</v>
      </c>
      <c r="K324" t="s">
        <v>756</v>
      </c>
      <c r="L324" t="s">
        <v>102</v>
      </c>
      <c r="M324" s="12" t="s">
        <v>103</v>
      </c>
      <c r="N324" t="s">
        <v>878</v>
      </c>
      <c r="O324" s="12" t="s">
        <v>105</v>
      </c>
      <c r="P324" s="12">
        <v>0</v>
      </c>
      <c r="Q324" s="12">
        <v>0</v>
      </c>
      <c r="R324" t="s">
        <v>234</v>
      </c>
      <c r="S324" t="s">
        <v>235</v>
      </c>
      <c r="T324" t="s">
        <v>236</v>
      </c>
      <c r="U324" t="s">
        <v>234</v>
      </c>
      <c r="V324" t="s">
        <v>235</v>
      </c>
      <c r="W324" t="s">
        <v>236</v>
      </c>
      <c r="X324" t="s">
        <v>878</v>
      </c>
      <c r="Y324" s="4">
        <v>45996</v>
      </c>
      <c r="Z324" s="4">
        <v>45996</v>
      </c>
      <c r="AA324" s="19">
        <v>317</v>
      </c>
      <c r="AB324">
        <v>508</v>
      </c>
      <c r="AD324" s="4">
        <v>46000</v>
      </c>
      <c r="AE324" s="11" t="s">
        <v>1077</v>
      </c>
      <c r="AF324" s="14">
        <v>317</v>
      </c>
      <c r="AG324" s="11" t="s">
        <v>944</v>
      </c>
      <c r="AH324" s="12" t="s">
        <v>932</v>
      </c>
      <c r="AI324" s="4">
        <v>46045</v>
      </c>
    </row>
    <row r="325" spans="1:35" x14ac:dyDescent="0.25">
      <c r="A325" s="14">
        <v>2025</v>
      </c>
      <c r="B325" s="4">
        <v>45931</v>
      </c>
      <c r="C325" s="4">
        <v>46022</v>
      </c>
      <c r="D325" t="s">
        <v>98</v>
      </c>
      <c r="E325" s="14" t="s">
        <v>264</v>
      </c>
      <c r="F325" s="14" t="s">
        <v>263</v>
      </c>
      <c r="G325" s="14" t="s">
        <v>263</v>
      </c>
      <c r="H325" s="14" t="s">
        <v>262</v>
      </c>
      <c r="I325" t="s">
        <v>116</v>
      </c>
      <c r="J325" t="s">
        <v>117</v>
      </c>
      <c r="K325" t="s">
        <v>118</v>
      </c>
      <c r="L325" t="s">
        <v>101</v>
      </c>
      <c r="M325" s="12" t="s">
        <v>103</v>
      </c>
      <c r="N325" t="s">
        <v>883</v>
      </c>
      <c r="O325" s="12" t="s">
        <v>105</v>
      </c>
      <c r="P325" s="12">
        <v>0</v>
      </c>
      <c r="Q325" s="12">
        <v>0</v>
      </c>
      <c r="R325" t="s">
        <v>234</v>
      </c>
      <c r="S325" t="s">
        <v>235</v>
      </c>
      <c r="T325" t="s">
        <v>236</v>
      </c>
      <c r="U325" t="s">
        <v>234</v>
      </c>
      <c r="V325" t="s">
        <v>235</v>
      </c>
      <c r="W325" t="s">
        <v>921</v>
      </c>
      <c r="X325" t="s">
        <v>883</v>
      </c>
      <c r="Y325" s="4">
        <v>45996</v>
      </c>
      <c r="Z325" s="4">
        <v>45998</v>
      </c>
      <c r="AA325" s="19">
        <v>318</v>
      </c>
      <c r="AB325">
        <v>1588</v>
      </c>
      <c r="AD325" s="4">
        <v>45999</v>
      </c>
      <c r="AE325" s="11" t="s">
        <v>1078</v>
      </c>
      <c r="AF325" s="14">
        <v>318</v>
      </c>
      <c r="AG325" s="11" t="s">
        <v>944</v>
      </c>
      <c r="AH325" s="12" t="s">
        <v>932</v>
      </c>
      <c r="AI325" s="4">
        <v>46045</v>
      </c>
    </row>
    <row r="326" spans="1:35" x14ac:dyDescent="0.25">
      <c r="A326" s="14">
        <v>2025</v>
      </c>
      <c r="B326" s="4">
        <v>45931</v>
      </c>
      <c r="C326" s="4">
        <v>46022</v>
      </c>
      <c r="D326" s="13" t="s">
        <v>98</v>
      </c>
      <c r="E326" s="13" t="s">
        <v>422</v>
      </c>
      <c r="F326" s="13" t="s">
        <v>423</v>
      </c>
      <c r="G326" s="13" t="s">
        <v>423</v>
      </c>
      <c r="H326" s="13" t="s">
        <v>419</v>
      </c>
      <c r="I326" t="s">
        <v>157</v>
      </c>
      <c r="J326" t="s">
        <v>121</v>
      </c>
      <c r="K326" t="s">
        <v>137</v>
      </c>
      <c r="L326" t="s">
        <v>101</v>
      </c>
      <c r="M326" s="12" t="s">
        <v>103</v>
      </c>
      <c r="N326" t="s">
        <v>869</v>
      </c>
      <c r="O326" s="12" t="s">
        <v>105</v>
      </c>
      <c r="P326" s="12">
        <v>0</v>
      </c>
      <c r="Q326" s="12">
        <v>0</v>
      </c>
      <c r="R326" t="s">
        <v>234</v>
      </c>
      <c r="S326" t="s">
        <v>235</v>
      </c>
      <c r="T326" t="s">
        <v>236</v>
      </c>
      <c r="U326" t="s">
        <v>234</v>
      </c>
      <c r="V326" t="s">
        <v>235</v>
      </c>
      <c r="W326" t="s">
        <v>922</v>
      </c>
      <c r="X326" t="s">
        <v>869</v>
      </c>
      <c r="Y326" s="4">
        <v>45998</v>
      </c>
      <c r="Z326" s="4">
        <v>46002</v>
      </c>
      <c r="AA326" s="19">
        <v>319</v>
      </c>
      <c r="AB326">
        <v>6124.01</v>
      </c>
      <c r="AD326" s="4">
        <v>46007</v>
      </c>
      <c r="AE326" s="11" t="s">
        <v>1079</v>
      </c>
      <c r="AF326" s="14">
        <v>319</v>
      </c>
      <c r="AG326" s="11" t="s">
        <v>944</v>
      </c>
      <c r="AH326" s="12" t="s">
        <v>932</v>
      </c>
      <c r="AI326" s="4">
        <v>46045</v>
      </c>
    </row>
    <row r="327" spans="1:35" x14ac:dyDescent="0.25">
      <c r="A327" s="14">
        <v>2025</v>
      </c>
      <c r="B327" s="4">
        <v>45931</v>
      </c>
      <c r="C327" s="4">
        <v>46022</v>
      </c>
      <c r="D327" s="13" t="s">
        <v>98</v>
      </c>
      <c r="E327" s="13" t="s">
        <v>417</v>
      </c>
      <c r="F327" s="13" t="s">
        <v>418</v>
      </c>
      <c r="G327" s="13" t="s">
        <v>418</v>
      </c>
      <c r="H327" s="13" t="s">
        <v>419</v>
      </c>
      <c r="I327" t="s">
        <v>161</v>
      </c>
      <c r="J327" t="s">
        <v>162</v>
      </c>
      <c r="K327" t="s">
        <v>163</v>
      </c>
      <c r="L327" t="s">
        <v>101</v>
      </c>
      <c r="M327" s="12" t="s">
        <v>103</v>
      </c>
      <c r="N327" t="s">
        <v>884</v>
      </c>
      <c r="O327" s="12" t="s">
        <v>105</v>
      </c>
      <c r="P327" s="12">
        <v>0</v>
      </c>
      <c r="Q327" s="12">
        <v>0</v>
      </c>
      <c r="R327" t="s">
        <v>234</v>
      </c>
      <c r="S327" t="s">
        <v>235</v>
      </c>
      <c r="T327" t="s">
        <v>236</v>
      </c>
      <c r="U327" t="s">
        <v>234</v>
      </c>
      <c r="V327" t="s">
        <v>235</v>
      </c>
      <c r="W327" t="s">
        <v>374</v>
      </c>
      <c r="X327" t="s">
        <v>884</v>
      </c>
      <c r="Y327" s="4">
        <v>45998</v>
      </c>
      <c r="Z327" s="4">
        <v>46002</v>
      </c>
      <c r="AA327" s="19">
        <v>320</v>
      </c>
      <c r="AB327">
        <v>4599.01</v>
      </c>
      <c r="AD327" s="4">
        <v>46007</v>
      </c>
      <c r="AE327" s="11" t="s">
        <v>1080</v>
      </c>
      <c r="AF327" s="14">
        <v>320</v>
      </c>
      <c r="AG327" s="11" t="s">
        <v>944</v>
      </c>
      <c r="AH327" s="12" t="s">
        <v>932</v>
      </c>
      <c r="AI327" s="4">
        <v>46045</v>
      </c>
    </row>
    <row r="328" spans="1:35" x14ac:dyDescent="0.25">
      <c r="A328" s="14">
        <v>2025</v>
      </c>
      <c r="B328" s="4">
        <v>45931</v>
      </c>
      <c r="C328" s="4">
        <v>46022</v>
      </c>
      <c r="D328" s="13" t="s">
        <v>98</v>
      </c>
      <c r="E328" s="13" t="s">
        <v>483</v>
      </c>
      <c r="F328" s="13" t="s">
        <v>484</v>
      </c>
      <c r="G328" s="13" t="s">
        <v>484</v>
      </c>
      <c r="H328" s="13" t="s">
        <v>485</v>
      </c>
      <c r="I328" t="s">
        <v>181</v>
      </c>
      <c r="J328" t="s">
        <v>166</v>
      </c>
      <c r="K328" t="s">
        <v>170</v>
      </c>
      <c r="L328" t="s">
        <v>101</v>
      </c>
      <c r="M328" s="12" t="s">
        <v>103</v>
      </c>
      <c r="N328" t="s">
        <v>885</v>
      </c>
      <c r="O328" s="12" t="s">
        <v>105</v>
      </c>
      <c r="P328" s="12">
        <v>0</v>
      </c>
      <c r="Q328" s="12">
        <v>0</v>
      </c>
      <c r="R328" t="s">
        <v>234</v>
      </c>
      <c r="S328" t="s">
        <v>235</v>
      </c>
      <c r="T328" t="s">
        <v>236</v>
      </c>
      <c r="U328" t="s">
        <v>234</v>
      </c>
      <c r="V328" t="s">
        <v>235</v>
      </c>
      <c r="W328" t="s">
        <v>923</v>
      </c>
      <c r="X328" t="s">
        <v>885</v>
      </c>
      <c r="Y328" s="4">
        <v>45999</v>
      </c>
      <c r="Z328" s="4">
        <v>46000</v>
      </c>
      <c r="AA328" s="19">
        <v>321</v>
      </c>
      <c r="AB328">
        <v>1591.5</v>
      </c>
      <c r="AD328" s="4">
        <v>46001</v>
      </c>
      <c r="AE328" s="11" t="s">
        <v>1081</v>
      </c>
      <c r="AF328" s="14">
        <v>321</v>
      </c>
      <c r="AG328" s="11" t="s">
        <v>944</v>
      </c>
      <c r="AH328" s="12" t="s">
        <v>932</v>
      </c>
      <c r="AI328" s="4">
        <v>46045</v>
      </c>
    </row>
    <row r="329" spans="1:35" x14ac:dyDescent="0.25">
      <c r="A329" s="14">
        <v>2025</v>
      </c>
      <c r="B329" s="4">
        <v>45931</v>
      </c>
      <c r="C329" s="4">
        <v>46022</v>
      </c>
      <c r="D329" s="13" t="s">
        <v>91</v>
      </c>
      <c r="E329" s="13" t="s">
        <v>466</v>
      </c>
      <c r="F329" s="13" t="s">
        <v>467</v>
      </c>
      <c r="G329" s="13" t="s">
        <v>468</v>
      </c>
      <c r="H329" s="13" t="s">
        <v>396</v>
      </c>
      <c r="I329" t="s">
        <v>182</v>
      </c>
      <c r="J329" t="s">
        <v>183</v>
      </c>
      <c r="K329" t="s">
        <v>184</v>
      </c>
      <c r="L329" s="13" t="s">
        <v>102</v>
      </c>
      <c r="M329" s="12" t="s">
        <v>103</v>
      </c>
      <c r="N329" t="s">
        <v>885</v>
      </c>
      <c r="O329" s="12" t="s">
        <v>105</v>
      </c>
      <c r="P329" s="12">
        <v>0</v>
      </c>
      <c r="Q329" s="12">
        <v>0</v>
      </c>
      <c r="R329" t="s">
        <v>234</v>
      </c>
      <c r="S329" t="s">
        <v>235</v>
      </c>
      <c r="T329" t="s">
        <v>236</v>
      </c>
      <c r="U329" t="s">
        <v>234</v>
      </c>
      <c r="V329" t="s">
        <v>235</v>
      </c>
      <c r="W329" t="s">
        <v>924</v>
      </c>
      <c r="X329" t="s">
        <v>885</v>
      </c>
      <c r="Y329" s="4">
        <v>45999</v>
      </c>
      <c r="Z329" s="4">
        <v>46000</v>
      </c>
      <c r="AA329" s="19">
        <v>322</v>
      </c>
      <c r="AB329">
        <v>3885</v>
      </c>
      <c r="AD329" s="4">
        <v>46002</v>
      </c>
      <c r="AE329" s="11" t="s">
        <v>1082</v>
      </c>
      <c r="AF329" s="14">
        <v>322</v>
      </c>
      <c r="AG329" s="11" t="s">
        <v>944</v>
      </c>
      <c r="AH329" s="12" t="s">
        <v>932</v>
      </c>
      <c r="AI329" s="4">
        <v>46045</v>
      </c>
    </row>
    <row r="330" spans="1:35" x14ac:dyDescent="0.25">
      <c r="A330" s="14">
        <v>2025</v>
      </c>
      <c r="B330" s="4">
        <v>45931</v>
      </c>
      <c r="C330" s="4">
        <v>46022</v>
      </c>
      <c r="D330" s="13" t="s">
        <v>98</v>
      </c>
      <c r="E330" s="13" t="s">
        <v>433</v>
      </c>
      <c r="F330" s="13" t="s">
        <v>434</v>
      </c>
      <c r="G330" s="13" t="s">
        <v>435</v>
      </c>
      <c r="H330" s="13" t="s">
        <v>396</v>
      </c>
      <c r="I330" t="s">
        <v>185</v>
      </c>
      <c r="J330" t="s">
        <v>186</v>
      </c>
      <c r="K330" t="s">
        <v>139</v>
      </c>
      <c r="L330" t="s">
        <v>102</v>
      </c>
      <c r="M330" s="12" t="s">
        <v>103</v>
      </c>
      <c r="N330" t="s">
        <v>885</v>
      </c>
      <c r="O330" s="12" t="s">
        <v>105</v>
      </c>
      <c r="P330" s="12">
        <v>0</v>
      </c>
      <c r="Q330" s="12">
        <v>0</v>
      </c>
      <c r="R330" t="s">
        <v>234</v>
      </c>
      <c r="S330" t="s">
        <v>235</v>
      </c>
      <c r="T330" t="s">
        <v>236</v>
      </c>
      <c r="U330" t="s">
        <v>234</v>
      </c>
      <c r="V330" t="s">
        <v>235</v>
      </c>
      <c r="W330" t="s">
        <v>924</v>
      </c>
      <c r="X330" t="s">
        <v>885</v>
      </c>
      <c r="Y330" s="4">
        <v>45999</v>
      </c>
      <c r="Z330" s="4">
        <v>46000</v>
      </c>
      <c r="AA330" s="19">
        <v>323</v>
      </c>
      <c r="AB330">
        <v>3904</v>
      </c>
      <c r="AD330" s="4">
        <v>46002</v>
      </c>
      <c r="AE330" s="11" t="s">
        <v>1083</v>
      </c>
      <c r="AF330" s="14">
        <v>323</v>
      </c>
      <c r="AG330" s="11" t="s">
        <v>944</v>
      </c>
      <c r="AH330" s="12" t="s">
        <v>932</v>
      </c>
      <c r="AI330" s="4">
        <v>46045</v>
      </c>
    </row>
    <row r="331" spans="1:35" x14ac:dyDescent="0.25">
      <c r="A331" s="14">
        <v>2025</v>
      </c>
      <c r="B331" s="4">
        <v>45931</v>
      </c>
      <c r="C331" s="4">
        <v>46022</v>
      </c>
      <c r="D331" s="13" t="s">
        <v>98</v>
      </c>
      <c r="E331" s="13" t="s">
        <v>264</v>
      </c>
      <c r="F331" s="13" t="s">
        <v>263</v>
      </c>
      <c r="G331" s="13" t="s">
        <v>263</v>
      </c>
      <c r="H331" s="13" t="s">
        <v>396</v>
      </c>
      <c r="I331" t="s">
        <v>187</v>
      </c>
      <c r="J331" t="s">
        <v>166</v>
      </c>
      <c r="K331" t="s">
        <v>188</v>
      </c>
      <c r="L331" t="s">
        <v>101</v>
      </c>
      <c r="M331" s="12" t="s">
        <v>103</v>
      </c>
      <c r="N331" t="s">
        <v>885</v>
      </c>
      <c r="O331" s="12" t="s">
        <v>105</v>
      </c>
      <c r="P331" s="12">
        <v>0</v>
      </c>
      <c r="Q331" s="12">
        <v>0</v>
      </c>
      <c r="R331" t="s">
        <v>234</v>
      </c>
      <c r="S331" t="s">
        <v>235</v>
      </c>
      <c r="T331" t="s">
        <v>236</v>
      </c>
      <c r="U331" t="s">
        <v>234</v>
      </c>
      <c r="V331" t="s">
        <v>235</v>
      </c>
      <c r="W331" t="s">
        <v>924</v>
      </c>
      <c r="X331" t="s">
        <v>885</v>
      </c>
      <c r="Y331" s="4">
        <v>45999</v>
      </c>
      <c r="Z331" s="4">
        <v>46000</v>
      </c>
      <c r="AA331" s="19">
        <v>324</v>
      </c>
      <c r="AB331">
        <v>1615</v>
      </c>
      <c r="AD331" s="4">
        <v>46002</v>
      </c>
      <c r="AE331" s="11" t="s">
        <v>1084</v>
      </c>
      <c r="AF331" s="14">
        <v>324</v>
      </c>
      <c r="AG331" s="11" t="s">
        <v>944</v>
      </c>
      <c r="AH331" s="12" t="s">
        <v>932</v>
      </c>
      <c r="AI331" s="4">
        <v>46045</v>
      </c>
    </row>
    <row r="332" spans="1:35" x14ac:dyDescent="0.25">
      <c r="A332" s="14">
        <v>2025</v>
      </c>
      <c r="B332" s="4">
        <v>45931</v>
      </c>
      <c r="C332" s="4">
        <v>46022</v>
      </c>
      <c r="D332" t="s">
        <v>98</v>
      </c>
      <c r="E332" s="14" t="s">
        <v>264</v>
      </c>
      <c r="F332" s="14" t="s">
        <v>263</v>
      </c>
      <c r="G332" s="14" t="s">
        <v>263</v>
      </c>
      <c r="H332" s="14" t="s">
        <v>262</v>
      </c>
      <c r="I332" t="s">
        <v>116</v>
      </c>
      <c r="J332" t="s">
        <v>117</v>
      </c>
      <c r="K332" t="s">
        <v>118</v>
      </c>
      <c r="L332" t="s">
        <v>101</v>
      </c>
      <c r="M332" s="12" t="s">
        <v>103</v>
      </c>
      <c r="N332" t="s">
        <v>217</v>
      </c>
      <c r="O332" s="12" t="s">
        <v>105</v>
      </c>
      <c r="P332" s="12">
        <v>0</v>
      </c>
      <c r="Q332" s="12">
        <v>0</v>
      </c>
      <c r="R332" t="s">
        <v>234</v>
      </c>
      <c r="S332" t="s">
        <v>235</v>
      </c>
      <c r="T332" t="s">
        <v>236</v>
      </c>
      <c r="U332" t="s">
        <v>234</v>
      </c>
      <c r="V332" t="s">
        <v>235</v>
      </c>
      <c r="W332" t="s">
        <v>910</v>
      </c>
      <c r="X332" t="s">
        <v>217</v>
      </c>
      <c r="Y332" s="4">
        <v>45999</v>
      </c>
      <c r="Z332" s="4">
        <v>46000</v>
      </c>
      <c r="AA332" s="19">
        <v>325</v>
      </c>
      <c r="AB332">
        <v>1625.01</v>
      </c>
      <c r="AD332" s="4">
        <v>46001</v>
      </c>
      <c r="AE332" s="11" t="s">
        <v>1085</v>
      </c>
      <c r="AF332" s="14">
        <v>325</v>
      </c>
      <c r="AG332" s="11" t="s">
        <v>944</v>
      </c>
      <c r="AH332" s="12" t="s">
        <v>932</v>
      </c>
      <c r="AI332" s="4">
        <v>46045</v>
      </c>
    </row>
    <row r="333" spans="1:35" x14ac:dyDescent="0.25">
      <c r="A333" s="14">
        <v>2025</v>
      </c>
      <c r="B333" s="4">
        <v>45931</v>
      </c>
      <c r="C333" s="4">
        <v>46022</v>
      </c>
      <c r="D333" s="13" t="s">
        <v>91</v>
      </c>
      <c r="E333" s="13" t="s">
        <v>436</v>
      </c>
      <c r="F333" s="13" t="s">
        <v>437</v>
      </c>
      <c r="G333" s="13" t="s">
        <v>438</v>
      </c>
      <c r="H333" s="13" t="s">
        <v>262</v>
      </c>
      <c r="I333" t="s">
        <v>125</v>
      </c>
      <c r="J333" t="s">
        <v>118</v>
      </c>
      <c r="K333" t="s">
        <v>126</v>
      </c>
      <c r="L333" s="13" t="s">
        <v>102</v>
      </c>
      <c r="M333" s="12" t="s">
        <v>103</v>
      </c>
      <c r="N333" t="s">
        <v>224</v>
      </c>
      <c r="O333" s="12" t="s">
        <v>105</v>
      </c>
      <c r="P333" s="12">
        <v>0</v>
      </c>
      <c r="Q333" s="12">
        <v>0</v>
      </c>
      <c r="R333" t="s">
        <v>234</v>
      </c>
      <c r="S333" t="s">
        <v>235</v>
      </c>
      <c r="T333" t="s">
        <v>236</v>
      </c>
      <c r="U333" t="s">
        <v>234</v>
      </c>
      <c r="V333" t="s">
        <v>235</v>
      </c>
      <c r="W333" t="s">
        <v>910</v>
      </c>
      <c r="X333" t="s">
        <v>224</v>
      </c>
      <c r="Y333" s="4">
        <v>45999</v>
      </c>
      <c r="Z333" s="4">
        <v>46000</v>
      </c>
      <c r="AA333" s="19">
        <v>326</v>
      </c>
      <c r="AB333">
        <v>4232</v>
      </c>
      <c r="AD333" s="4">
        <v>46001</v>
      </c>
      <c r="AE333" s="11" t="s">
        <v>1086</v>
      </c>
      <c r="AF333" s="14">
        <v>326</v>
      </c>
      <c r="AG333" s="11" t="s">
        <v>944</v>
      </c>
      <c r="AH333" s="12" t="s">
        <v>932</v>
      </c>
      <c r="AI333" s="4">
        <v>46045</v>
      </c>
    </row>
    <row r="334" spans="1:35" x14ac:dyDescent="0.25">
      <c r="A334" s="14">
        <v>2025</v>
      </c>
      <c r="B334" s="4">
        <v>45931</v>
      </c>
      <c r="C334" s="4">
        <v>46022</v>
      </c>
      <c r="D334" s="13" t="s">
        <v>98</v>
      </c>
      <c r="E334" s="13" t="s">
        <v>398</v>
      </c>
      <c r="F334" s="13" t="s">
        <v>403</v>
      </c>
      <c r="G334" s="13" t="s">
        <v>403</v>
      </c>
      <c r="H334" s="13" t="s">
        <v>262</v>
      </c>
      <c r="I334" t="s">
        <v>144</v>
      </c>
      <c r="J334" t="s">
        <v>145</v>
      </c>
      <c r="K334" t="s">
        <v>118</v>
      </c>
      <c r="L334" t="s">
        <v>101</v>
      </c>
      <c r="M334" s="12" t="s">
        <v>103</v>
      </c>
      <c r="N334" t="s">
        <v>217</v>
      </c>
      <c r="O334" s="12" t="s">
        <v>105</v>
      </c>
      <c r="P334" s="12">
        <v>0</v>
      </c>
      <c r="Q334" s="12">
        <v>0</v>
      </c>
      <c r="R334" t="s">
        <v>234</v>
      </c>
      <c r="S334" t="s">
        <v>235</v>
      </c>
      <c r="T334" t="s">
        <v>236</v>
      </c>
      <c r="U334" t="s">
        <v>234</v>
      </c>
      <c r="V334" t="s">
        <v>235</v>
      </c>
      <c r="W334" t="s">
        <v>910</v>
      </c>
      <c r="X334" t="s">
        <v>217</v>
      </c>
      <c r="Y334" s="4">
        <v>45999</v>
      </c>
      <c r="Z334" s="4">
        <v>46000</v>
      </c>
      <c r="AA334" s="19">
        <v>327</v>
      </c>
      <c r="AB334">
        <v>3124</v>
      </c>
      <c r="AD334" s="4">
        <v>46001</v>
      </c>
      <c r="AE334" s="11" t="s">
        <v>1087</v>
      </c>
      <c r="AF334" s="14">
        <v>327</v>
      </c>
      <c r="AG334" s="11" t="s">
        <v>944</v>
      </c>
      <c r="AH334" s="12" t="s">
        <v>932</v>
      </c>
      <c r="AI334" s="4">
        <v>46045</v>
      </c>
    </row>
    <row r="335" spans="1:35" x14ac:dyDescent="0.25">
      <c r="A335" s="14">
        <v>2025</v>
      </c>
      <c r="B335" s="4">
        <v>45931</v>
      </c>
      <c r="C335" s="4">
        <v>46022</v>
      </c>
      <c r="D335" s="13" t="s">
        <v>91</v>
      </c>
      <c r="E335" s="13" t="s">
        <v>441</v>
      </c>
      <c r="F335" s="13" t="s">
        <v>439</v>
      </c>
      <c r="G335" s="13" t="s">
        <v>439</v>
      </c>
      <c r="H335" s="13" t="s">
        <v>440</v>
      </c>
      <c r="I335" t="s">
        <v>284</v>
      </c>
      <c r="J335" t="s">
        <v>160</v>
      </c>
      <c r="K335" t="s">
        <v>691</v>
      </c>
      <c r="L335" t="s">
        <v>101</v>
      </c>
      <c r="M335" s="12" t="s">
        <v>103</v>
      </c>
      <c r="N335" t="s">
        <v>886</v>
      </c>
      <c r="O335" s="12" t="s">
        <v>105</v>
      </c>
      <c r="P335" s="12">
        <v>0</v>
      </c>
      <c r="Q335" s="12">
        <v>0</v>
      </c>
      <c r="R335" t="s">
        <v>234</v>
      </c>
      <c r="S335" t="s">
        <v>235</v>
      </c>
      <c r="T335" t="s">
        <v>236</v>
      </c>
      <c r="U335" t="s">
        <v>234</v>
      </c>
      <c r="V335" t="s">
        <v>235</v>
      </c>
      <c r="W335" t="s">
        <v>910</v>
      </c>
      <c r="X335" t="s">
        <v>886</v>
      </c>
      <c r="Y335" s="4">
        <v>45999</v>
      </c>
      <c r="Z335" s="4">
        <v>46001</v>
      </c>
      <c r="AA335" s="19">
        <v>328</v>
      </c>
      <c r="AB335">
        <v>980</v>
      </c>
      <c r="AD335" s="4">
        <v>46006</v>
      </c>
      <c r="AE335" s="11" t="s">
        <v>1088</v>
      </c>
      <c r="AF335" s="14">
        <v>328</v>
      </c>
      <c r="AG335" s="11" t="s">
        <v>944</v>
      </c>
      <c r="AH335" s="12" t="s">
        <v>932</v>
      </c>
      <c r="AI335" s="4">
        <v>46045</v>
      </c>
    </row>
    <row r="336" spans="1:35" x14ac:dyDescent="0.25">
      <c r="A336" s="14">
        <v>2025</v>
      </c>
      <c r="B336" s="4">
        <v>45931</v>
      </c>
      <c r="C336" s="4">
        <v>46022</v>
      </c>
      <c r="D336" s="15" t="s">
        <v>98</v>
      </c>
      <c r="E336" t="s">
        <v>264</v>
      </c>
      <c r="F336" t="s">
        <v>263</v>
      </c>
      <c r="G336" t="s">
        <v>263</v>
      </c>
      <c r="H336" t="s">
        <v>938</v>
      </c>
      <c r="I336" t="s">
        <v>844</v>
      </c>
      <c r="J336" t="s">
        <v>279</v>
      </c>
      <c r="K336" t="s">
        <v>147</v>
      </c>
      <c r="L336" t="s">
        <v>101</v>
      </c>
      <c r="M336" s="12" t="s">
        <v>103</v>
      </c>
      <c r="N336" t="s">
        <v>886</v>
      </c>
      <c r="O336" s="12" t="s">
        <v>105</v>
      </c>
      <c r="P336" s="12">
        <v>0</v>
      </c>
      <c r="Q336" s="12">
        <v>0</v>
      </c>
      <c r="R336" t="s">
        <v>234</v>
      </c>
      <c r="S336" t="s">
        <v>235</v>
      </c>
      <c r="T336" t="s">
        <v>236</v>
      </c>
      <c r="U336" t="s">
        <v>234</v>
      </c>
      <c r="V336" t="s">
        <v>235</v>
      </c>
      <c r="W336" t="s">
        <v>910</v>
      </c>
      <c r="X336" t="s">
        <v>886</v>
      </c>
      <c r="Y336" s="4">
        <v>45999</v>
      </c>
      <c r="Z336" s="4">
        <v>46001</v>
      </c>
      <c r="AA336" s="19">
        <v>329</v>
      </c>
      <c r="AB336">
        <v>985.01</v>
      </c>
      <c r="AD336" s="4">
        <v>46006</v>
      </c>
      <c r="AE336" s="11" t="s">
        <v>1089</v>
      </c>
      <c r="AF336" s="14">
        <v>329</v>
      </c>
      <c r="AG336" s="11" t="s">
        <v>944</v>
      </c>
      <c r="AH336" s="12" t="s">
        <v>932</v>
      </c>
      <c r="AI336" s="4">
        <v>46045</v>
      </c>
    </row>
    <row r="337" spans="1:35" x14ac:dyDescent="0.25">
      <c r="A337" s="14">
        <v>2025</v>
      </c>
      <c r="B337" s="4">
        <v>45931</v>
      </c>
      <c r="C337" s="4">
        <v>46022</v>
      </c>
      <c r="D337" s="13" t="s">
        <v>98</v>
      </c>
      <c r="E337" s="13" t="s">
        <v>933</v>
      </c>
      <c r="F337" s="13" t="s">
        <v>934</v>
      </c>
      <c r="G337" s="13" t="s">
        <v>934</v>
      </c>
      <c r="H337" s="13" t="s">
        <v>935</v>
      </c>
      <c r="I337" t="s">
        <v>280</v>
      </c>
      <c r="J337" t="s">
        <v>137</v>
      </c>
      <c r="K337" t="s">
        <v>302</v>
      </c>
      <c r="L337" s="13" t="s">
        <v>101</v>
      </c>
      <c r="M337" s="12" t="s">
        <v>103</v>
      </c>
      <c r="N337" t="s">
        <v>886</v>
      </c>
      <c r="O337" s="12" t="s">
        <v>105</v>
      </c>
      <c r="P337" s="12">
        <v>0</v>
      </c>
      <c r="Q337" s="12">
        <v>0</v>
      </c>
      <c r="R337" t="s">
        <v>234</v>
      </c>
      <c r="S337" t="s">
        <v>235</v>
      </c>
      <c r="T337" t="s">
        <v>236</v>
      </c>
      <c r="U337" t="s">
        <v>234</v>
      </c>
      <c r="V337" t="s">
        <v>235</v>
      </c>
      <c r="W337" t="s">
        <v>910</v>
      </c>
      <c r="X337" t="s">
        <v>886</v>
      </c>
      <c r="Y337" s="4">
        <v>45999</v>
      </c>
      <c r="Z337" s="4">
        <v>46001</v>
      </c>
      <c r="AA337" s="19">
        <v>330</v>
      </c>
      <c r="AB337">
        <v>2606</v>
      </c>
      <c r="AD337" s="4">
        <v>46002</v>
      </c>
      <c r="AE337" s="11" t="s">
        <v>1090</v>
      </c>
      <c r="AF337" s="14">
        <v>330</v>
      </c>
      <c r="AG337" s="11" t="s">
        <v>944</v>
      </c>
      <c r="AH337" s="12" t="s">
        <v>932</v>
      </c>
      <c r="AI337" s="4">
        <v>46045</v>
      </c>
    </row>
    <row r="338" spans="1:35" x14ac:dyDescent="0.25">
      <c r="A338" s="14">
        <v>2025</v>
      </c>
      <c r="B338" s="4">
        <v>45931</v>
      </c>
      <c r="C338" s="4">
        <v>46022</v>
      </c>
      <c r="D338" t="s">
        <v>98</v>
      </c>
      <c r="E338" s="14" t="s">
        <v>477</v>
      </c>
      <c r="F338" s="14" t="s">
        <v>478</v>
      </c>
      <c r="G338" s="14" t="s">
        <v>479</v>
      </c>
      <c r="H338" s="14" t="s">
        <v>419</v>
      </c>
      <c r="I338" t="s">
        <v>154</v>
      </c>
      <c r="J338" t="s">
        <v>155</v>
      </c>
      <c r="K338" t="s">
        <v>156</v>
      </c>
      <c r="L338" t="s">
        <v>102</v>
      </c>
      <c r="M338" s="12" t="s">
        <v>103</v>
      </c>
      <c r="N338" t="s">
        <v>887</v>
      </c>
      <c r="O338" s="12" t="s">
        <v>105</v>
      </c>
      <c r="P338" s="12">
        <v>0</v>
      </c>
      <c r="Q338" s="12">
        <v>0</v>
      </c>
      <c r="R338" t="s">
        <v>234</v>
      </c>
      <c r="S338" t="s">
        <v>235</v>
      </c>
      <c r="T338" t="s">
        <v>236</v>
      </c>
      <c r="U338" t="s">
        <v>234</v>
      </c>
      <c r="V338" t="s">
        <v>235</v>
      </c>
      <c r="W338" t="s">
        <v>925</v>
      </c>
      <c r="X338" t="s">
        <v>887</v>
      </c>
      <c r="Y338" s="4">
        <v>45999</v>
      </c>
      <c r="Z338" s="4">
        <v>46002</v>
      </c>
      <c r="AA338" s="19">
        <v>331</v>
      </c>
      <c r="AB338">
        <v>1300.01</v>
      </c>
      <c r="AD338" s="4">
        <v>46003</v>
      </c>
      <c r="AE338" s="11" t="s">
        <v>1091</v>
      </c>
      <c r="AF338" s="14">
        <v>331</v>
      </c>
      <c r="AG338" s="11" t="s">
        <v>944</v>
      </c>
      <c r="AH338" s="12" t="s">
        <v>932</v>
      </c>
      <c r="AI338" s="4">
        <v>46045</v>
      </c>
    </row>
    <row r="339" spans="1:35" x14ac:dyDescent="0.25">
      <c r="A339" s="14">
        <v>2025</v>
      </c>
      <c r="B339" s="4">
        <v>45931</v>
      </c>
      <c r="C339" s="4">
        <v>46022</v>
      </c>
      <c r="D339" s="13" t="s">
        <v>98</v>
      </c>
      <c r="E339" s="13" t="s">
        <v>398</v>
      </c>
      <c r="F339" s="13" t="s">
        <v>403</v>
      </c>
      <c r="G339" s="13" t="s">
        <v>403</v>
      </c>
      <c r="H339" s="13" t="s">
        <v>419</v>
      </c>
      <c r="I339" t="s">
        <v>200</v>
      </c>
      <c r="J339" t="s">
        <v>120</v>
      </c>
      <c r="K339" t="s">
        <v>153</v>
      </c>
      <c r="L339" t="s">
        <v>101</v>
      </c>
      <c r="M339" s="12" t="s">
        <v>103</v>
      </c>
      <c r="N339" t="s">
        <v>887</v>
      </c>
      <c r="O339" s="12" t="s">
        <v>105</v>
      </c>
      <c r="P339" s="12">
        <v>0</v>
      </c>
      <c r="Q339" s="12">
        <v>0</v>
      </c>
      <c r="R339" t="s">
        <v>234</v>
      </c>
      <c r="S339" t="s">
        <v>235</v>
      </c>
      <c r="T339" t="s">
        <v>236</v>
      </c>
      <c r="U339" t="s">
        <v>234</v>
      </c>
      <c r="V339" t="s">
        <v>235</v>
      </c>
      <c r="W339" t="s">
        <v>925</v>
      </c>
      <c r="X339" t="s">
        <v>887</v>
      </c>
      <c r="Y339" s="4">
        <v>45999</v>
      </c>
      <c r="Z339" s="4">
        <v>46002</v>
      </c>
      <c r="AA339" s="19">
        <v>332</v>
      </c>
      <c r="AB339">
        <v>505</v>
      </c>
      <c r="AD339" s="4">
        <v>46003</v>
      </c>
      <c r="AE339" s="11" t="s">
        <v>1092</v>
      </c>
      <c r="AF339" s="14">
        <v>332</v>
      </c>
      <c r="AG339" s="11" t="s">
        <v>944</v>
      </c>
      <c r="AH339" s="12" t="s">
        <v>932</v>
      </c>
      <c r="AI339" s="4">
        <v>46045</v>
      </c>
    </row>
    <row r="340" spans="1:35" x14ac:dyDescent="0.25">
      <c r="A340" s="14">
        <v>2025</v>
      </c>
      <c r="B340" s="4">
        <v>45931</v>
      </c>
      <c r="C340" s="4">
        <v>46022</v>
      </c>
      <c r="D340" s="13" t="s">
        <v>98</v>
      </c>
      <c r="E340" s="13" t="s">
        <v>469</v>
      </c>
      <c r="F340" s="13" t="s">
        <v>470</v>
      </c>
      <c r="G340" s="13" t="s">
        <v>470</v>
      </c>
      <c r="H340" s="13" t="s">
        <v>419</v>
      </c>
      <c r="I340" t="s">
        <v>158</v>
      </c>
      <c r="J340" t="s">
        <v>159</v>
      </c>
      <c r="K340" t="s">
        <v>160</v>
      </c>
      <c r="L340" t="s">
        <v>101</v>
      </c>
      <c r="M340" s="12" t="s">
        <v>103</v>
      </c>
      <c r="N340" t="s">
        <v>869</v>
      </c>
      <c r="O340" s="12" t="s">
        <v>105</v>
      </c>
      <c r="P340" s="12">
        <v>0</v>
      </c>
      <c r="Q340" s="12">
        <v>0</v>
      </c>
      <c r="R340" t="s">
        <v>234</v>
      </c>
      <c r="S340" t="s">
        <v>235</v>
      </c>
      <c r="T340" t="s">
        <v>236</v>
      </c>
      <c r="U340" t="s">
        <v>234</v>
      </c>
      <c r="V340" t="s">
        <v>235</v>
      </c>
      <c r="W340" t="s">
        <v>922</v>
      </c>
      <c r="X340" t="s">
        <v>869</v>
      </c>
      <c r="Y340" s="4">
        <v>46000</v>
      </c>
      <c r="Z340" s="4">
        <v>46002</v>
      </c>
      <c r="AA340" s="19">
        <v>333</v>
      </c>
      <c r="AB340">
        <v>2406</v>
      </c>
      <c r="AD340" s="4">
        <v>46003</v>
      </c>
      <c r="AE340" s="11" t="s">
        <v>1093</v>
      </c>
      <c r="AF340" s="14">
        <v>333</v>
      </c>
      <c r="AG340" s="11" t="s">
        <v>944</v>
      </c>
      <c r="AH340" s="12" t="s">
        <v>932</v>
      </c>
      <c r="AI340" s="4">
        <v>46045</v>
      </c>
    </row>
    <row r="341" spans="1:35" x14ac:dyDescent="0.25">
      <c r="A341" s="14">
        <v>2025</v>
      </c>
      <c r="B341" s="4">
        <v>45931</v>
      </c>
      <c r="C341" s="4">
        <v>46022</v>
      </c>
      <c r="D341" s="14" t="s">
        <v>98</v>
      </c>
      <c r="E341" s="14" t="s">
        <v>430</v>
      </c>
      <c r="F341" s="14" t="s">
        <v>431</v>
      </c>
      <c r="G341" s="14" t="s">
        <v>431</v>
      </c>
      <c r="H341" s="14" t="s">
        <v>432</v>
      </c>
      <c r="I341" t="s">
        <v>146</v>
      </c>
      <c r="J341" t="s">
        <v>139</v>
      </c>
      <c r="K341" t="s">
        <v>147</v>
      </c>
      <c r="L341" t="s">
        <v>101</v>
      </c>
      <c r="M341" s="12" t="s">
        <v>103</v>
      </c>
      <c r="N341" t="s">
        <v>354</v>
      </c>
      <c r="O341" s="12" t="s">
        <v>105</v>
      </c>
      <c r="P341" s="12">
        <v>0</v>
      </c>
      <c r="Q341" s="12">
        <v>0</v>
      </c>
      <c r="R341" t="s">
        <v>234</v>
      </c>
      <c r="S341" t="s">
        <v>235</v>
      </c>
      <c r="T341" t="s">
        <v>236</v>
      </c>
      <c r="U341" t="s">
        <v>234</v>
      </c>
      <c r="V341" t="s">
        <v>234</v>
      </c>
      <c r="W341" t="s">
        <v>234</v>
      </c>
      <c r="X341" t="s">
        <v>354</v>
      </c>
      <c r="Y341" s="4">
        <v>46002</v>
      </c>
      <c r="Z341" s="4">
        <v>46003</v>
      </c>
      <c r="AA341" s="19">
        <v>334</v>
      </c>
      <c r="AB341">
        <v>1991</v>
      </c>
      <c r="AD341" s="4">
        <v>46008</v>
      </c>
      <c r="AE341" s="11" t="s">
        <v>1094</v>
      </c>
      <c r="AF341" s="14">
        <v>334</v>
      </c>
      <c r="AG341" s="11" t="s">
        <v>944</v>
      </c>
      <c r="AH341" s="12" t="s">
        <v>932</v>
      </c>
      <c r="AI341" s="4">
        <v>46045</v>
      </c>
    </row>
    <row r="342" spans="1:35" x14ac:dyDescent="0.25">
      <c r="A342" s="14">
        <v>2025</v>
      </c>
      <c r="B342" s="4">
        <v>45931</v>
      </c>
      <c r="C342" s="4">
        <v>46022</v>
      </c>
      <c r="D342" s="13" t="s">
        <v>98</v>
      </c>
      <c r="E342" s="13" t="s">
        <v>497</v>
      </c>
      <c r="F342" s="13" t="s">
        <v>498</v>
      </c>
      <c r="G342" s="13" t="s">
        <v>498</v>
      </c>
      <c r="H342" s="13" t="s">
        <v>432</v>
      </c>
      <c r="I342" t="s">
        <v>203</v>
      </c>
      <c r="J342" t="s">
        <v>204</v>
      </c>
      <c r="K342" t="s">
        <v>205</v>
      </c>
      <c r="L342" t="s">
        <v>101</v>
      </c>
      <c r="M342" s="12" t="s">
        <v>103</v>
      </c>
      <c r="N342" t="s">
        <v>354</v>
      </c>
      <c r="O342" s="12" t="s">
        <v>105</v>
      </c>
      <c r="P342" s="12">
        <v>0</v>
      </c>
      <c r="Q342" s="12">
        <v>0</v>
      </c>
      <c r="R342" t="s">
        <v>234</v>
      </c>
      <c r="S342" t="s">
        <v>235</v>
      </c>
      <c r="T342" t="s">
        <v>236</v>
      </c>
      <c r="U342" t="s">
        <v>234</v>
      </c>
      <c r="V342" t="s">
        <v>234</v>
      </c>
      <c r="W342" t="s">
        <v>234</v>
      </c>
      <c r="X342" t="s">
        <v>354</v>
      </c>
      <c r="Y342" s="4">
        <v>46002</v>
      </c>
      <c r="Z342" s="4">
        <v>46003</v>
      </c>
      <c r="AA342" s="19">
        <v>335</v>
      </c>
      <c r="AB342">
        <v>3046</v>
      </c>
      <c r="AD342" s="4">
        <v>46008</v>
      </c>
      <c r="AE342" s="11" t="s">
        <v>1095</v>
      </c>
      <c r="AF342" s="14">
        <v>335</v>
      </c>
      <c r="AG342" s="11" t="s">
        <v>944</v>
      </c>
      <c r="AH342" s="12" t="s">
        <v>932</v>
      </c>
      <c r="AI342" s="4">
        <v>46045</v>
      </c>
    </row>
    <row r="343" spans="1:35" x14ac:dyDescent="0.25">
      <c r="A343" s="14">
        <v>2025</v>
      </c>
      <c r="B343" s="4">
        <v>45931</v>
      </c>
      <c r="C343" s="4">
        <v>46022</v>
      </c>
      <c r="D343" s="13" t="s">
        <v>98</v>
      </c>
      <c r="E343" s="13" t="s">
        <v>483</v>
      </c>
      <c r="F343" s="13" t="s">
        <v>484</v>
      </c>
      <c r="G343" s="13" t="s">
        <v>484</v>
      </c>
      <c r="H343" s="13" t="s">
        <v>485</v>
      </c>
      <c r="I343" t="s">
        <v>181</v>
      </c>
      <c r="J343" t="s">
        <v>166</v>
      </c>
      <c r="K343" t="s">
        <v>170</v>
      </c>
      <c r="L343" t="s">
        <v>101</v>
      </c>
      <c r="M343" s="12" t="s">
        <v>103</v>
      </c>
      <c r="N343" t="s">
        <v>885</v>
      </c>
      <c r="O343" s="12" t="s">
        <v>105</v>
      </c>
      <c r="P343" s="12">
        <v>0</v>
      </c>
      <c r="Q343" s="12">
        <v>0</v>
      </c>
      <c r="R343" t="s">
        <v>234</v>
      </c>
      <c r="S343" t="s">
        <v>235</v>
      </c>
      <c r="T343" t="s">
        <v>236</v>
      </c>
      <c r="U343" t="s">
        <v>234</v>
      </c>
      <c r="V343" t="s">
        <v>235</v>
      </c>
      <c r="W343" t="s">
        <v>379</v>
      </c>
      <c r="X343" t="s">
        <v>885</v>
      </c>
      <c r="Y343" s="4">
        <v>46002</v>
      </c>
      <c r="Z343" s="4">
        <v>46004</v>
      </c>
      <c r="AA343" s="19">
        <v>336</v>
      </c>
      <c r="AB343">
        <v>3790</v>
      </c>
      <c r="AD343" s="4">
        <v>46006</v>
      </c>
      <c r="AE343" s="11" t="s">
        <v>1096</v>
      </c>
      <c r="AF343" s="14">
        <v>336</v>
      </c>
      <c r="AG343" s="11" t="s">
        <v>944</v>
      </c>
      <c r="AH343" s="12" t="s">
        <v>932</v>
      </c>
      <c r="AI343" s="4">
        <v>46045</v>
      </c>
    </row>
    <row r="344" spans="1:35" x14ac:dyDescent="0.25">
      <c r="A344" s="14">
        <v>2025</v>
      </c>
      <c r="B344" s="4">
        <v>45931</v>
      </c>
      <c r="C344" s="4">
        <v>46022</v>
      </c>
      <c r="D344" s="13" t="s">
        <v>98</v>
      </c>
      <c r="E344" s="13" t="s">
        <v>433</v>
      </c>
      <c r="F344" s="13" t="s">
        <v>434</v>
      </c>
      <c r="G344" s="13" t="s">
        <v>435</v>
      </c>
      <c r="H344" s="13" t="s">
        <v>396</v>
      </c>
      <c r="I344" t="s">
        <v>185</v>
      </c>
      <c r="J344" t="s">
        <v>186</v>
      </c>
      <c r="K344" t="s">
        <v>139</v>
      </c>
      <c r="L344" t="s">
        <v>102</v>
      </c>
      <c r="M344" s="12" t="s">
        <v>103</v>
      </c>
      <c r="N344" t="s">
        <v>885</v>
      </c>
      <c r="O344" s="12" t="s">
        <v>105</v>
      </c>
      <c r="P344" s="12">
        <v>0</v>
      </c>
      <c r="Q344" s="12">
        <v>0</v>
      </c>
      <c r="R344" t="s">
        <v>234</v>
      </c>
      <c r="S344" t="s">
        <v>235</v>
      </c>
      <c r="T344" t="s">
        <v>236</v>
      </c>
      <c r="U344" t="s">
        <v>234</v>
      </c>
      <c r="V344" t="s">
        <v>235</v>
      </c>
      <c r="W344" t="s">
        <v>379</v>
      </c>
      <c r="X344" t="s">
        <v>885</v>
      </c>
      <c r="Y344" s="4">
        <v>46002</v>
      </c>
      <c r="Z344" s="4">
        <v>46004</v>
      </c>
      <c r="AA344" s="19">
        <v>337</v>
      </c>
      <c r="AB344">
        <v>5142</v>
      </c>
      <c r="AD344" s="4">
        <v>46008</v>
      </c>
      <c r="AE344" s="11" t="s">
        <v>1097</v>
      </c>
      <c r="AF344" s="14">
        <v>337</v>
      </c>
      <c r="AG344" s="11" t="s">
        <v>944</v>
      </c>
      <c r="AH344" s="12" t="s">
        <v>932</v>
      </c>
      <c r="AI344" s="4">
        <v>46045</v>
      </c>
    </row>
    <row r="345" spans="1:35" x14ac:dyDescent="0.25">
      <c r="A345" s="14">
        <v>2025</v>
      </c>
      <c r="B345" s="4">
        <v>45931</v>
      </c>
      <c r="C345" s="4">
        <v>46022</v>
      </c>
      <c r="D345" s="13" t="s">
        <v>98</v>
      </c>
      <c r="E345" s="13" t="s">
        <v>264</v>
      </c>
      <c r="F345" s="13" t="s">
        <v>263</v>
      </c>
      <c r="G345" s="13" t="s">
        <v>263</v>
      </c>
      <c r="H345" s="13" t="s">
        <v>396</v>
      </c>
      <c r="I345" t="s">
        <v>187</v>
      </c>
      <c r="J345" t="s">
        <v>166</v>
      </c>
      <c r="K345" t="s">
        <v>188</v>
      </c>
      <c r="L345" t="s">
        <v>101</v>
      </c>
      <c r="M345" s="12" t="s">
        <v>103</v>
      </c>
      <c r="N345" t="s">
        <v>885</v>
      </c>
      <c r="O345" s="12" t="s">
        <v>105</v>
      </c>
      <c r="P345" s="12">
        <v>0</v>
      </c>
      <c r="Q345" s="12">
        <v>0</v>
      </c>
      <c r="R345" t="s">
        <v>234</v>
      </c>
      <c r="S345" t="s">
        <v>235</v>
      </c>
      <c r="T345" t="s">
        <v>236</v>
      </c>
      <c r="U345" t="s">
        <v>234</v>
      </c>
      <c r="V345" t="s">
        <v>235</v>
      </c>
      <c r="W345" t="s">
        <v>379</v>
      </c>
      <c r="X345" t="s">
        <v>885</v>
      </c>
      <c r="Y345" s="4">
        <v>46002</v>
      </c>
      <c r="Z345" s="4">
        <v>46004</v>
      </c>
      <c r="AA345" s="19">
        <v>338</v>
      </c>
      <c r="AB345">
        <v>3482</v>
      </c>
      <c r="AD345" s="4">
        <v>46008</v>
      </c>
      <c r="AE345" s="11" t="s">
        <v>1098</v>
      </c>
      <c r="AF345" s="14">
        <v>338</v>
      </c>
      <c r="AG345" s="11" t="s">
        <v>944</v>
      </c>
      <c r="AH345" s="12" t="s">
        <v>932</v>
      </c>
      <c r="AI345" s="4">
        <v>46045</v>
      </c>
    </row>
    <row r="346" spans="1:35" x14ac:dyDescent="0.25">
      <c r="A346" s="14">
        <v>2025</v>
      </c>
      <c r="B346" s="4">
        <v>45931</v>
      </c>
      <c r="C346" s="4">
        <v>46022</v>
      </c>
      <c r="D346" s="13" t="s">
        <v>91</v>
      </c>
      <c r="E346" s="13" t="s">
        <v>466</v>
      </c>
      <c r="F346" s="13" t="s">
        <v>467</v>
      </c>
      <c r="G346" s="13" t="s">
        <v>468</v>
      </c>
      <c r="H346" s="13" t="s">
        <v>396</v>
      </c>
      <c r="I346" t="s">
        <v>182</v>
      </c>
      <c r="J346" t="s">
        <v>183</v>
      </c>
      <c r="K346" t="s">
        <v>184</v>
      </c>
      <c r="L346" s="13" t="s">
        <v>102</v>
      </c>
      <c r="M346" s="12" t="s">
        <v>103</v>
      </c>
      <c r="N346" t="s">
        <v>885</v>
      </c>
      <c r="O346" s="12" t="s">
        <v>105</v>
      </c>
      <c r="P346" s="12">
        <v>0</v>
      </c>
      <c r="Q346" s="12">
        <v>0</v>
      </c>
      <c r="R346" t="s">
        <v>234</v>
      </c>
      <c r="S346" t="s">
        <v>235</v>
      </c>
      <c r="T346" t="s">
        <v>236</v>
      </c>
      <c r="U346" t="s">
        <v>234</v>
      </c>
      <c r="V346" t="s">
        <v>235</v>
      </c>
      <c r="W346" t="s">
        <v>379</v>
      </c>
      <c r="X346" t="s">
        <v>885</v>
      </c>
      <c r="Y346" s="4">
        <v>46002</v>
      </c>
      <c r="Z346" s="4">
        <v>46004</v>
      </c>
      <c r="AA346" s="19">
        <v>339</v>
      </c>
      <c r="AB346">
        <v>5214</v>
      </c>
      <c r="AD346" s="4">
        <v>46008</v>
      </c>
      <c r="AE346" s="11" t="s">
        <v>1099</v>
      </c>
      <c r="AF346" s="14">
        <v>339</v>
      </c>
      <c r="AG346" s="11" t="s">
        <v>944</v>
      </c>
      <c r="AH346" s="12" t="s">
        <v>932</v>
      </c>
      <c r="AI346" s="4">
        <v>46045</v>
      </c>
    </row>
    <row r="347" spans="1:35" x14ac:dyDescent="0.25">
      <c r="A347" s="14">
        <v>2025</v>
      </c>
      <c r="B347" s="4">
        <v>45931</v>
      </c>
      <c r="C347" s="4">
        <v>46022</v>
      </c>
      <c r="D347" s="13" t="s">
        <v>98</v>
      </c>
      <c r="E347" s="13" t="s">
        <v>422</v>
      </c>
      <c r="F347" s="13" t="s">
        <v>423</v>
      </c>
      <c r="G347" s="13" t="s">
        <v>423</v>
      </c>
      <c r="H347" s="13" t="s">
        <v>419</v>
      </c>
      <c r="I347" t="s">
        <v>157</v>
      </c>
      <c r="J347" t="s">
        <v>121</v>
      </c>
      <c r="K347" t="s">
        <v>137</v>
      </c>
      <c r="L347" t="s">
        <v>101</v>
      </c>
      <c r="M347" s="12" t="s">
        <v>103</v>
      </c>
      <c r="N347" t="s">
        <v>887</v>
      </c>
      <c r="O347" s="12" t="s">
        <v>105</v>
      </c>
      <c r="P347" s="12">
        <v>0</v>
      </c>
      <c r="Q347" s="12">
        <v>0</v>
      </c>
      <c r="R347" t="s">
        <v>234</v>
      </c>
      <c r="S347" t="s">
        <v>235</v>
      </c>
      <c r="T347" t="s">
        <v>236</v>
      </c>
      <c r="U347" t="s">
        <v>234</v>
      </c>
      <c r="V347" t="s">
        <v>235</v>
      </c>
      <c r="W347" t="s">
        <v>925</v>
      </c>
      <c r="X347" t="s">
        <v>887</v>
      </c>
      <c r="Y347" s="4">
        <v>46002</v>
      </c>
      <c r="Z347" s="4">
        <v>46004</v>
      </c>
      <c r="AA347" s="19">
        <v>340</v>
      </c>
      <c r="AB347">
        <v>1117</v>
      </c>
      <c r="AD347" s="4">
        <v>46007</v>
      </c>
      <c r="AE347" s="11" t="s">
        <v>1100</v>
      </c>
      <c r="AF347" s="14">
        <v>340</v>
      </c>
      <c r="AG347" s="11" t="s">
        <v>944</v>
      </c>
      <c r="AH347" s="12" t="s">
        <v>932</v>
      </c>
      <c r="AI347" s="4">
        <v>46045</v>
      </c>
    </row>
    <row r="348" spans="1:35" x14ac:dyDescent="0.25">
      <c r="A348" s="14">
        <v>2025</v>
      </c>
      <c r="B348" s="4">
        <v>45931</v>
      </c>
      <c r="C348" s="4">
        <v>46022</v>
      </c>
      <c r="D348" s="13" t="s">
        <v>98</v>
      </c>
      <c r="E348" s="13" t="s">
        <v>417</v>
      </c>
      <c r="F348" s="13" t="s">
        <v>418</v>
      </c>
      <c r="G348" s="13" t="s">
        <v>418</v>
      </c>
      <c r="H348" s="13" t="s">
        <v>419</v>
      </c>
      <c r="I348" t="s">
        <v>161</v>
      </c>
      <c r="J348" t="s">
        <v>162</v>
      </c>
      <c r="K348" t="s">
        <v>163</v>
      </c>
      <c r="L348" t="s">
        <v>101</v>
      </c>
      <c r="M348" s="12" t="s">
        <v>103</v>
      </c>
      <c r="N348" t="s">
        <v>884</v>
      </c>
      <c r="O348" s="12" t="s">
        <v>105</v>
      </c>
      <c r="P348" s="12">
        <v>0</v>
      </c>
      <c r="Q348" s="12">
        <v>0</v>
      </c>
      <c r="R348" t="s">
        <v>234</v>
      </c>
      <c r="S348" t="s">
        <v>235</v>
      </c>
      <c r="T348" t="s">
        <v>236</v>
      </c>
      <c r="U348" t="s">
        <v>234</v>
      </c>
      <c r="V348" t="s">
        <v>235</v>
      </c>
      <c r="W348" t="s">
        <v>374</v>
      </c>
      <c r="X348" t="s">
        <v>884</v>
      </c>
      <c r="Y348" s="4">
        <v>46002</v>
      </c>
      <c r="Z348" s="4">
        <v>46004</v>
      </c>
      <c r="AA348" s="19">
        <v>341</v>
      </c>
      <c r="AB348">
        <v>2798</v>
      </c>
      <c r="AD348" s="4">
        <v>46008</v>
      </c>
      <c r="AE348" s="11" t="s">
        <v>1101</v>
      </c>
      <c r="AF348" s="14">
        <v>341</v>
      </c>
      <c r="AG348" s="11" t="s">
        <v>944</v>
      </c>
      <c r="AH348" s="12" t="s">
        <v>932</v>
      </c>
      <c r="AI348" s="4">
        <v>46045</v>
      </c>
    </row>
    <row r="349" spans="1:35" x14ac:dyDescent="0.25">
      <c r="A349" s="14">
        <v>2025</v>
      </c>
      <c r="B349" s="4">
        <v>45931</v>
      </c>
      <c r="C349" s="4">
        <v>46022</v>
      </c>
      <c r="D349" s="13" t="s">
        <v>91</v>
      </c>
      <c r="E349" s="13" t="s">
        <v>441</v>
      </c>
      <c r="F349" s="13" t="s">
        <v>439</v>
      </c>
      <c r="G349" s="13" t="s">
        <v>439</v>
      </c>
      <c r="H349" s="13" t="s">
        <v>440</v>
      </c>
      <c r="I349" t="s">
        <v>284</v>
      </c>
      <c r="J349" t="s">
        <v>160</v>
      </c>
      <c r="K349" t="s">
        <v>691</v>
      </c>
      <c r="L349" t="s">
        <v>101</v>
      </c>
      <c r="M349" s="12" t="s">
        <v>103</v>
      </c>
      <c r="N349" t="s">
        <v>886</v>
      </c>
      <c r="O349" s="12" t="s">
        <v>105</v>
      </c>
      <c r="P349" s="12">
        <v>0</v>
      </c>
      <c r="Q349" s="12">
        <v>0</v>
      </c>
      <c r="R349" t="s">
        <v>234</v>
      </c>
      <c r="S349" t="s">
        <v>235</v>
      </c>
      <c r="T349" t="s">
        <v>236</v>
      </c>
      <c r="U349" t="s">
        <v>234</v>
      </c>
      <c r="V349" t="s">
        <v>235</v>
      </c>
      <c r="W349" t="s">
        <v>375</v>
      </c>
      <c r="X349" t="s">
        <v>886</v>
      </c>
      <c r="Y349" s="4">
        <v>46002</v>
      </c>
      <c r="Z349" s="4">
        <v>46004</v>
      </c>
      <c r="AA349" s="19">
        <v>342</v>
      </c>
      <c r="AB349">
        <v>455</v>
      </c>
      <c r="AD349" s="4">
        <v>46008</v>
      </c>
      <c r="AE349" s="11" t="s">
        <v>1102</v>
      </c>
      <c r="AF349" s="14">
        <v>342</v>
      </c>
      <c r="AG349" s="11" t="s">
        <v>944</v>
      </c>
      <c r="AH349" s="12" t="s">
        <v>932</v>
      </c>
      <c r="AI349" s="4">
        <v>46045</v>
      </c>
    </row>
    <row r="350" spans="1:35" x14ac:dyDescent="0.25">
      <c r="A350" s="14">
        <v>2025</v>
      </c>
      <c r="B350" s="4">
        <v>45931</v>
      </c>
      <c r="C350" s="4">
        <v>46022</v>
      </c>
      <c r="D350" t="s">
        <v>98</v>
      </c>
      <c r="E350" t="s">
        <v>264</v>
      </c>
      <c r="F350" t="s">
        <v>263</v>
      </c>
      <c r="G350" t="s">
        <v>263</v>
      </c>
      <c r="H350" s="14" t="s">
        <v>938</v>
      </c>
      <c r="I350" t="s">
        <v>844</v>
      </c>
      <c r="J350" t="s">
        <v>279</v>
      </c>
      <c r="K350" t="s">
        <v>147</v>
      </c>
      <c r="L350" t="s">
        <v>101</v>
      </c>
      <c r="M350" s="12" t="s">
        <v>103</v>
      </c>
      <c r="N350" t="s">
        <v>886</v>
      </c>
      <c r="O350" s="12" t="s">
        <v>105</v>
      </c>
      <c r="P350" s="12">
        <v>0</v>
      </c>
      <c r="Q350" s="12">
        <v>0</v>
      </c>
      <c r="R350" t="s">
        <v>234</v>
      </c>
      <c r="S350" t="s">
        <v>235</v>
      </c>
      <c r="T350" t="s">
        <v>236</v>
      </c>
      <c r="U350" t="s">
        <v>234</v>
      </c>
      <c r="V350" t="s">
        <v>235</v>
      </c>
      <c r="W350" t="s">
        <v>375</v>
      </c>
      <c r="X350" t="s">
        <v>886</v>
      </c>
      <c r="Y350" s="4">
        <v>46002</v>
      </c>
      <c r="Z350" s="4">
        <v>46004</v>
      </c>
      <c r="AA350" s="19">
        <v>343</v>
      </c>
      <c r="AB350">
        <v>1195</v>
      </c>
      <c r="AD350" s="4">
        <v>46008</v>
      </c>
      <c r="AE350" s="11" t="s">
        <v>1103</v>
      </c>
      <c r="AF350" s="14">
        <v>343</v>
      </c>
      <c r="AG350" s="11" t="s">
        <v>944</v>
      </c>
      <c r="AH350" s="12" t="s">
        <v>932</v>
      </c>
      <c r="AI350" s="4">
        <v>46045</v>
      </c>
    </row>
    <row r="351" spans="1:35" x14ac:dyDescent="0.25">
      <c r="A351" s="14">
        <v>2025</v>
      </c>
      <c r="B351" s="4">
        <v>45931</v>
      </c>
      <c r="C351" s="4">
        <v>46022</v>
      </c>
      <c r="D351" s="13" t="s">
        <v>98</v>
      </c>
      <c r="E351" s="13" t="s">
        <v>933</v>
      </c>
      <c r="F351" s="13" t="s">
        <v>934</v>
      </c>
      <c r="G351" s="13" t="s">
        <v>934</v>
      </c>
      <c r="H351" s="13" t="s">
        <v>935</v>
      </c>
      <c r="I351" t="s">
        <v>280</v>
      </c>
      <c r="J351" t="s">
        <v>137</v>
      </c>
      <c r="K351" t="s">
        <v>302</v>
      </c>
      <c r="L351" s="13" t="s">
        <v>101</v>
      </c>
      <c r="M351" s="12" t="s">
        <v>103</v>
      </c>
      <c r="N351" t="s">
        <v>886</v>
      </c>
      <c r="O351" s="12" t="s">
        <v>105</v>
      </c>
      <c r="P351" s="12">
        <v>0</v>
      </c>
      <c r="Q351" s="12">
        <v>0</v>
      </c>
      <c r="R351" t="s">
        <v>234</v>
      </c>
      <c r="S351" t="s">
        <v>235</v>
      </c>
      <c r="T351" t="s">
        <v>236</v>
      </c>
      <c r="U351" t="s">
        <v>234</v>
      </c>
      <c r="V351" t="s">
        <v>235</v>
      </c>
      <c r="W351" t="s">
        <v>375</v>
      </c>
      <c r="X351" t="s">
        <v>886</v>
      </c>
      <c r="Y351" s="4">
        <v>46002</v>
      </c>
      <c r="Z351" s="4">
        <v>46004</v>
      </c>
      <c r="AA351" s="19">
        <v>344</v>
      </c>
      <c r="AB351">
        <v>1094</v>
      </c>
      <c r="AD351" s="4">
        <v>46008</v>
      </c>
      <c r="AE351" s="11" t="s">
        <v>1104</v>
      </c>
      <c r="AF351" s="14">
        <v>344</v>
      </c>
      <c r="AG351" s="11" t="s">
        <v>944</v>
      </c>
      <c r="AH351" s="12" t="s">
        <v>932</v>
      </c>
      <c r="AI351" s="4">
        <v>46045</v>
      </c>
    </row>
    <row r="352" spans="1:35" x14ac:dyDescent="0.25">
      <c r="A352" s="14">
        <v>2025</v>
      </c>
      <c r="B352" s="4">
        <v>45931</v>
      </c>
      <c r="C352" s="4">
        <v>46022</v>
      </c>
      <c r="D352" s="13" t="s">
        <v>98</v>
      </c>
      <c r="E352" s="13" t="s">
        <v>398</v>
      </c>
      <c r="F352" s="13" t="s">
        <v>403</v>
      </c>
      <c r="G352" s="13" t="s">
        <v>403</v>
      </c>
      <c r="H352" s="13" t="s">
        <v>262</v>
      </c>
      <c r="I352" t="s">
        <v>144</v>
      </c>
      <c r="J352" t="s">
        <v>145</v>
      </c>
      <c r="K352" t="s">
        <v>118</v>
      </c>
      <c r="L352" t="s">
        <v>101</v>
      </c>
      <c r="M352" s="12" t="s">
        <v>103</v>
      </c>
      <c r="N352" t="s">
        <v>217</v>
      </c>
      <c r="O352" s="12" t="s">
        <v>105</v>
      </c>
      <c r="P352" s="12">
        <v>0</v>
      </c>
      <c r="Q352" s="12">
        <v>0</v>
      </c>
      <c r="R352" t="s">
        <v>234</v>
      </c>
      <c r="S352" t="s">
        <v>235</v>
      </c>
      <c r="T352" t="s">
        <v>236</v>
      </c>
      <c r="U352" t="s">
        <v>234</v>
      </c>
      <c r="V352" t="s">
        <v>235</v>
      </c>
      <c r="W352" t="s">
        <v>926</v>
      </c>
      <c r="X352" t="s">
        <v>217</v>
      </c>
      <c r="Y352" s="4">
        <v>46002</v>
      </c>
      <c r="Z352" s="4">
        <v>46007</v>
      </c>
      <c r="AA352" s="19">
        <v>345</v>
      </c>
      <c r="AB352">
        <v>5189</v>
      </c>
      <c r="AD352" s="4">
        <v>46008</v>
      </c>
      <c r="AE352" s="11" t="s">
        <v>1105</v>
      </c>
      <c r="AF352" s="14">
        <v>345</v>
      </c>
      <c r="AG352" s="11" t="s">
        <v>944</v>
      </c>
      <c r="AH352" s="12" t="s">
        <v>932</v>
      </c>
      <c r="AI352" s="4">
        <v>46045</v>
      </c>
    </row>
    <row r="353" spans="1:35" x14ac:dyDescent="0.25">
      <c r="A353" s="14">
        <v>2025</v>
      </c>
      <c r="B353" s="4">
        <v>45931</v>
      </c>
      <c r="C353" s="4">
        <v>46022</v>
      </c>
      <c r="D353" t="s">
        <v>98</v>
      </c>
      <c r="E353" s="14" t="s">
        <v>264</v>
      </c>
      <c r="F353" s="14" t="s">
        <v>263</v>
      </c>
      <c r="G353" s="14" t="s">
        <v>263</v>
      </c>
      <c r="H353" s="14" t="s">
        <v>262</v>
      </c>
      <c r="I353" t="s">
        <v>116</v>
      </c>
      <c r="J353" t="s">
        <v>117</v>
      </c>
      <c r="K353" t="s">
        <v>118</v>
      </c>
      <c r="L353" t="s">
        <v>101</v>
      </c>
      <c r="M353" s="12" t="s">
        <v>103</v>
      </c>
      <c r="N353" t="s">
        <v>217</v>
      </c>
      <c r="O353" s="12" t="s">
        <v>105</v>
      </c>
      <c r="P353" s="12">
        <v>0</v>
      </c>
      <c r="Q353" s="12">
        <v>0</v>
      </c>
      <c r="R353" t="s">
        <v>234</v>
      </c>
      <c r="S353" t="s">
        <v>235</v>
      </c>
      <c r="T353" t="s">
        <v>236</v>
      </c>
      <c r="U353" t="s">
        <v>234</v>
      </c>
      <c r="V353" t="s">
        <v>235</v>
      </c>
      <c r="W353" t="s">
        <v>926</v>
      </c>
      <c r="X353" t="s">
        <v>217</v>
      </c>
      <c r="Y353" s="4">
        <v>46002</v>
      </c>
      <c r="Z353" s="4">
        <v>46007</v>
      </c>
      <c r="AA353" s="19">
        <v>346</v>
      </c>
      <c r="AB353">
        <v>5090</v>
      </c>
      <c r="AD353" s="4">
        <v>46008</v>
      </c>
      <c r="AE353" s="11" t="s">
        <v>1106</v>
      </c>
      <c r="AF353" s="14">
        <v>346</v>
      </c>
      <c r="AG353" s="11" t="s">
        <v>944</v>
      </c>
      <c r="AH353" s="12" t="s">
        <v>932</v>
      </c>
      <c r="AI353" s="4">
        <v>46045</v>
      </c>
    </row>
    <row r="354" spans="1:35" x14ac:dyDescent="0.25">
      <c r="A354" s="14">
        <v>2025</v>
      </c>
      <c r="B354" s="4">
        <v>45931</v>
      </c>
      <c r="C354" s="4">
        <v>46022</v>
      </c>
      <c r="D354" s="13" t="s">
        <v>91</v>
      </c>
      <c r="E354" s="13" t="s">
        <v>436</v>
      </c>
      <c r="F354" s="13" t="s">
        <v>437</v>
      </c>
      <c r="G354" s="13" t="s">
        <v>438</v>
      </c>
      <c r="H354" s="13" t="s">
        <v>262</v>
      </c>
      <c r="I354" t="s">
        <v>125</v>
      </c>
      <c r="J354" t="s">
        <v>118</v>
      </c>
      <c r="K354" t="s">
        <v>126</v>
      </c>
      <c r="L354" s="13" t="s">
        <v>102</v>
      </c>
      <c r="M354" s="12" t="s">
        <v>103</v>
      </c>
      <c r="N354" t="s">
        <v>224</v>
      </c>
      <c r="O354" s="12" t="s">
        <v>105</v>
      </c>
      <c r="P354" s="12">
        <v>0</v>
      </c>
      <c r="Q354" s="12">
        <v>0</v>
      </c>
      <c r="R354" t="s">
        <v>234</v>
      </c>
      <c r="S354" t="s">
        <v>235</v>
      </c>
      <c r="T354" t="s">
        <v>236</v>
      </c>
      <c r="U354" t="s">
        <v>234</v>
      </c>
      <c r="V354" t="s">
        <v>235</v>
      </c>
      <c r="W354" t="s">
        <v>926</v>
      </c>
      <c r="X354" t="s">
        <v>224</v>
      </c>
      <c r="Y354" s="4">
        <v>46002</v>
      </c>
      <c r="Z354" s="4">
        <v>46008</v>
      </c>
      <c r="AA354" s="19">
        <v>347</v>
      </c>
      <c r="AB354">
        <v>5855.82</v>
      </c>
      <c r="AD354" s="4">
        <v>46009</v>
      </c>
      <c r="AE354" s="11" t="s">
        <v>1107</v>
      </c>
      <c r="AF354" s="14">
        <v>347</v>
      </c>
      <c r="AG354" s="11" t="s">
        <v>944</v>
      </c>
      <c r="AH354" s="12" t="s">
        <v>932</v>
      </c>
      <c r="AI354" s="4">
        <v>46045</v>
      </c>
    </row>
    <row r="355" spans="1:35" x14ac:dyDescent="0.25">
      <c r="A355" s="14">
        <v>2025</v>
      </c>
      <c r="B355" s="4">
        <v>45931</v>
      </c>
      <c r="C355" s="4">
        <v>46022</v>
      </c>
      <c r="D355" s="13" t="s">
        <v>98</v>
      </c>
      <c r="E355" s="13" t="s">
        <v>469</v>
      </c>
      <c r="F355" s="13" t="s">
        <v>470</v>
      </c>
      <c r="G355" s="13" t="s">
        <v>470</v>
      </c>
      <c r="H355" s="13" t="s">
        <v>419</v>
      </c>
      <c r="I355" t="s">
        <v>158</v>
      </c>
      <c r="J355" t="s">
        <v>159</v>
      </c>
      <c r="K355" t="s">
        <v>160</v>
      </c>
      <c r="L355" t="s">
        <v>101</v>
      </c>
      <c r="M355" s="12" t="s">
        <v>103</v>
      </c>
      <c r="N355" t="s">
        <v>887</v>
      </c>
      <c r="O355" s="12" t="s">
        <v>105</v>
      </c>
      <c r="P355" s="12">
        <v>0</v>
      </c>
      <c r="Q355" s="12">
        <v>0</v>
      </c>
      <c r="R355" t="s">
        <v>234</v>
      </c>
      <c r="S355" t="s">
        <v>235</v>
      </c>
      <c r="T355" t="s">
        <v>236</v>
      </c>
      <c r="U355" t="s">
        <v>234</v>
      </c>
      <c r="V355" t="s">
        <v>235</v>
      </c>
      <c r="W355" t="s">
        <v>374</v>
      </c>
      <c r="X355" t="s">
        <v>887</v>
      </c>
      <c r="Y355" s="4">
        <v>46003</v>
      </c>
      <c r="Z355" s="4">
        <v>46004</v>
      </c>
      <c r="AA355" s="19">
        <v>348</v>
      </c>
      <c r="AB355">
        <v>785</v>
      </c>
      <c r="AD355" s="4">
        <v>46007</v>
      </c>
      <c r="AE355" s="11" t="s">
        <v>1108</v>
      </c>
      <c r="AF355" s="14">
        <v>348</v>
      </c>
      <c r="AG355" s="11" t="s">
        <v>944</v>
      </c>
      <c r="AH355" s="12" t="s">
        <v>932</v>
      </c>
      <c r="AI355" s="4">
        <v>46045</v>
      </c>
    </row>
    <row r="356" spans="1:35" x14ac:dyDescent="0.25">
      <c r="A356" s="14">
        <v>2025</v>
      </c>
      <c r="B356" s="4">
        <v>45931</v>
      </c>
      <c r="C356" s="4">
        <v>46022</v>
      </c>
      <c r="D356" s="13" t="s">
        <v>98</v>
      </c>
      <c r="E356" s="13" t="s">
        <v>469</v>
      </c>
      <c r="F356" s="13" t="s">
        <v>470</v>
      </c>
      <c r="G356" s="13" t="s">
        <v>470</v>
      </c>
      <c r="H356" s="13" t="s">
        <v>419</v>
      </c>
      <c r="I356" t="s">
        <v>158</v>
      </c>
      <c r="J356" t="s">
        <v>159</v>
      </c>
      <c r="K356" t="s">
        <v>160</v>
      </c>
      <c r="L356" t="s">
        <v>101</v>
      </c>
      <c r="M356" s="12" t="s">
        <v>103</v>
      </c>
      <c r="N356" t="s">
        <v>888</v>
      </c>
      <c r="O356" s="12" t="s">
        <v>105</v>
      </c>
      <c r="P356" s="12">
        <v>0</v>
      </c>
      <c r="Q356" s="12">
        <v>0</v>
      </c>
      <c r="R356" t="s">
        <v>234</v>
      </c>
      <c r="S356" t="s">
        <v>235</v>
      </c>
      <c r="T356" t="s">
        <v>236</v>
      </c>
      <c r="U356" t="s">
        <v>234</v>
      </c>
      <c r="V356" t="s">
        <v>235</v>
      </c>
      <c r="W356" t="s">
        <v>925</v>
      </c>
      <c r="X356" t="s">
        <v>888</v>
      </c>
      <c r="Y356" s="4">
        <v>46006</v>
      </c>
      <c r="Z356" s="4">
        <v>46010</v>
      </c>
      <c r="AA356" s="19">
        <v>349</v>
      </c>
      <c r="AB356">
        <v>1049.5</v>
      </c>
      <c r="AD356" s="4">
        <v>46013</v>
      </c>
      <c r="AE356" s="11" t="s">
        <v>1109</v>
      </c>
      <c r="AF356" s="14">
        <v>349</v>
      </c>
      <c r="AG356" s="11" t="s">
        <v>944</v>
      </c>
      <c r="AH356" s="12" t="s">
        <v>932</v>
      </c>
      <c r="AI356" s="4">
        <v>46045</v>
      </c>
    </row>
    <row r="357" spans="1:35" x14ac:dyDescent="0.25">
      <c r="A357" s="14">
        <v>2025</v>
      </c>
      <c r="B357" s="4">
        <v>45931</v>
      </c>
      <c r="C357" s="4">
        <v>46022</v>
      </c>
      <c r="D357" s="13" t="s">
        <v>98</v>
      </c>
      <c r="E357" s="13" t="s">
        <v>417</v>
      </c>
      <c r="F357" s="13" t="s">
        <v>418</v>
      </c>
      <c r="G357" s="13" t="s">
        <v>418</v>
      </c>
      <c r="H357" s="13" t="s">
        <v>419</v>
      </c>
      <c r="I357" t="s">
        <v>161</v>
      </c>
      <c r="J357" t="s">
        <v>162</v>
      </c>
      <c r="K357" t="s">
        <v>163</v>
      </c>
      <c r="L357" t="s">
        <v>101</v>
      </c>
      <c r="M357" s="12" t="s">
        <v>103</v>
      </c>
      <c r="N357" t="s">
        <v>888</v>
      </c>
      <c r="O357" s="12" t="s">
        <v>105</v>
      </c>
      <c r="P357" s="12">
        <v>0</v>
      </c>
      <c r="Q357" s="12">
        <v>0</v>
      </c>
      <c r="R357" t="s">
        <v>234</v>
      </c>
      <c r="S357" t="s">
        <v>235</v>
      </c>
      <c r="T357" t="s">
        <v>236</v>
      </c>
      <c r="U357" t="s">
        <v>234</v>
      </c>
      <c r="V357" t="s">
        <v>235</v>
      </c>
      <c r="W357" t="s">
        <v>925</v>
      </c>
      <c r="X357" t="s">
        <v>888</v>
      </c>
      <c r="Y357" s="4">
        <v>46006</v>
      </c>
      <c r="Z357" s="4">
        <v>46010</v>
      </c>
      <c r="AA357" s="19">
        <v>350</v>
      </c>
      <c r="AB357">
        <v>6970.92</v>
      </c>
      <c r="AD357" s="4">
        <v>46014</v>
      </c>
      <c r="AE357" s="11" t="s">
        <v>1110</v>
      </c>
      <c r="AF357" s="14">
        <v>350</v>
      </c>
      <c r="AG357" s="11" t="s">
        <v>944</v>
      </c>
      <c r="AH357" s="12" t="s">
        <v>932</v>
      </c>
      <c r="AI357" s="4">
        <v>46045</v>
      </c>
    </row>
    <row r="358" spans="1:35" x14ac:dyDescent="0.25">
      <c r="A358" s="14">
        <v>2025</v>
      </c>
      <c r="B358" s="4">
        <v>45931</v>
      </c>
      <c r="C358" s="4">
        <v>46022</v>
      </c>
      <c r="D358" s="13" t="s">
        <v>98</v>
      </c>
      <c r="E358" s="13" t="s">
        <v>398</v>
      </c>
      <c r="F358" s="13" t="s">
        <v>403</v>
      </c>
      <c r="G358" s="13" t="s">
        <v>403</v>
      </c>
      <c r="H358" s="13" t="s">
        <v>419</v>
      </c>
      <c r="I358" t="s">
        <v>200</v>
      </c>
      <c r="J358" t="s">
        <v>120</v>
      </c>
      <c r="K358" t="s">
        <v>153</v>
      </c>
      <c r="L358" t="s">
        <v>101</v>
      </c>
      <c r="M358" s="12" t="s">
        <v>103</v>
      </c>
      <c r="N358" t="s">
        <v>888</v>
      </c>
      <c r="O358" s="12" t="s">
        <v>105</v>
      </c>
      <c r="P358" s="12">
        <v>0</v>
      </c>
      <c r="Q358" s="12">
        <v>0</v>
      </c>
      <c r="R358" t="s">
        <v>234</v>
      </c>
      <c r="S358" t="s">
        <v>235</v>
      </c>
      <c r="T358" t="s">
        <v>236</v>
      </c>
      <c r="U358" t="s">
        <v>234</v>
      </c>
      <c r="V358" t="s">
        <v>235</v>
      </c>
      <c r="W358" t="s">
        <v>925</v>
      </c>
      <c r="X358" t="s">
        <v>888</v>
      </c>
      <c r="Y358" s="4">
        <v>46006</v>
      </c>
      <c r="Z358" s="4">
        <v>46010</v>
      </c>
      <c r="AA358" s="19">
        <v>351</v>
      </c>
      <c r="AB358">
        <v>946</v>
      </c>
      <c r="AD358" s="4">
        <v>46014</v>
      </c>
      <c r="AE358" s="11" t="s">
        <v>1111</v>
      </c>
      <c r="AF358" s="14">
        <v>351</v>
      </c>
      <c r="AG358" s="11" t="s">
        <v>944</v>
      </c>
      <c r="AH358" s="12" t="s">
        <v>932</v>
      </c>
      <c r="AI358" s="4">
        <v>46045</v>
      </c>
    </row>
    <row r="359" spans="1:35" x14ac:dyDescent="0.25">
      <c r="A359" s="14">
        <v>2025</v>
      </c>
      <c r="B359" s="4">
        <v>45931</v>
      </c>
      <c r="C359" s="4">
        <v>46022</v>
      </c>
      <c r="D359" s="13" t="s">
        <v>98</v>
      </c>
      <c r="E359" s="13" t="s">
        <v>933</v>
      </c>
      <c r="F359" s="13" t="s">
        <v>934</v>
      </c>
      <c r="G359" s="13" t="s">
        <v>934</v>
      </c>
      <c r="H359" s="13" t="s">
        <v>935</v>
      </c>
      <c r="I359" t="s">
        <v>845</v>
      </c>
      <c r="J359" t="s">
        <v>137</v>
      </c>
      <c r="K359" t="s">
        <v>302</v>
      </c>
      <c r="L359" s="13" t="s">
        <v>101</v>
      </c>
      <c r="M359" s="12" t="s">
        <v>103</v>
      </c>
      <c r="N359" t="s">
        <v>889</v>
      </c>
      <c r="O359" s="12" t="s">
        <v>105</v>
      </c>
      <c r="P359" s="12">
        <v>0</v>
      </c>
      <c r="Q359" s="12">
        <v>0</v>
      </c>
      <c r="R359" t="s">
        <v>234</v>
      </c>
      <c r="S359" t="s">
        <v>235</v>
      </c>
      <c r="T359" t="s">
        <v>236</v>
      </c>
      <c r="U359" t="s">
        <v>234</v>
      </c>
      <c r="V359" t="s">
        <v>235</v>
      </c>
      <c r="W359" t="s">
        <v>907</v>
      </c>
      <c r="X359" t="s">
        <v>889</v>
      </c>
      <c r="Y359" s="4">
        <v>46007</v>
      </c>
      <c r="Z359" s="4">
        <v>46008</v>
      </c>
      <c r="AA359" s="19">
        <v>352</v>
      </c>
      <c r="AB359">
        <v>3158.92</v>
      </c>
      <c r="AD359" s="4">
        <v>46009</v>
      </c>
      <c r="AE359" s="11" t="s">
        <v>1112</v>
      </c>
      <c r="AF359" s="14">
        <v>352</v>
      </c>
      <c r="AG359" s="11" t="s">
        <v>944</v>
      </c>
      <c r="AH359" s="12" t="s">
        <v>932</v>
      </c>
      <c r="AI359" s="4">
        <v>46045</v>
      </c>
    </row>
    <row r="360" spans="1:35" x14ac:dyDescent="0.25">
      <c r="A360" s="14">
        <v>2025</v>
      </c>
      <c r="B360" s="4">
        <v>45931</v>
      </c>
      <c r="C360" s="4">
        <v>46022</v>
      </c>
      <c r="D360" t="s">
        <v>98</v>
      </c>
      <c r="E360" s="14" t="s">
        <v>398</v>
      </c>
      <c r="F360" s="14" t="s">
        <v>402</v>
      </c>
      <c r="G360" s="14" t="s">
        <v>403</v>
      </c>
      <c r="H360" s="14" t="s">
        <v>419</v>
      </c>
      <c r="I360" t="s">
        <v>846</v>
      </c>
      <c r="J360" t="s">
        <v>847</v>
      </c>
      <c r="K360" t="s">
        <v>848</v>
      </c>
      <c r="L360" t="s">
        <v>102</v>
      </c>
      <c r="M360" s="12" t="s">
        <v>103</v>
      </c>
      <c r="N360" t="s">
        <v>890</v>
      </c>
      <c r="O360" s="12" t="s">
        <v>105</v>
      </c>
      <c r="P360" s="12">
        <v>0</v>
      </c>
      <c r="Q360" s="12">
        <v>0</v>
      </c>
      <c r="R360" t="s">
        <v>234</v>
      </c>
      <c r="S360" t="s">
        <v>235</v>
      </c>
      <c r="T360" t="s">
        <v>236</v>
      </c>
      <c r="U360" t="s">
        <v>234</v>
      </c>
      <c r="V360" t="s">
        <v>235</v>
      </c>
      <c r="W360" t="s">
        <v>925</v>
      </c>
      <c r="X360" t="s">
        <v>890</v>
      </c>
      <c r="Y360" s="4">
        <v>46007</v>
      </c>
      <c r="Z360" s="4">
        <v>46010</v>
      </c>
      <c r="AA360" s="19">
        <v>353</v>
      </c>
      <c r="AB360">
        <v>4573.93</v>
      </c>
      <c r="AD360" s="4">
        <v>46014</v>
      </c>
      <c r="AE360" s="11" t="s">
        <v>1113</v>
      </c>
      <c r="AF360" s="14">
        <v>353</v>
      </c>
      <c r="AG360" s="11" t="s">
        <v>944</v>
      </c>
      <c r="AH360" s="12" t="s">
        <v>932</v>
      </c>
      <c r="AI360" s="4">
        <v>46045</v>
      </c>
    </row>
    <row r="361" spans="1:35" x14ac:dyDescent="0.25">
      <c r="A361" s="14">
        <v>2025</v>
      </c>
      <c r="B361" s="4">
        <v>45931</v>
      </c>
      <c r="C361" s="4">
        <v>46022</v>
      </c>
      <c r="D361" t="s">
        <v>98</v>
      </c>
      <c r="E361" t="s">
        <v>398</v>
      </c>
      <c r="F361" t="s">
        <v>403</v>
      </c>
      <c r="G361" t="s">
        <v>403</v>
      </c>
      <c r="H361" t="s">
        <v>419</v>
      </c>
      <c r="I361" t="s">
        <v>849</v>
      </c>
      <c r="J361" t="s">
        <v>850</v>
      </c>
      <c r="K361" t="s">
        <v>121</v>
      </c>
      <c r="L361" t="s">
        <v>101</v>
      </c>
      <c r="M361" s="12" t="s">
        <v>103</v>
      </c>
      <c r="N361" t="s">
        <v>890</v>
      </c>
      <c r="O361" s="12" t="s">
        <v>105</v>
      </c>
      <c r="P361" s="12">
        <v>0</v>
      </c>
      <c r="Q361" s="12">
        <v>0</v>
      </c>
      <c r="R361" t="s">
        <v>234</v>
      </c>
      <c r="S361" t="s">
        <v>235</v>
      </c>
      <c r="T361" t="s">
        <v>236</v>
      </c>
      <c r="U361" t="s">
        <v>234</v>
      </c>
      <c r="V361" t="s">
        <v>235</v>
      </c>
      <c r="W361" t="s">
        <v>925</v>
      </c>
      <c r="X361" t="s">
        <v>890</v>
      </c>
      <c r="Y361" s="4">
        <v>46007</v>
      </c>
      <c r="Z361" s="4">
        <v>46010</v>
      </c>
      <c r="AA361" s="19">
        <v>354</v>
      </c>
      <c r="AB361">
        <v>4573.92</v>
      </c>
      <c r="AD361" s="4">
        <v>46014</v>
      </c>
      <c r="AE361" s="11" t="s">
        <v>1114</v>
      </c>
      <c r="AF361" s="14">
        <v>354</v>
      </c>
      <c r="AG361" s="11" t="s">
        <v>944</v>
      </c>
      <c r="AH361" s="12" t="s">
        <v>932</v>
      </c>
      <c r="AI361" s="4">
        <v>46045</v>
      </c>
    </row>
    <row r="362" spans="1:35" x14ac:dyDescent="0.25">
      <c r="A362" s="14">
        <v>2025</v>
      </c>
      <c r="B362" s="4">
        <v>45931</v>
      </c>
      <c r="C362" s="4">
        <v>46022</v>
      </c>
      <c r="D362" s="13" t="s">
        <v>91</v>
      </c>
      <c r="E362" s="13" t="s">
        <v>441</v>
      </c>
      <c r="F362" s="13" t="s">
        <v>439</v>
      </c>
      <c r="G362" s="13" t="s">
        <v>439</v>
      </c>
      <c r="H362" s="13" t="s">
        <v>440</v>
      </c>
      <c r="I362" t="s">
        <v>284</v>
      </c>
      <c r="J362" t="s">
        <v>851</v>
      </c>
      <c r="K362" t="s">
        <v>121</v>
      </c>
      <c r="L362" t="s">
        <v>101</v>
      </c>
      <c r="M362" s="12" t="s">
        <v>103</v>
      </c>
      <c r="N362" t="s">
        <v>890</v>
      </c>
      <c r="O362" s="12" t="s">
        <v>105</v>
      </c>
      <c r="P362" s="12">
        <v>0</v>
      </c>
      <c r="Q362" s="12">
        <v>0</v>
      </c>
      <c r="R362" t="s">
        <v>234</v>
      </c>
      <c r="S362" t="s">
        <v>235</v>
      </c>
      <c r="T362" t="s">
        <v>236</v>
      </c>
      <c r="U362" t="s">
        <v>234</v>
      </c>
      <c r="V362" t="s">
        <v>235</v>
      </c>
      <c r="W362" t="s">
        <v>925</v>
      </c>
      <c r="X362" t="s">
        <v>890</v>
      </c>
      <c r="Y362" s="4">
        <v>46007</v>
      </c>
      <c r="Z362" s="4">
        <v>46010</v>
      </c>
      <c r="AA362" s="19">
        <v>355</v>
      </c>
      <c r="AB362">
        <v>4573.9400000000005</v>
      </c>
      <c r="AD362" s="4">
        <v>46014</v>
      </c>
      <c r="AE362" s="11" t="s">
        <v>1115</v>
      </c>
      <c r="AF362" s="14">
        <v>355</v>
      </c>
      <c r="AG362" s="11" t="s">
        <v>944</v>
      </c>
      <c r="AH362" s="12" t="s">
        <v>932</v>
      </c>
      <c r="AI362" s="4">
        <v>46045</v>
      </c>
    </row>
    <row r="363" spans="1:35" x14ac:dyDescent="0.25">
      <c r="A363" s="14">
        <v>2025</v>
      </c>
      <c r="B363" s="4">
        <v>45931</v>
      </c>
      <c r="C363" s="4">
        <v>46022</v>
      </c>
      <c r="D363" s="13" t="s">
        <v>98</v>
      </c>
      <c r="E363" s="13" t="s">
        <v>422</v>
      </c>
      <c r="F363" s="13" t="s">
        <v>423</v>
      </c>
      <c r="G363" s="13" t="s">
        <v>423</v>
      </c>
      <c r="H363" s="13" t="s">
        <v>419</v>
      </c>
      <c r="I363" t="s">
        <v>157</v>
      </c>
      <c r="J363" t="s">
        <v>121</v>
      </c>
      <c r="K363" t="s">
        <v>137</v>
      </c>
      <c r="L363" t="s">
        <v>101</v>
      </c>
      <c r="M363" s="12" t="s">
        <v>103</v>
      </c>
      <c r="N363" t="s">
        <v>888</v>
      </c>
      <c r="O363" s="12" t="s">
        <v>105</v>
      </c>
      <c r="P363" s="12">
        <v>0</v>
      </c>
      <c r="Q363" s="12">
        <v>0</v>
      </c>
      <c r="R363" t="s">
        <v>234</v>
      </c>
      <c r="S363" t="s">
        <v>235</v>
      </c>
      <c r="T363" t="s">
        <v>236</v>
      </c>
      <c r="U363" t="s">
        <v>234</v>
      </c>
      <c r="V363" t="s">
        <v>235</v>
      </c>
      <c r="W363" t="s">
        <v>925</v>
      </c>
      <c r="X363" t="s">
        <v>888</v>
      </c>
      <c r="Y363" s="4">
        <v>46007</v>
      </c>
      <c r="Z363" s="4">
        <v>46010</v>
      </c>
      <c r="AA363" s="19">
        <v>356</v>
      </c>
      <c r="AB363">
        <v>5781.17</v>
      </c>
      <c r="AD363" s="4">
        <v>46014</v>
      </c>
      <c r="AE363" s="11" t="s">
        <v>1116</v>
      </c>
      <c r="AF363" s="14">
        <v>356</v>
      </c>
      <c r="AG363" s="11" t="s">
        <v>944</v>
      </c>
      <c r="AH363" s="12" t="s">
        <v>932</v>
      </c>
      <c r="AI363" s="4">
        <v>46045</v>
      </c>
    </row>
    <row r="364" spans="1:35" x14ac:dyDescent="0.25">
      <c r="A364" s="14">
        <v>2025</v>
      </c>
      <c r="B364" s="4">
        <v>45931</v>
      </c>
      <c r="C364" s="4">
        <v>46022</v>
      </c>
      <c r="D364" t="s">
        <v>98</v>
      </c>
      <c r="E364" s="14" t="s">
        <v>477</v>
      </c>
      <c r="F364" s="14" t="s">
        <v>478</v>
      </c>
      <c r="G364" s="14" t="s">
        <v>479</v>
      </c>
      <c r="H364" s="14" t="s">
        <v>419</v>
      </c>
      <c r="I364" t="s">
        <v>154</v>
      </c>
      <c r="J364" t="s">
        <v>155</v>
      </c>
      <c r="K364" t="s">
        <v>156</v>
      </c>
      <c r="L364" t="s">
        <v>102</v>
      </c>
      <c r="M364" s="12" t="s">
        <v>103</v>
      </c>
      <c r="N364" t="s">
        <v>888</v>
      </c>
      <c r="O364" s="12" t="s">
        <v>105</v>
      </c>
      <c r="P364" s="12">
        <v>0</v>
      </c>
      <c r="Q364" s="12">
        <v>0</v>
      </c>
      <c r="R364" t="s">
        <v>234</v>
      </c>
      <c r="S364" t="s">
        <v>235</v>
      </c>
      <c r="T364" t="s">
        <v>236</v>
      </c>
      <c r="U364" t="s">
        <v>234</v>
      </c>
      <c r="V364" t="s">
        <v>235</v>
      </c>
      <c r="W364" t="s">
        <v>927</v>
      </c>
      <c r="X364" t="s">
        <v>888</v>
      </c>
      <c r="Y364" s="4">
        <v>46007</v>
      </c>
      <c r="Z364" s="4">
        <v>46010</v>
      </c>
      <c r="AA364" s="19">
        <v>357</v>
      </c>
      <c r="AB364">
        <v>1449</v>
      </c>
      <c r="AD364" s="4">
        <v>46014</v>
      </c>
      <c r="AE364" s="11" t="s">
        <v>1117</v>
      </c>
      <c r="AF364" s="14">
        <v>357</v>
      </c>
      <c r="AG364" s="11" t="s">
        <v>944</v>
      </c>
      <c r="AH364" s="12" t="s">
        <v>932</v>
      </c>
      <c r="AI364" s="4">
        <v>46045</v>
      </c>
    </row>
    <row r="365" spans="1:35" x14ac:dyDescent="0.25">
      <c r="A365" s="14">
        <v>2025</v>
      </c>
      <c r="B365" s="4">
        <v>45931</v>
      </c>
      <c r="C365" s="4">
        <v>46022</v>
      </c>
      <c r="D365" s="13" t="s">
        <v>98</v>
      </c>
      <c r="E365" s="13" t="s">
        <v>264</v>
      </c>
      <c r="F365" s="13" t="s">
        <v>263</v>
      </c>
      <c r="G365" s="13" t="s">
        <v>263</v>
      </c>
      <c r="H365" s="13" t="s">
        <v>396</v>
      </c>
      <c r="I365" t="s">
        <v>187</v>
      </c>
      <c r="J365" t="s">
        <v>166</v>
      </c>
      <c r="K365" t="s">
        <v>188</v>
      </c>
      <c r="L365" t="s">
        <v>101</v>
      </c>
      <c r="M365" s="12" t="s">
        <v>103</v>
      </c>
      <c r="N365" t="s">
        <v>891</v>
      </c>
      <c r="O365" s="12" t="s">
        <v>105</v>
      </c>
      <c r="P365" s="12">
        <v>0</v>
      </c>
      <c r="Q365" s="12">
        <v>0</v>
      </c>
      <c r="R365" t="s">
        <v>234</v>
      </c>
      <c r="S365" t="s">
        <v>235</v>
      </c>
      <c r="T365" t="s">
        <v>236</v>
      </c>
      <c r="U365" t="s">
        <v>234</v>
      </c>
      <c r="V365" t="s">
        <v>235</v>
      </c>
      <c r="W365" t="s">
        <v>907</v>
      </c>
      <c r="X365" t="s">
        <v>891</v>
      </c>
      <c r="Y365" s="4">
        <v>46008</v>
      </c>
      <c r="Z365" s="4">
        <v>46008</v>
      </c>
      <c r="AA365" s="19">
        <v>358</v>
      </c>
      <c r="AB365">
        <v>220</v>
      </c>
      <c r="AD365" s="4">
        <v>46009</v>
      </c>
      <c r="AE365" s="11" t="s">
        <v>1118</v>
      </c>
      <c r="AF365" s="14">
        <v>358</v>
      </c>
      <c r="AG365" s="11" t="s">
        <v>944</v>
      </c>
      <c r="AH365" s="12" t="s">
        <v>932</v>
      </c>
      <c r="AI365" s="4">
        <v>46045</v>
      </c>
    </row>
    <row r="366" spans="1:35" x14ac:dyDescent="0.25">
      <c r="A366" s="14">
        <v>2025</v>
      </c>
      <c r="B366" s="4">
        <v>45931</v>
      </c>
      <c r="C366" s="4">
        <v>46022</v>
      </c>
      <c r="D366" s="13" t="s">
        <v>91</v>
      </c>
      <c r="E366" s="13" t="s">
        <v>466</v>
      </c>
      <c r="F366" s="13" t="s">
        <v>467</v>
      </c>
      <c r="G366" s="13" t="s">
        <v>468</v>
      </c>
      <c r="H366" s="13" t="s">
        <v>396</v>
      </c>
      <c r="I366" t="s">
        <v>182</v>
      </c>
      <c r="J366" t="s">
        <v>183</v>
      </c>
      <c r="K366" t="s">
        <v>184</v>
      </c>
      <c r="L366" s="13" t="s">
        <v>102</v>
      </c>
      <c r="M366" s="12" t="s">
        <v>103</v>
      </c>
      <c r="N366" t="s">
        <v>891</v>
      </c>
      <c r="O366" s="12" t="s">
        <v>105</v>
      </c>
      <c r="P366" s="12">
        <v>0</v>
      </c>
      <c r="Q366" s="12">
        <v>0</v>
      </c>
      <c r="R366" t="s">
        <v>234</v>
      </c>
      <c r="S366" t="s">
        <v>235</v>
      </c>
      <c r="T366" t="s">
        <v>236</v>
      </c>
      <c r="U366" t="s">
        <v>234</v>
      </c>
      <c r="V366" t="s">
        <v>235</v>
      </c>
      <c r="W366" t="s">
        <v>907</v>
      </c>
      <c r="X366" t="s">
        <v>891</v>
      </c>
      <c r="Y366" s="4">
        <v>46008</v>
      </c>
      <c r="Z366" s="4">
        <v>46008</v>
      </c>
      <c r="AA366" s="19">
        <v>359</v>
      </c>
      <c r="AB366">
        <v>1594</v>
      </c>
      <c r="AD366" s="4">
        <v>46009</v>
      </c>
      <c r="AE366" s="11" t="s">
        <v>1119</v>
      </c>
      <c r="AF366" s="14">
        <v>359</v>
      </c>
      <c r="AG366" s="11" t="s">
        <v>944</v>
      </c>
      <c r="AH366" s="12" t="s">
        <v>932</v>
      </c>
      <c r="AI366" s="4">
        <v>46045</v>
      </c>
    </row>
    <row r="367" spans="1:35" x14ac:dyDescent="0.25">
      <c r="A367" s="14">
        <v>2025</v>
      </c>
      <c r="B367" s="4">
        <v>45931</v>
      </c>
      <c r="C367" s="4">
        <v>46022</v>
      </c>
      <c r="D367" s="13" t="s">
        <v>98</v>
      </c>
      <c r="E367" s="13" t="s">
        <v>483</v>
      </c>
      <c r="F367" s="13" t="s">
        <v>484</v>
      </c>
      <c r="G367" s="13" t="s">
        <v>484</v>
      </c>
      <c r="H367" s="13" t="s">
        <v>485</v>
      </c>
      <c r="I367" t="s">
        <v>852</v>
      </c>
      <c r="J367" t="s">
        <v>166</v>
      </c>
      <c r="K367" t="s">
        <v>170</v>
      </c>
      <c r="L367" t="s">
        <v>101</v>
      </c>
      <c r="M367" s="12" t="s">
        <v>103</v>
      </c>
      <c r="N367" t="s">
        <v>364</v>
      </c>
      <c r="O367" s="12" t="s">
        <v>105</v>
      </c>
      <c r="P367" s="12">
        <v>0</v>
      </c>
      <c r="Q367" s="12">
        <v>0</v>
      </c>
      <c r="R367" t="s">
        <v>234</v>
      </c>
      <c r="S367" t="s">
        <v>235</v>
      </c>
      <c r="T367" t="s">
        <v>236</v>
      </c>
      <c r="U367" t="s">
        <v>234</v>
      </c>
      <c r="V367" t="s">
        <v>235</v>
      </c>
      <c r="W367" t="s">
        <v>907</v>
      </c>
      <c r="X367" t="s">
        <v>364</v>
      </c>
      <c r="Y367" s="4">
        <v>46008</v>
      </c>
      <c r="Z367" s="4">
        <v>46008</v>
      </c>
      <c r="AA367" s="19">
        <v>360</v>
      </c>
      <c r="AB367">
        <v>1561</v>
      </c>
      <c r="AD367" s="4">
        <v>46009</v>
      </c>
      <c r="AE367" s="11" t="s">
        <v>1120</v>
      </c>
      <c r="AF367" s="14">
        <v>360</v>
      </c>
      <c r="AG367" s="11" t="s">
        <v>944</v>
      </c>
      <c r="AH367" s="12" t="s">
        <v>932</v>
      </c>
      <c r="AI367" s="4">
        <v>46045</v>
      </c>
    </row>
    <row r="368" spans="1:35" x14ac:dyDescent="0.25">
      <c r="A368" s="14">
        <v>2025</v>
      </c>
      <c r="B368" s="4">
        <v>45931</v>
      </c>
      <c r="C368" s="4">
        <v>46022</v>
      </c>
      <c r="D368" s="13" t="s">
        <v>91</v>
      </c>
      <c r="E368" s="13" t="s">
        <v>436</v>
      </c>
      <c r="F368" s="13" t="s">
        <v>437</v>
      </c>
      <c r="G368" s="13" t="s">
        <v>438</v>
      </c>
      <c r="H368" s="13" t="s">
        <v>262</v>
      </c>
      <c r="I368" t="s">
        <v>125</v>
      </c>
      <c r="J368" t="s">
        <v>118</v>
      </c>
      <c r="K368" t="s">
        <v>126</v>
      </c>
      <c r="L368" s="13" t="s">
        <v>102</v>
      </c>
      <c r="M368" s="12" t="s">
        <v>103</v>
      </c>
      <c r="N368" t="s">
        <v>892</v>
      </c>
      <c r="O368" s="12" t="s">
        <v>105</v>
      </c>
      <c r="P368" s="12">
        <v>0</v>
      </c>
      <c r="Q368" s="12">
        <v>0</v>
      </c>
      <c r="R368" t="s">
        <v>234</v>
      </c>
      <c r="S368" t="s">
        <v>235</v>
      </c>
      <c r="T368" t="s">
        <v>236</v>
      </c>
      <c r="U368" t="s">
        <v>234</v>
      </c>
      <c r="V368" t="s">
        <v>235</v>
      </c>
      <c r="W368" t="s">
        <v>907</v>
      </c>
      <c r="X368" t="s">
        <v>892</v>
      </c>
      <c r="Y368" s="4">
        <v>46008</v>
      </c>
      <c r="Z368" s="4">
        <v>46008</v>
      </c>
      <c r="AA368" s="19">
        <v>361</v>
      </c>
      <c r="AB368">
        <v>764</v>
      </c>
      <c r="AD368" s="4">
        <v>46009</v>
      </c>
      <c r="AE368" s="11" t="s">
        <v>1121</v>
      </c>
      <c r="AF368" s="14">
        <v>361</v>
      </c>
      <c r="AG368" s="11" t="s">
        <v>944</v>
      </c>
      <c r="AH368" s="12" t="s">
        <v>932</v>
      </c>
      <c r="AI368" s="4">
        <v>46045</v>
      </c>
    </row>
    <row r="369" spans="1:35" x14ac:dyDescent="0.25">
      <c r="A369" s="14">
        <v>2025</v>
      </c>
      <c r="B369" s="4">
        <v>45931</v>
      </c>
      <c r="C369" s="4">
        <v>46022</v>
      </c>
      <c r="D369" s="13" t="s">
        <v>98</v>
      </c>
      <c r="E369" s="13" t="s">
        <v>398</v>
      </c>
      <c r="F369" s="13" t="s">
        <v>403</v>
      </c>
      <c r="G369" s="13" t="s">
        <v>403</v>
      </c>
      <c r="H369" s="13" t="s">
        <v>262</v>
      </c>
      <c r="I369" t="s">
        <v>144</v>
      </c>
      <c r="J369" t="s">
        <v>145</v>
      </c>
      <c r="K369" t="s">
        <v>118</v>
      </c>
      <c r="L369" t="s">
        <v>101</v>
      </c>
      <c r="M369" s="12" t="s">
        <v>103</v>
      </c>
      <c r="N369" t="s">
        <v>893</v>
      </c>
      <c r="O369" s="12" t="s">
        <v>105</v>
      </c>
      <c r="P369" s="12">
        <v>0</v>
      </c>
      <c r="Q369" s="12">
        <v>0</v>
      </c>
      <c r="R369" t="s">
        <v>234</v>
      </c>
      <c r="S369" t="s">
        <v>235</v>
      </c>
      <c r="T369" t="s">
        <v>236</v>
      </c>
      <c r="U369" t="s">
        <v>234</v>
      </c>
      <c r="V369" t="s">
        <v>235</v>
      </c>
      <c r="W369" t="s">
        <v>907</v>
      </c>
      <c r="X369" t="s">
        <v>893</v>
      </c>
      <c r="Y369" s="4">
        <v>46008</v>
      </c>
      <c r="Z369" s="4">
        <v>46008</v>
      </c>
      <c r="AA369" s="19">
        <v>362</v>
      </c>
      <c r="AB369">
        <v>546</v>
      </c>
      <c r="AD369" s="4">
        <v>46009</v>
      </c>
      <c r="AE369" s="11" t="s">
        <v>1122</v>
      </c>
      <c r="AF369" s="14">
        <v>362</v>
      </c>
      <c r="AG369" s="11" t="s">
        <v>944</v>
      </c>
      <c r="AH369" s="12" t="s">
        <v>932</v>
      </c>
      <c r="AI369" s="4">
        <v>46045</v>
      </c>
    </row>
    <row r="370" spans="1:35" x14ac:dyDescent="0.25">
      <c r="A370" s="14">
        <v>2025</v>
      </c>
      <c r="B370" s="4">
        <v>45931</v>
      </c>
      <c r="C370" s="4">
        <v>46022</v>
      </c>
      <c r="D370" t="s">
        <v>98</v>
      </c>
      <c r="E370" s="14" t="s">
        <v>264</v>
      </c>
      <c r="F370" s="14" t="s">
        <v>263</v>
      </c>
      <c r="G370" s="14" t="s">
        <v>263</v>
      </c>
      <c r="H370" s="14" t="s">
        <v>262</v>
      </c>
      <c r="I370" t="s">
        <v>116</v>
      </c>
      <c r="J370" t="s">
        <v>117</v>
      </c>
      <c r="K370" t="s">
        <v>118</v>
      </c>
      <c r="L370" t="s">
        <v>101</v>
      </c>
      <c r="M370" s="12" t="s">
        <v>103</v>
      </c>
      <c r="N370" t="s">
        <v>894</v>
      </c>
      <c r="O370" s="12" t="s">
        <v>105</v>
      </c>
      <c r="P370" s="12">
        <v>0</v>
      </c>
      <c r="Q370" s="12">
        <v>0</v>
      </c>
      <c r="R370" t="s">
        <v>234</v>
      </c>
      <c r="S370" t="s">
        <v>235</v>
      </c>
      <c r="T370" t="s">
        <v>236</v>
      </c>
      <c r="U370" t="s">
        <v>234</v>
      </c>
      <c r="V370" t="s">
        <v>235</v>
      </c>
      <c r="W370" t="s">
        <v>907</v>
      </c>
      <c r="X370" t="s">
        <v>894</v>
      </c>
      <c r="Y370" s="4">
        <v>46008</v>
      </c>
      <c r="Z370" s="4">
        <v>46008</v>
      </c>
      <c r="AA370" s="19">
        <v>363</v>
      </c>
      <c r="AB370">
        <v>1749.99</v>
      </c>
      <c r="AD370" s="4">
        <v>46009</v>
      </c>
      <c r="AE370" s="11" t="s">
        <v>1123</v>
      </c>
      <c r="AF370" s="14">
        <v>363</v>
      </c>
      <c r="AG370" s="11" t="s">
        <v>944</v>
      </c>
      <c r="AH370" s="12" t="s">
        <v>932</v>
      </c>
      <c r="AI370" s="4">
        <v>46045</v>
      </c>
    </row>
    <row r="371" spans="1:35" x14ac:dyDescent="0.25">
      <c r="A371" s="14">
        <v>2025</v>
      </c>
      <c r="B371" s="4">
        <v>45931</v>
      </c>
      <c r="C371" s="4">
        <v>46022</v>
      </c>
      <c r="D371" s="13" t="s">
        <v>98</v>
      </c>
      <c r="E371" s="13" t="s">
        <v>398</v>
      </c>
      <c r="F371" s="13" t="s">
        <v>403</v>
      </c>
      <c r="G371" s="13" t="s">
        <v>403</v>
      </c>
      <c r="H371" s="13" t="s">
        <v>262</v>
      </c>
      <c r="I371" t="s">
        <v>144</v>
      </c>
      <c r="J371" t="s">
        <v>145</v>
      </c>
      <c r="K371" t="s">
        <v>118</v>
      </c>
      <c r="L371" t="s">
        <v>101</v>
      </c>
      <c r="M371" s="12" t="s">
        <v>103</v>
      </c>
      <c r="N371" t="s">
        <v>895</v>
      </c>
      <c r="O371" s="12" t="s">
        <v>105</v>
      </c>
      <c r="P371" s="12">
        <v>0</v>
      </c>
      <c r="Q371" s="12">
        <v>0</v>
      </c>
      <c r="R371" t="s">
        <v>234</v>
      </c>
      <c r="S371" t="s">
        <v>235</v>
      </c>
      <c r="T371" t="s">
        <v>236</v>
      </c>
      <c r="U371" t="s">
        <v>234</v>
      </c>
      <c r="V371" t="s">
        <v>235</v>
      </c>
      <c r="W371" t="s">
        <v>243</v>
      </c>
      <c r="X371" t="s">
        <v>895</v>
      </c>
      <c r="Y371" s="4">
        <v>46009</v>
      </c>
      <c r="Z371" s="4">
        <v>46011</v>
      </c>
      <c r="AA371" s="19">
        <v>364</v>
      </c>
      <c r="AB371">
        <v>627</v>
      </c>
      <c r="AD371" s="4">
        <v>46013</v>
      </c>
      <c r="AE371" s="11" t="s">
        <v>1124</v>
      </c>
      <c r="AF371" s="14">
        <v>364</v>
      </c>
      <c r="AG371" s="11" t="s">
        <v>944</v>
      </c>
      <c r="AH371" s="12" t="s">
        <v>932</v>
      </c>
      <c r="AI371" s="4">
        <v>46045</v>
      </c>
    </row>
    <row r="372" spans="1:35" x14ac:dyDescent="0.25">
      <c r="A372" s="14">
        <v>2025</v>
      </c>
      <c r="B372" s="4">
        <v>45931</v>
      </c>
      <c r="C372" s="4">
        <v>46022</v>
      </c>
      <c r="D372" t="s">
        <v>98</v>
      </c>
      <c r="E372" s="14" t="s">
        <v>264</v>
      </c>
      <c r="F372" s="14" t="s">
        <v>263</v>
      </c>
      <c r="G372" s="14" t="s">
        <v>263</v>
      </c>
      <c r="H372" s="14" t="s">
        <v>262</v>
      </c>
      <c r="I372" t="s">
        <v>116</v>
      </c>
      <c r="J372" t="s">
        <v>117</v>
      </c>
      <c r="K372" t="s">
        <v>118</v>
      </c>
      <c r="L372" t="s">
        <v>101</v>
      </c>
      <c r="M372" s="12" t="s">
        <v>103</v>
      </c>
      <c r="N372" t="s">
        <v>896</v>
      </c>
      <c r="O372" s="12" t="s">
        <v>105</v>
      </c>
      <c r="P372" s="12">
        <v>0</v>
      </c>
      <c r="Q372" s="12">
        <v>0</v>
      </c>
      <c r="R372" t="s">
        <v>234</v>
      </c>
      <c r="S372" t="s">
        <v>235</v>
      </c>
      <c r="T372" t="s">
        <v>236</v>
      </c>
      <c r="U372" t="s">
        <v>234</v>
      </c>
      <c r="V372" t="s">
        <v>235</v>
      </c>
      <c r="W372" t="s">
        <v>243</v>
      </c>
      <c r="X372" t="s">
        <v>896</v>
      </c>
      <c r="Y372" s="4">
        <v>46009</v>
      </c>
      <c r="Z372" s="4">
        <v>46011</v>
      </c>
      <c r="AA372" s="19">
        <v>365</v>
      </c>
      <c r="AB372">
        <v>627</v>
      </c>
      <c r="AD372" s="4">
        <v>46013</v>
      </c>
      <c r="AE372" s="11" t="s">
        <v>1125</v>
      </c>
      <c r="AF372" s="14">
        <v>365</v>
      </c>
      <c r="AG372" s="11" t="s">
        <v>944</v>
      </c>
      <c r="AH372" s="12" t="s">
        <v>932</v>
      </c>
      <c r="AI372" s="4">
        <v>46045</v>
      </c>
    </row>
    <row r="373" spans="1:35" x14ac:dyDescent="0.25">
      <c r="A373" s="14">
        <v>2025</v>
      </c>
      <c r="B373" s="4">
        <v>45931</v>
      </c>
      <c r="C373" s="4">
        <v>46022</v>
      </c>
      <c r="D373" t="s">
        <v>98</v>
      </c>
      <c r="E373" s="14" t="s">
        <v>939</v>
      </c>
      <c r="F373" t="s">
        <v>940</v>
      </c>
      <c r="G373" s="14" t="s">
        <v>941</v>
      </c>
      <c r="H373" s="14" t="s">
        <v>942</v>
      </c>
      <c r="I373" t="s">
        <v>853</v>
      </c>
      <c r="J373" t="s">
        <v>752</v>
      </c>
      <c r="K373" t="s">
        <v>121</v>
      </c>
      <c r="L373" t="s">
        <v>102</v>
      </c>
      <c r="M373" s="12" t="s">
        <v>103</v>
      </c>
      <c r="N373" t="s">
        <v>897</v>
      </c>
      <c r="O373" s="12" t="s">
        <v>105</v>
      </c>
      <c r="P373" s="12">
        <v>0</v>
      </c>
      <c r="Q373" s="12">
        <v>0</v>
      </c>
      <c r="R373" t="s">
        <v>234</v>
      </c>
      <c r="S373" t="s">
        <v>235</v>
      </c>
      <c r="T373" t="s">
        <v>236</v>
      </c>
      <c r="U373" t="s">
        <v>234</v>
      </c>
      <c r="V373" t="s">
        <v>235</v>
      </c>
      <c r="W373" t="s">
        <v>906</v>
      </c>
      <c r="X373" t="s">
        <v>897</v>
      </c>
      <c r="Y373" s="4">
        <v>46010</v>
      </c>
      <c r="Z373" s="4">
        <v>46014</v>
      </c>
      <c r="AA373" s="19">
        <v>366</v>
      </c>
      <c r="AB373">
        <v>2919</v>
      </c>
      <c r="AD373" s="4">
        <v>46015</v>
      </c>
      <c r="AE373" s="11" t="s">
        <v>1126</v>
      </c>
      <c r="AF373" s="14">
        <v>366</v>
      </c>
      <c r="AG373" s="11" t="s">
        <v>944</v>
      </c>
      <c r="AH373" s="12" t="s">
        <v>932</v>
      </c>
      <c r="AI373" s="4">
        <v>46045</v>
      </c>
    </row>
    <row r="374" spans="1:35" x14ac:dyDescent="0.25">
      <c r="A374" s="14">
        <v>2025</v>
      </c>
      <c r="B374" s="4">
        <v>45931</v>
      </c>
      <c r="C374" s="4">
        <v>46022</v>
      </c>
      <c r="D374" s="13" t="s">
        <v>98</v>
      </c>
      <c r="E374" s="13" t="s">
        <v>483</v>
      </c>
      <c r="F374" s="13" t="s">
        <v>484</v>
      </c>
      <c r="G374" s="13" t="s">
        <v>484</v>
      </c>
      <c r="H374" s="13" t="s">
        <v>485</v>
      </c>
      <c r="I374" t="s">
        <v>852</v>
      </c>
      <c r="J374" t="s">
        <v>166</v>
      </c>
      <c r="K374" t="s">
        <v>170</v>
      </c>
      <c r="L374" t="s">
        <v>101</v>
      </c>
      <c r="M374" s="12" t="s">
        <v>103</v>
      </c>
      <c r="N374" t="s">
        <v>364</v>
      </c>
      <c r="O374" s="12" t="s">
        <v>105</v>
      </c>
      <c r="P374" s="12">
        <v>0</v>
      </c>
      <c r="Q374" s="12">
        <v>0</v>
      </c>
      <c r="R374" t="s">
        <v>234</v>
      </c>
      <c r="S374" t="s">
        <v>235</v>
      </c>
      <c r="T374" t="s">
        <v>236</v>
      </c>
      <c r="U374" t="s">
        <v>234</v>
      </c>
      <c r="V374" t="s">
        <v>235</v>
      </c>
      <c r="W374" t="s">
        <v>928</v>
      </c>
      <c r="X374" t="s">
        <v>364</v>
      </c>
      <c r="Y374" s="4">
        <v>46011</v>
      </c>
      <c r="Z374" s="4">
        <v>46012</v>
      </c>
      <c r="AA374" s="19">
        <v>367</v>
      </c>
      <c r="AB374">
        <v>1202.8399999999999</v>
      </c>
      <c r="AD374" s="4">
        <v>46014</v>
      </c>
      <c r="AE374" s="11" t="s">
        <v>1127</v>
      </c>
      <c r="AF374" s="14">
        <v>367</v>
      </c>
      <c r="AG374" s="11" t="s">
        <v>944</v>
      </c>
      <c r="AH374" s="12" t="s">
        <v>932</v>
      </c>
      <c r="AI374" s="4">
        <v>46045</v>
      </c>
    </row>
    <row r="375" spans="1:35" x14ac:dyDescent="0.25">
      <c r="A375" s="14">
        <v>2025</v>
      </c>
      <c r="B375" s="4">
        <v>45931</v>
      </c>
      <c r="C375" s="4">
        <v>46022</v>
      </c>
      <c r="D375" s="13" t="s">
        <v>98</v>
      </c>
      <c r="E375" s="13" t="s">
        <v>264</v>
      </c>
      <c r="F375" s="13" t="s">
        <v>263</v>
      </c>
      <c r="G375" s="13" t="s">
        <v>263</v>
      </c>
      <c r="H375" s="13" t="s">
        <v>396</v>
      </c>
      <c r="I375" t="s">
        <v>187</v>
      </c>
      <c r="J375" t="s">
        <v>166</v>
      </c>
      <c r="K375" t="s">
        <v>188</v>
      </c>
      <c r="L375" t="s">
        <v>101</v>
      </c>
      <c r="M375" s="12" t="s">
        <v>103</v>
      </c>
      <c r="N375" t="s">
        <v>898</v>
      </c>
      <c r="O375" s="12" t="s">
        <v>105</v>
      </c>
      <c r="P375" s="12">
        <v>0</v>
      </c>
      <c r="Q375" s="12">
        <v>0</v>
      </c>
      <c r="R375" t="s">
        <v>234</v>
      </c>
      <c r="S375" t="s">
        <v>235</v>
      </c>
      <c r="T375" t="s">
        <v>236</v>
      </c>
      <c r="U375" t="s">
        <v>234</v>
      </c>
      <c r="V375" t="s">
        <v>235</v>
      </c>
      <c r="W375" t="s">
        <v>243</v>
      </c>
      <c r="X375" t="s">
        <v>898</v>
      </c>
      <c r="Y375" s="4">
        <v>46011</v>
      </c>
      <c r="Z375" s="4">
        <v>46012</v>
      </c>
      <c r="AA375" s="19">
        <v>368</v>
      </c>
      <c r="AB375">
        <v>2867.06</v>
      </c>
      <c r="AD375" s="4">
        <v>46014</v>
      </c>
      <c r="AE375" s="11" t="s">
        <v>1128</v>
      </c>
      <c r="AF375" s="14">
        <v>368</v>
      </c>
      <c r="AG375" s="11" t="s">
        <v>944</v>
      </c>
      <c r="AH375" s="12" t="s">
        <v>932</v>
      </c>
      <c r="AI375" s="4">
        <v>46045</v>
      </c>
    </row>
    <row r="376" spans="1:35" x14ac:dyDescent="0.25">
      <c r="A376" s="14">
        <v>2025</v>
      </c>
      <c r="B376" s="4">
        <v>45931</v>
      </c>
      <c r="C376" s="4">
        <v>46022</v>
      </c>
      <c r="D376" s="13" t="s">
        <v>98</v>
      </c>
      <c r="E376" s="13" t="s">
        <v>433</v>
      </c>
      <c r="F376" s="13" t="s">
        <v>434</v>
      </c>
      <c r="G376" s="13" t="s">
        <v>435</v>
      </c>
      <c r="H376" s="13" t="s">
        <v>396</v>
      </c>
      <c r="I376" t="s">
        <v>185</v>
      </c>
      <c r="J376" t="s">
        <v>186</v>
      </c>
      <c r="K376" t="s">
        <v>139</v>
      </c>
      <c r="L376" t="s">
        <v>102</v>
      </c>
      <c r="M376" s="12" t="s">
        <v>103</v>
      </c>
      <c r="N376" t="s">
        <v>898</v>
      </c>
      <c r="O376" s="12" t="s">
        <v>105</v>
      </c>
      <c r="P376" s="12">
        <v>0</v>
      </c>
      <c r="Q376" s="12">
        <v>0</v>
      </c>
      <c r="R376" t="s">
        <v>234</v>
      </c>
      <c r="S376" t="s">
        <v>235</v>
      </c>
      <c r="T376" t="s">
        <v>236</v>
      </c>
      <c r="U376" t="s">
        <v>234</v>
      </c>
      <c r="V376" t="s">
        <v>235</v>
      </c>
      <c r="W376" t="s">
        <v>243</v>
      </c>
      <c r="X376" t="s">
        <v>898</v>
      </c>
      <c r="Y376" s="4">
        <v>46011</v>
      </c>
      <c r="Z376" s="4">
        <v>46012</v>
      </c>
      <c r="AA376" s="19">
        <v>369</v>
      </c>
      <c r="AB376">
        <v>573</v>
      </c>
      <c r="AD376" s="4">
        <v>46014</v>
      </c>
      <c r="AE376" s="11" t="s">
        <v>1129</v>
      </c>
      <c r="AF376" s="14">
        <v>369</v>
      </c>
      <c r="AG376" s="11" t="s">
        <v>944</v>
      </c>
      <c r="AH376" s="12" t="s">
        <v>932</v>
      </c>
      <c r="AI376" s="4">
        <v>46045</v>
      </c>
    </row>
    <row r="377" spans="1:35" x14ac:dyDescent="0.25">
      <c r="A377" s="14">
        <v>2025</v>
      </c>
      <c r="B377" s="4">
        <v>45931</v>
      </c>
      <c r="C377" s="4">
        <v>46022</v>
      </c>
      <c r="D377" s="13" t="s">
        <v>91</v>
      </c>
      <c r="E377" s="13" t="s">
        <v>466</v>
      </c>
      <c r="F377" s="13" t="s">
        <v>467</v>
      </c>
      <c r="G377" s="13" t="s">
        <v>468</v>
      </c>
      <c r="H377" s="13" t="s">
        <v>396</v>
      </c>
      <c r="I377" t="s">
        <v>182</v>
      </c>
      <c r="J377" t="s">
        <v>183</v>
      </c>
      <c r="K377" t="s">
        <v>184</v>
      </c>
      <c r="L377" s="13" t="s">
        <v>102</v>
      </c>
      <c r="M377" s="12" t="s">
        <v>103</v>
      </c>
      <c r="N377" t="s">
        <v>898</v>
      </c>
      <c r="O377" s="12" t="s">
        <v>105</v>
      </c>
      <c r="P377" s="12">
        <v>0</v>
      </c>
      <c r="Q377" s="12">
        <v>0</v>
      </c>
      <c r="R377" t="s">
        <v>234</v>
      </c>
      <c r="S377" t="s">
        <v>235</v>
      </c>
      <c r="T377" t="s">
        <v>236</v>
      </c>
      <c r="U377" t="s">
        <v>234</v>
      </c>
      <c r="V377" t="s">
        <v>235</v>
      </c>
      <c r="W377" t="s">
        <v>243</v>
      </c>
      <c r="X377" t="s">
        <v>898</v>
      </c>
      <c r="Y377" s="4">
        <v>46011</v>
      </c>
      <c r="Z377" s="4">
        <v>46012</v>
      </c>
      <c r="AA377" s="19">
        <v>370</v>
      </c>
      <c r="AB377">
        <v>3066.06</v>
      </c>
      <c r="AD377" s="4">
        <v>46014</v>
      </c>
      <c r="AE377" s="11" t="s">
        <v>1130</v>
      </c>
      <c r="AF377" s="14">
        <v>370</v>
      </c>
      <c r="AG377" s="11" t="s">
        <v>944</v>
      </c>
      <c r="AH377" s="12" t="s">
        <v>932</v>
      </c>
      <c r="AI377" s="4">
        <v>46045</v>
      </c>
    </row>
    <row r="378" spans="1:35" x14ac:dyDescent="0.25">
      <c r="A378" s="14">
        <v>2025</v>
      </c>
      <c r="B378" s="4">
        <v>45931</v>
      </c>
      <c r="C378" s="4">
        <v>46022</v>
      </c>
      <c r="D378" s="13" t="s">
        <v>98</v>
      </c>
      <c r="E378" s="13" t="s">
        <v>455</v>
      </c>
      <c r="F378" s="13" t="s">
        <v>456</v>
      </c>
      <c r="G378" s="13" t="s">
        <v>456</v>
      </c>
      <c r="H378" s="13" t="s">
        <v>396</v>
      </c>
      <c r="I378" t="s">
        <v>167</v>
      </c>
      <c r="J378" t="s">
        <v>166</v>
      </c>
      <c r="K378" t="s">
        <v>139</v>
      </c>
      <c r="L378" t="s">
        <v>101</v>
      </c>
      <c r="M378" s="12" t="s">
        <v>103</v>
      </c>
      <c r="N378" t="s">
        <v>899</v>
      </c>
      <c r="O378" s="12" t="s">
        <v>105</v>
      </c>
      <c r="P378" s="12">
        <v>0</v>
      </c>
      <c r="Q378" s="12">
        <v>0</v>
      </c>
      <c r="R378" t="s">
        <v>234</v>
      </c>
      <c r="S378" t="s">
        <v>235</v>
      </c>
      <c r="T378" t="s">
        <v>236</v>
      </c>
      <c r="U378" t="s">
        <v>234</v>
      </c>
      <c r="V378" t="s">
        <v>235</v>
      </c>
      <c r="W378" t="s">
        <v>906</v>
      </c>
      <c r="X378" t="s">
        <v>899</v>
      </c>
      <c r="Y378" s="4">
        <v>46011</v>
      </c>
      <c r="Z378" s="4">
        <v>46014</v>
      </c>
      <c r="AA378" s="19">
        <v>371</v>
      </c>
      <c r="AB378">
        <v>3974</v>
      </c>
      <c r="AD378" s="4">
        <v>46015</v>
      </c>
      <c r="AE378" s="11" t="s">
        <v>1131</v>
      </c>
      <c r="AF378" s="14">
        <v>371</v>
      </c>
      <c r="AG378" s="11" t="s">
        <v>944</v>
      </c>
      <c r="AH378" s="12" t="s">
        <v>932</v>
      </c>
      <c r="AI378" s="4">
        <v>46045</v>
      </c>
    </row>
    <row r="379" spans="1:35" x14ac:dyDescent="0.25">
      <c r="A379" s="14">
        <v>2025</v>
      </c>
      <c r="B379" s="4">
        <v>45931</v>
      </c>
      <c r="C379" s="4">
        <v>46022</v>
      </c>
      <c r="D379" s="14" t="s">
        <v>98</v>
      </c>
      <c r="E379" s="14" t="s">
        <v>264</v>
      </c>
      <c r="F379" s="14" t="s">
        <v>263</v>
      </c>
      <c r="G379" s="14" t="s">
        <v>263</v>
      </c>
      <c r="H379" s="14" t="s">
        <v>396</v>
      </c>
      <c r="I379" t="s">
        <v>854</v>
      </c>
      <c r="J379" t="s">
        <v>165</v>
      </c>
      <c r="K379" t="s">
        <v>166</v>
      </c>
      <c r="L379" t="s">
        <v>101</v>
      </c>
      <c r="M379" s="12" t="s">
        <v>103</v>
      </c>
      <c r="N379" t="s">
        <v>899</v>
      </c>
      <c r="O379" s="12" t="s">
        <v>105</v>
      </c>
      <c r="P379" s="12">
        <v>0</v>
      </c>
      <c r="Q379" s="12">
        <v>0</v>
      </c>
      <c r="R379" t="s">
        <v>234</v>
      </c>
      <c r="S379" t="s">
        <v>235</v>
      </c>
      <c r="T379" t="s">
        <v>236</v>
      </c>
      <c r="U379" t="s">
        <v>234</v>
      </c>
      <c r="V379" t="s">
        <v>235</v>
      </c>
      <c r="W379" t="s">
        <v>906</v>
      </c>
      <c r="X379" t="s">
        <v>899</v>
      </c>
      <c r="Y379" s="4">
        <v>46011</v>
      </c>
      <c r="Z379" s="4">
        <v>46014</v>
      </c>
      <c r="AA379" s="19">
        <v>372</v>
      </c>
      <c r="AB379">
        <v>2698.71</v>
      </c>
      <c r="AD379" s="4">
        <v>46015</v>
      </c>
      <c r="AE379" s="11" t="s">
        <v>1132</v>
      </c>
      <c r="AF379" s="14">
        <v>372</v>
      </c>
      <c r="AG379" s="11" t="s">
        <v>944</v>
      </c>
      <c r="AH379" s="12" t="s">
        <v>932</v>
      </c>
      <c r="AI379" s="4">
        <v>46045</v>
      </c>
    </row>
    <row r="380" spans="1:35" x14ac:dyDescent="0.25">
      <c r="A380" s="14">
        <v>2025</v>
      </c>
      <c r="B380" s="4">
        <v>45931</v>
      </c>
      <c r="C380" s="4">
        <v>46022</v>
      </c>
      <c r="D380" t="s">
        <v>98</v>
      </c>
      <c r="E380" t="s">
        <v>398</v>
      </c>
      <c r="F380" t="s">
        <v>403</v>
      </c>
      <c r="G380" t="s">
        <v>403</v>
      </c>
      <c r="H380" t="s">
        <v>942</v>
      </c>
      <c r="I380" t="s">
        <v>855</v>
      </c>
      <c r="J380" t="s">
        <v>856</v>
      </c>
      <c r="K380" t="s">
        <v>126</v>
      </c>
      <c r="L380" t="s">
        <v>101</v>
      </c>
      <c r="M380" s="12" t="s">
        <v>103</v>
      </c>
      <c r="N380" t="s">
        <v>900</v>
      </c>
      <c r="O380" s="12" t="s">
        <v>105</v>
      </c>
      <c r="P380" s="12">
        <v>0</v>
      </c>
      <c r="Q380" s="12">
        <v>0</v>
      </c>
      <c r="R380" t="s">
        <v>234</v>
      </c>
      <c r="S380" t="s">
        <v>235</v>
      </c>
      <c r="T380" t="s">
        <v>236</v>
      </c>
      <c r="U380" t="s">
        <v>234</v>
      </c>
      <c r="V380" t="s">
        <v>235</v>
      </c>
      <c r="W380" t="s">
        <v>906</v>
      </c>
      <c r="X380" t="s">
        <v>900</v>
      </c>
      <c r="Y380" s="4">
        <v>46011</v>
      </c>
      <c r="Z380" s="4">
        <v>46014</v>
      </c>
      <c r="AA380" s="19">
        <v>373</v>
      </c>
      <c r="AB380">
        <v>2624.87</v>
      </c>
      <c r="AD380" s="4">
        <v>46015</v>
      </c>
      <c r="AE380" s="11" t="s">
        <v>1133</v>
      </c>
      <c r="AF380" s="14">
        <v>373</v>
      </c>
      <c r="AG380" s="11" t="s">
        <v>944</v>
      </c>
      <c r="AH380" s="12" t="s">
        <v>932</v>
      </c>
      <c r="AI380" s="4">
        <v>46045</v>
      </c>
    </row>
    <row r="381" spans="1:35" x14ac:dyDescent="0.25">
      <c r="A381" s="14">
        <v>2025</v>
      </c>
      <c r="B381" s="4">
        <v>45931</v>
      </c>
      <c r="C381" s="4">
        <v>46022</v>
      </c>
      <c r="D381" s="13" t="s">
        <v>98</v>
      </c>
      <c r="E381" s="13" t="s">
        <v>398</v>
      </c>
      <c r="F381" s="13" t="s">
        <v>403</v>
      </c>
      <c r="G381" s="13" t="s">
        <v>403</v>
      </c>
      <c r="H381" s="13" t="s">
        <v>419</v>
      </c>
      <c r="I381" t="s">
        <v>148</v>
      </c>
      <c r="J381" t="s">
        <v>149</v>
      </c>
      <c r="K381" t="s">
        <v>150</v>
      </c>
      <c r="L381" t="s">
        <v>101</v>
      </c>
      <c r="M381" s="12" t="s">
        <v>103</v>
      </c>
      <c r="N381" t="s">
        <v>900</v>
      </c>
      <c r="O381" s="12" t="s">
        <v>105</v>
      </c>
      <c r="P381" s="12">
        <v>0</v>
      </c>
      <c r="Q381" s="12">
        <v>0</v>
      </c>
      <c r="R381" t="s">
        <v>234</v>
      </c>
      <c r="S381" t="s">
        <v>235</v>
      </c>
      <c r="T381" t="s">
        <v>236</v>
      </c>
      <c r="U381" t="s">
        <v>234</v>
      </c>
      <c r="V381" t="s">
        <v>235</v>
      </c>
      <c r="W381" t="s">
        <v>906</v>
      </c>
      <c r="X381" t="s">
        <v>900</v>
      </c>
      <c r="Y381" s="4">
        <v>46011</v>
      </c>
      <c r="Z381" s="4">
        <v>46014</v>
      </c>
      <c r="AA381" s="19">
        <v>374</v>
      </c>
      <c r="AB381">
        <v>3355.55</v>
      </c>
      <c r="AD381" s="4">
        <v>46015</v>
      </c>
      <c r="AE381" s="11" t="s">
        <v>1134</v>
      </c>
      <c r="AF381" s="14">
        <v>374</v>
      </c>
      <c r="AG381" s="11" t="s">
        <v>944</v>
      </c>
      <c r="AH381" s="12" t="s">
        <v>932</v>
      </c>
      <c r="AI381" s="4">
        <v>46045</v>
      </c>
    </row>
    <row r="382" spans="1:35" x14ac:dyDescent="0.25">
      <c r="A382" s="14">
        <v>2025</v>
      </c>
      <c r="B382" s="4">
        <v>45931</v>
      </c>
      <c r="C382" s="4">
        <v>46022</v>
      </c>
      <c r="D382" t="s">
        <v>91</v>
      </c>
      <c r="E382" t="s">
        <v>424</v>
      </c>
      <c r="F382" t="s">
        <v>425</v>
      </c>
      <c r="G382" t="s">
        <v>425</v>
      </c>
      <c r="H382" t="s">
        <v>419</v>
      </c>
      <c r="I382" t="s">
        <v>857</v>
      </c>
      <c r="J382" t="s">
        <v>302</v>
      </c>
      <c r="K382" t="s">
        <v>858</v>
      </c>
      <c r="L382" t="s">
        <v>101</v>
      </c>
      <c r="M382" s="12" t="s">
        <v>103</v>
      </c>
      <c r="N382" t="s">
        <v>900</v>
      </c>
      <c r="O382" s="12" t="s">
        <v>105</v>
      </c>
      <c r="P382" s="12">
        <v>0</v>
      </c>
      <c r="Q382" s="12">
        <v>0</v>
      </c>
      <c r="R382" t="s">
        <v>234</v>
      </c>
      <c r="S382" t="s">
        <v>235</v>
      </c>
      <c r="T382" t="s">
        <v>236</v>
      </c>
      <c r="U382" t="s">
        <v>234</v>
      </c>
      <c r="V382" t="s">
        <v>235</v>
      </c>
      <c r="W382" t="s">
        <v>906</v>
      </c>
      <c r="X382" t="s">
        <v>900</v>
      </c>
      <c r="Y382" s="4">
        <v>46011</v>
      </c>
      <c r="Z382" s="4">
        <v>46014</v>
      </c>
      <c r="AA382" s="19">
        <v>375</v>
      </c>
      <c r="AB382">
        <v>4031.48</v>
      </c>
      <c r="AD382" s="4">
        <v>46015</v>
      </c>
      <c r="AE382" s="11" t="s">
        <v>1135</v>
      </c>
      <c r="AF382" s="14">
        <v>375</v>
      </c>
      <c r="AG382" s="11" t="s">
        <v>944</v>
      </c>
      <c r="AH382" s="12" t="s">
        <v>932</v>
      </c>
      <c r="AI382" s="4">
        <v>46045</v>
      </c>
    </row>
    <row r="383" spans="1:35" x14ac:dyDescent="0.25">
      <c r="A383" s="14">
        <v>2025</v>
      </c>
      <c r="B383" s="4">
        <v>45931</v>
      </c>
      <c r="C383" s="4">
        <v>46022</v>
      </c>
      <c r="D383" s="13" t="s">
        <v>98</v>
      </c>
      <c r="E383" s="13" t="s">
        <v>417</v>
      </c>
      <c r="F383" s="13" t="s">
        <v>418</v>
      </c>
      <c r="G383" s="13" t="s">
        <v>418</v>
      </c>
      <c r="H383" s="13" t="s">
        <v>419</v>
      </c>
      <c r="I383" t="s">
        <v>161</v>
      </c>
      <c r="J383" t="s">
        <v>162</v>
      </c>
      <c r="K383" t="s">
        <v>163</v>
      </c>
      <c r="L383" t="s">
        <v>101</v>
      </c>
      <c r="M383" s="12" t="s">
        <v>103</v>
      </c>
      <c r="N383" t="s">
        <v>901</v>
      </c>
      <c r="O383" s="12" t="s">
        <v>105</v>
      </c>
      <c r="P383" s="12">
        <v>0</v>
      </c>
      <c r="Q383" s="12">
        <v>0</v>
      </c>
      <c r="R383" t="s">
        <v>234</v>
      </c>
      <c r="S383" t="s">
        <v>235</v>
      </c>
      <c r="T383" t="s">
        <v>236</v>
      </c>
      <c r="U383" t="s">
        <v>234</v>
      </c>
      <c r="V383" t="s">
        <v>235</v>
      </c>
      <c r="W383" t="s">
        <v>929</v>
      </c>
      <c r="X383" t="s">
        <v>901</v>
      </c>
      <c r="Y383" s="4">
        <v>46012</v>
      </c>
      <c r="Z383" s="4">
        <v>46015</v>
      </c>
      <c r="AA383" s="19">
        <v>376</v>
      </c>
      <c r="AB383">
        <v>2297</v>
      </c>
      <c r="AD383" s="4">
        <v>46015</v>
      </c>
      <c r="AE383" s="11" t="s">
        <v>1136</v>
      </c>
      <c r="AF383" s="14">
        <v>376</v>
      </c>
      <c r="AG383" s="11" t="s">
        <v>944</v>
      </c>
      <c r="AH383" s="12" t="s">
        <v>932</v>
      </c>
      <c r="AI383" s="4">
        <v>46045</v>
      </c>
    </row>
    <row r="384" spans="1:35" x14ac:dyDescent="0.25">
      <c r="A384" s="14">
        <v>2025</v>
      </c>
      <c r="B384" s="4">
        <v>45931</v>
      </c>
      <c r="C384" s="4">
        <v>46022</v>
      </c>
      <c r="D384" s="13" t="s">
        <v>98</v>
      </c>
      <c r="E384" s="13" t="s">
        <v>433</v>
      </c>
      <c r="F384" s="13" t="s">
        <v>434</v>
      </c>
      <c r="G384" s="13" t="s">
        <v>435</v>
      </c>
      <c r="H384" s="13" t="s">
        <v>396</v>
      </c>
      <c r="I384" t="s">
        <v>185</v>
      </c>
      <c r="J384" t="s">
        <v>186</v>
      </c>
      <c r="K384" t="s">
        <v>139</v>
      </c>
      <c r="L384" t="s">
        <v>102</v>
      </c>
      <c r="M384" s="12" t="s">
        <v>103</v>
      </c>
      <c r="N384" t="s">
        <v>897</v>
      </c>
      <c r="O384" s="12" t="s">
        <v>105</v>
      </c>
      <c r="P384" s="12">
        <v>0</v>
      </c>
      <c r="Q384" s="12">
        <v>0</v>
      </c>
      <c r="R384" t="s">
        <v>234</v>
      </c>
      <c r="S384" t="s">
        <v>235</v>
      </c>
      <c r="T384" t="s">
        <v>236</v>
      </c>
      <c r="U384" t="s">
        <v>234</v>
      </c>
      <c r="V384" t="s">
        <v>235</v>
      </c>
      <c r="W384" t="s">
        <v>906</v>
      </c>
      <c r="X384" t="s">
        <v>897</v>
      </c>
      <c r="Y384" s="4">
        <v>46013</v>
      </c>
      <c r="Z384" s="4">
        <v>46013</v>
      </c>
      <c r="AA384" s="19">
        <v>377</v>
      </c>
      <c r="AB384">
        <v>1206</v>
      </c>
      <c r="AD384" s="4">
        <v>46014</v>
      </c>
      <c r="AE384" s="11" t="s">
        <v>1137</v>
      </c>
      <c r="AF384" s="14">
        <v>377</v>
      </c>
      <c r="AG384" s="11" t="s">
        <v>944</v>
      </c>
      <c r="AH384" s="12" t="s">
        <v>932</v>
      </c>
      <c r="AI384" s="4">
        <v>46045</v>
      </c>
    </row>
    <row r="385" spans="1:35" x14ac:dyDescent="0.25">
      <c r="A385" s="14">
        <v>2025</v>
      </c>
      <c r="B385" s="4">
        <v>45931</v>
      </c>
      <c r="C385" s="4">
        <v>46022</v>
      </c>
      <c r="D385" s="13" t="s">
        <v>91</v>
      </c>
      <c r="E385" s="13" t="s">
        <v>466</v>
      </c>
      <c r="F385" s="13" t="s">
        <v>467</v>
      </c>
      <c r="G385" s="13" t="s">
        <v>468</v>
      </c>
      <c r="H385" s="13" t="s">
        <v>396</v>
      </c>
      <c r="I385" t="s">
        <v>182</v>
      </c>
      <c r="J385" t="s">
        <v>183</v>
      </c>
      <c r="K385" t="s">
        <v>184</v>
      </c>
      <c r="L385" s="13" t="s">
        <v>102</v>
      </c>
      <c r="M385" s="12" t="s">
        <v>103</v>
      </c>
      <c r="N385" t="s">
        <v>897</v>
      </c>
      <c r="O385" s="12" t="s">
        <v>105</v>
      </c>
      <c r="P385" s="12">
        <v>0</v>
      </c>
      <c r="Q385" s="12">
        <v>0</v>
      </c>
      <c r="R385" t="s">
        <v>234</v>
      </c>
      <c r="S385" t="s">
        <v>235</v>
      </c>
      <c r="T385" t="s">
        <v>236</v>
      </c>
      <c r="U385" t="s">
        <v>234</v>
      </c>
      <c r="V385" t="s">
        <v>235</v>
      </c>
      <c r="W385" t="s">
        <v>906</v>
      </c>
      <c r="X385" t="s">
        <v>897</v>
      </c>
      <c r="Y385" s="4">
        <v>46013</v>
      </c>
      <c r="Z385" s="4">
        <v>46013</v>
      </c>
      <c r="AA385" s="19">
        <v>378</v>
      </c>
      <c r="AB385">
        <v>1206</v>
      </c>
      <c r="AD385" s="4">
        <v>46014</v>
      </c>
      <c r="AE385" s="11" t="s">
        <v>1138</v>
      </c>
      <c r="AF385" s="14">
        <v>378</v>
      </c>
      <c r="AG385" s="11" t="s">
        <v>944</v>
      </c>
      <c r="AH385" s="12" t="s">
        <v>932</v>
      </c>
      <c r="AI385" s="4">
        <v>46045</v>
      </c>
    </row>
    <row r="386" spans="1:35" x14ac:dyDescent="0.25">
      <c r="A386" s="14">
        <v>2025</v>
      </c>
      <c r="B386" s="4">
        <v>45931</v>
      </c>
      <c r="C386" s="4">
        <v>46022</v>
      </c>
      <c r="D386" s="13" t="s">
        <v>98</v>
      </c>
      <c r="E386" s="13" t="s">
        <v>933</v>
      </c>
      <c r="F386" s="13" t="s">
        <v>934</v>
      </c>
      <c r="G386" s="13" t="s">
        <v>934</v>
      </c>
      <c r="H386" s="13" t="s">
        <v>935</v>
      </c>
      <c r="I386" t="s">
        <v>845</v>
      </c>
      <c r="J386" t="s">
        <v>137</v>
      </c>
      <c r="K386" t="s">
        <v>302</v>
      </c>
      <c r="L386" s="13" t="s">
        <v>101</v>
      </c>
      <c r="M386" s="12" t="s">
        <v>103</v>
      </c>
      <c r="N386" t="s">
        <v>902</v>
      </c>
      <c r="O386" s="12" t="s">
        <v>105</v>
      </c>
      <c r="P386" s="12">
        <v>0</v>
      </c>
      <c r="Q386" s="12">
        <v>0</v>
      </c>
      <c r="R386" t="s">
        <v>234</v>
      </c>
      <c r="S386" t="s">
        <v>235</v>
      </c>
      <c r="T386" t="s">
        <v>236</v>
      </c>
      <c r="U386" t="s">
        <v>234</v>
      </c>
      <c r="V386" t="s">
        <v>235</v>
      </c>
      <c r="W386" t="s">
        <v>920</v>
      </c>
      <c r="X386" t="s">
        <v>902</v>
      </c>
      <c r="Y386" s="4">
        <v>46013</v>
      </c>
      <c r="Z386" s="4">
        <v>46013</v>
      </c>
      <c r="AA386" s="19">
        <v>379</v>
      </c>
      <c r="AB386">
        <v>3103.47</v>
      </c>
      <c r="AD386" s="4">
        <v>46014</v>
      </c>
      <c r="AE386" s="11" t="s">
        <v>1139</v>
      </c>
      <c r="AF386" s="14">
        <v>379</v>
      </c>
      <c r="AG386" s="11" t="s">
        <v>944</v>
      </c>
      <c r="AH386" s="12" t="s">
        <v>932</v>
      </c>
      <c r="AI386" s="4">
        <v>46045</v>
      </c>
    </row>
    <row r="387" spans="1:35" x14ac:dyDescent="0.25">
      <c r="A387" s="14">
        <v>2025</v>
      </c>
      <c r="B387" s="4">
        <v>45931</v>
      </c>
      <c r="C387" s="4">
        <v>46022</v>
      </c>
      <c r="D387" t="s">
        <v>98</v>
      </c>
      <c r="E387" s="14" t="s">
        <v>405</v>
      </c>
      <c r="F387" t="s">
        <v>943</v>
      </c>
      <c r="G387" s="14" t="s">
        <v>943</v>
      </c>
      <c r="H387" t="s">
        <v>486</v>
      </c>
      <c r="I387" t="s">
        <v>784</v>
      </c>
      <c r="J387" t="s">
        <v>859</v>
      </c>
      <c r="K387" t="s">
        <v>860</v>
      </c>
      <c r="L387" t="s">
        <v>101</v>
      </c>
      <c r="M387" s="12" t="s">
        <v>103</v>
      </c>
      <c r="N387" t="s">
        <v>903</v>
      </c>
      <c r="O387" s="12" t="s">
        <v>105</v>
      </c>
      <c r="P387" s="12">
        <v>0</v>
      </c>
      <c r="Q387" s="12">
        <v>0</v>
      </c>
      <c r="R387" t="s">
        <v>234</v>
      </c>
      <c r="S387" t="s">
        <v>235</v>
      </c>
      <c r="T387" t="s">
        <v>236</v>
      </c>
      <c r="U387" t="s">
        <v>234</v>
      </c>
      <c r="V387" t="s">
        <v>235</v>
      </c>
      <c r="W387" t="s">
        <v>930</v>
      </c>
      <c r="X387" t="s">
        <v>903</v>
      </c>
      <c r="Y387" s="4">
        <v>46014</v>
      </c>
      <c r="Z387" s="4">
        <v>46014</v>
      </c>
      <c r="AA387" s="19">
        <v>380</v>
      </c>
      <c r="AB387">
        <v>296</v>
      </c>
      <c r="AD387" s="4">
        <v>46015</v>
      </c>
      <c r="AE387" s="11" t="s">
        <v>1140</v>
      </c>
      <c r="AF387" s="14">
        <v>380</v>
      </c>
      <c r="AG387" s="11" t="s">
        <v>944</v>
      </c>
      <c r="AH387" s="12" t="s">
        <v>932</v>
      </c>
      <c r="AI387" s="4">
        <v>46045</v>
      </c>
    </row>
    <row r="388" spans="1:35" x14ac:dyDescent="0.25">
      <c r="A388" s="14">
        <v>2025</v>
      </c>
      <c r="B388" s="4">
        <v>45931</v>
      </c>
      <c r="C388" s="4">
        <v>46022</v>
      </c>
      <c r="D388" s="14" t="s">
        <v>98</v>
      </c>
      <c r="E388" s="14" t="s">
        <v>398</v>
      </c>
      <c r="F388" s="14" t="s">
        <v>403</v>
      </c>
      <c r="G388" s="14" t="s">
        <v>403</v>
      </c>
      <c r="H388" s="14" t="s">
        <v>486</v>
      </c>
      <c r="I388" t="s">
        <v>272</v>
      </c>
      <c r="J388" t="s">
        <v>273</v>
      </c>
      <c r="K388" t="s">
        <v>274</v>
      </c>
      <c r="L388" t="s">
        <v>101</v>
      </c>
      <c r="M388" s="12" t="s">
        <v>103</v>
      </c>
      <c r="N388" t="s">
        <v>903</v>
      </c>
      <c r="O388" s="12" t="s">
        <v>105</v>
      </c>
      <c r="P388" s="12">
        <v>0</v>
      </c>
      <c r="Q388" s="12">
        <v>0</v>
      </c>
      <c r="R388" t="s">
        <v>234</v>
      </c>
      <c r="S388" t="s">
        <v>235</v>
      </c>
      <c r="T388" t="s">
        <v>236</v>
      </c>
      <c r="U388" t="s">
        <v>234</v>
      </c>
      <c r="V388" t="s">
        <v>235</v>
      </c>
      <c r="W388" t="s">
        <v>930</v>
      </c>
      <c r="X388" t="s">
        <v>903</v>
      </c>
      <c r="Y388" s="4">
        <v>46014</v>
      </c>
      <c r="Z388" s="4">
        <v>46014</v>
      </c>
      <c r="AA388" s="19">
        <v>381</v>
      </c>
      <c r="AB388">
        <v>230</v>
      </c>
      <c r="AD388" s="4">
        <v>46015</v>
      </c>
      <c r="AE388" s="11" t="s">
        <v>1141</v>
      </c>
      <c r="AF388" s="14">
        <v>381</v>
      </c>
      <c r="AG388" s="11" t="s">
        <v>944</v>
      </c>
      <c r="AH388" s="12" t="s">
        <v>932</v>
      </c>
      <c r="AI388" s="4">
        <v>46045</v>
      </c>
    </row>
    <row r="389" spans="1:35" x14ac:dyDescent="0.25">
      <c r="A389" s="14">
        <v>2025</v>
      </c>
      <c r="B389" s="4">
        <v>45931</v>
      </c>
      <c r="C389" s="4">
        <v>46022</v>
      </c>
      <c r="D389" t="s">
        <v>98</v>
      </c>
      <c r="E389" s="14" t="s">
        <v>464</v>
      </c>
      <c r="F389" t="s">
        <v>465</v>
      </c>
      <c r="G389" t="s">
        <v>465</v>
      </c>
      <c r="H389" t="s">
        <v>409</v>
      </c>
      <c r="I389" t="s">
        <v>309</v>
      </c>
      <c r="J389" t="s">
        <v>145</v>
      </c>
      <c r="K389" t="s">
        <v>173</v>
      </c>
      <c r="L389" t="s">
        <v>101</v>
      </c>
      <c r="M389" s="12" t="s">
        <v>103</v>
      </c>
      <c r="N389" t="s">
        <v>904</v>
      </c>
      <c r="O389" s="12" t="s">
        <v>105</v>
      </c>
      <c r="P389" s="12">
        <v>0</v>
      </c>
      <c r="Q389" s="12">
        <v>0</v>
      </c>
      <c r="R389" t="s">
        <v>234</v>
      </c>
      <c r="S389" t="s">
        <v>235</v>
      </c>
      <c r="T389" t="s">
        <v>236</v>
      </c>
      <c r="U389" t="s">
        <v>234</v>
      </c>
      <c r="V389" t="s">
        <v>235</v>
      </c>
      <c r="W389" t="s">
        <v>370</v>
      </c>
      <c r="X389" t="s">
        <v>904</v>
      </c>
      <c r="Y389" s="4">
        <v>46014</v>
      </c>
      <c r="Z389" s="4">
        <v>46015</v>
      </c>
      <c r="AA389" s="19">
        <v>382</v>
      </c>
      <c r="AB389">
        <v>757</v>
      </c>
      <c r="AD389" s="4">
        <v>46015</v>
      </c>
      <c r="AE389" s="11" t="s">
        <v>1142</v>
      </c>
      <c r="AF389" s="14">
        <v>382</v>
      </c>
      <c r="AG389" s="11" t="s">
        <v>944</v>
      </c>
      <c r="AH389" s="12" t="s">
        <v>932</v>
      </c>
      <c r="AI389" s="4">
        <v>46045</v>
      </c>
    </row>
    <row r="390" spans="1:35" x14ac:dyDescent="0.25">
      <c r="A390" s="14">
        <v>2025</v>
      </c>
      <c r="B390" s="4">
        <v>45931</v>
      </c>
      <c r="C390" s="4">
        <v>46022</v>
      </c>
      <c r="D390" s="13" t="s">
        <v>98</v>
      </c>
      <c r="E390" s="13" t="s">
        <v>455</v>
      </c>
      <c r="F390" s="13" t="s">
        <v>456</v>
      </c>
      <c r="G390" s="13" t="s">
        <v>456</v>
      </c>
      <c r="H390" s="13" t="s">
        <v>396</v>
      </c>
      <c r="I390" t="s">
        <v>167</v>
      </c>
      <c r="J390" t="s">
        <v>166</v>
      </c>
      <c r="K390" t="s">
        <v>139</v>
      </c>
      <c r="L390" t="s">
        <v>101</v>
      </c>
      <c r="M390" s="12" t="s">
        <v>103</v>
      </c>
      <c r="N390" t="s">
        <v>897</v>
      </c>
      <c r="O390" s="12" t="s">
        <v>105</v>
      </c>
      <c r="P390" s="12">
        <v>0</v>
      </c>
      <c r="Q390" s="12">
        <v>0</v>
      </c>
      <c r="R390" t="s">
        <v>234</v>
      </c>
      <c r="S390" t="s">
        <v>235</v>
      </c>
      <c r="T390" t="s">
        <v>236</v>
      </c>
      <c r="U390" t="s">
        <v>234</v>
      </c>
      <c r="V390" t="s">
        <v>235</v>
      </c>
      <c r="W390" t="s">
        <v>377</v>
      </c>
      <c r="X390" t="s">
        <v>897</v>
      </c>
      <c r="Y390" s="4">
        <v>46015</v>
      </c>
      <c r="Z390" s="4">
        <v>46015</v>
      </c>
      <c r="AA390" s="19">
        <v>383</v>
      </c>
      <c r="AB390">
        <v>681</v>
      </c>
      <c r="AD390" s="4">
        <v>46017</v>
      </c>
      <c r="AE390" s="11" t="s">
        <v>1143</v>
      </c>
      <c r="AF390" s="14">
        <v>383</v>
      </c>
      <c r="AG390" s="11" t="s">
        <v>944</v>
      </c>
      <c r="AH390" s="12" t="s">
        <v>932</v>
      </c>
      <c r="AI390" s="4">
        <v>46045</v>
      </c>
    </row>
    <row r="391" spans="1:35" x14ac:dyDescent="0.25">
      <c r="A391" s="14">
        <v>2025</v>
      </c>
      <c r="B391" s="4">
        <v>45931</v>
      </c>
      <c r="C391" s="4">
        <v>46022</v>
      </c>
      <c r="D391" t="s">
        <v>98</v>
      </c>
      <c r="E391" s="14" t="s">
        <v>398</v>
      </c>
      <c r="F391" t="s">
        <v>403</v>
      </c>
      <c r="G391" t="s">
        <v>403</v>
      </c>
      <c r="H391" t="s">
        <v>404</v>
      </c>
      <c r="I391" t="s">
        <v>861</v>
      </c>
      <c r="J391" t="s">
        <v>862</v>
      </c>
      <c r="K391" t="s">
        <v>863</v>
      </c>
      <c r="L391" t="s">
        <v>101</v>
      </c>
      <c r="M391" s="12" t="s">
        <v>103</v>
      </c>
      <c r="N391" t="s">
        <v>905</v>
      </c>
      <c r="O391" s="12" t="s">
        <v>105</v>
      </c>
      <c r="P391" s="12">
        <v>0</v>
      </c>
      <c r="Q391" s="12">
        <v>0</v>
      </c>
      <c r="R391" t="s">
        <v>234</v>
      </c>
      <c r="S391" t="s">
        <v>235</v>
      </c>
      <c r="T391" t="s">
        <v>236</v>
      </c>
      <c r="U391" t="s">
        <v>234</v>
      </c>
      <c r="V391" t="s">
        <v>235</v>
      </c>
      <c r="W391" t="s">
        <v>931</v>
      </c>
      <c r="X391" t="s">
        <v>905</v>
      </c>
      <c r="Y391" s="4">
        <v>46015</v>
      </c>
      <c r="Z391" s="4">
        <v>46015</v>
      </c>
      <c r="AA391" s="19">
        <v>384</v>
      </c>
      <c r="AB391">
        <v>620</v>
      </c>
      <c r="AD391" s="4">
        <v>46017</v>
      </c>
      <c r="AE391" s="11" t="s">
        <v>1144</v>
      </c>
      <c r="AF391" s="14">
        <v>384</v>
      </c>
      <c r="AG391" s="11" t="s">
        <v>944</v>
      </c>
      <c r="AH391" s="12" t="s">
        <v>932</v>
      </c>
      <c r="AI391" s="4">
        <v>46045</v>
      </c>
    </row>
    <row r="392" spans="1:35" x14ac:dyDescent="0.25">
      <c r="A392" s="14">
        <v>2025</v>
      </c>
      <c r="B392" s="4">
        <v>45931</v>
      </c>
      <c r="C392" s="4">
        <v>46022</v>
      </c>
      <c r="D392" s="13" t="s">
        <v>98</v>
      </c>
      <c r="E392" s="13" t="s">
        <v>398</v>
      </c>
      <c r="F392" s="13" t="s">
        <v>403</v>
      </c>
      <c r="G392" s="13" t="s">
        <v>403</v>
      </c>
      <c r="H392" s="13" t="s">
        <v>419</v>
      </c>
      <c r="I392" t="s">
        <v>200</v>
      </c>
      <c r="J392" t="s">
        <v>120</v>
      </c>
      <c r="K392" t="s">
        <v>153</v>
      </c>
      <c r="L392" t="s">
        <v>101</v>
      </c>
      <c r="M392" s="12" t="s">
        <v>103</v>
      </c>
      <c r="N392" t="s">
        <v>905</v>
      </c>
      <c r="O392" s="12" t="s">
        <v>105</v>
      </c>
      <c r="P392" s="12">
        <v>0</v>
      </c>
      <c r="Q392" s="12">
        <v>0</v>
      </c>
      <c r="R392" t="s">
        <v>234</v>
      </c>
      <c r="S392" t="s">
        <v>235</v>
      </c>
      <c r="T392" t="s">
        <v>236</v>
      </c>
      <c r="U392" t="s">
        <v>234</v>
      </c>
      <c r="V392" t="s">
        <v>235</v>
      </c>
      <c r="W392" t="s">
        <v>931</v>
      </c>
      <c r="X392" t="s">
        <v>905</v>
      </c>
      <c r="Y392" s="4">
        <v>46015</v>
      </c>
      <c r="Z392" s="4">
        <v>46015</v>
      </c>
      <c r="AA392" s="19">
        <v>385</v>
      </c>
      <c r="AB392">
        <v>1362</v>
      </c>
      <c r="AD392" s="4">
        <v>46017</v>
      </c>
      <c r="AE392" s="11" t="s">
        <v>1145</v>
      </c>
      <c r="AF392" s="14">
        <v>385</v>
      </c>
      <c r="AG392" s="11" t="s">
        <v>944</v>
      </c>
      <c r="AH392" s="12" t="s">
        <v>932</v>
      </c>
      <c r="AI392" s="4">
        <v>46045</v>
      </c>
    </row>
  </sheetData>
  <autoFilter ref="A7:AJ392" xr:uid="{31434841-6081-4D86-9186-EEC77CF779DB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71 D320 D333:D335 D352 D365:D369 D354:D358 D390 D381 D362:D363 D326:D331 D8:D201 D392 D203 D248 D339:D349 D205:D211 D374:D379 D281:D282 D383:D385 D226 D278 D243:D244 D318 D261 D388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392" xr:uid="{00000000-0002-0000-0000-000002000000}">
      <formula1>Hidden_312</formula1>
    </dataValidation>
    <dataValidation type="list" allowBlank="1" showErrorMessage="1" sqref="O8:O392" xr:uid="{00000000-0002-0000-0000-000003000000}">
      <formula1>Hidden_414</formula1>
    </dataValidation>
  </dataValidations>
  <hyperlinks>
    <hyperlink ref="AE8" r:id="rId1" xr:uid="{5AF618FC-1D77-4163-B840-7EC1578A996C}"/>
    <hyperlink ref="AE9" r:id="rId2" xr:uid="{96D15C3F-CCED-4B01-9B5E-96C37FB0FC34}"/>
    <hyperlink ref="AE10" r:id="rId3" xr:uid="{9A98E2F6-71CE-4533-B655-C731A2D807CE}"/>
    <hyperlink ref="AE11" r:id="rId4" xr:uid="{EA02D70E-838A-498F-B463-79432C41B35D}"/>
    <hyperlink ref="AE12" r:id="rId5" xr:uid="{B6FC9C91-D3CF-49C5-9E8D-B5D9E9F101F8}"/>
    <hyperlink ref="AE13" r:id="rId6" xr:uid="{E49E7938-E6DE-4357-9AF4-0AC4F78A3EF1}"/>
    <hyperlink ref="AE14" r:id="rId7" xr:uid="{B4CD4EA8-16F8-43E7-97B7-8E991C59D024}"/>
    <hyperlink ref="AE15" r:id="rId8" xr:uid="{8E0BB07B-C5CF-4831-B370-850CC22EDA4B}"/>
    <hyperlink ref="AE16" r:id="rId9" xr:uid="{F7890DFC-952D-4C7E-B00F-E91142360F4C}"/>
    <hyperlink ref="AE17" r:id="rId10" xr:uid="{AF10F632-85D1-4CFD-9352-3461A73B0D41}"/>
    <hyperlink ref="AE18" r:id="rId11" xr:uid="{2C4B8FD7-294F-47EE-A05F-461BD15123C6}"/>
    <hyperlink ref="AE19" r:id="rId12" xr:uid="{A0F9D959-F228-46A0-BE9C-A1578BD615DD}"/>
    <hyperlink ref="AE20" r:id="rId13" xr:uid="{566A554B-F685-4B89-BC8A-B40D353BB759}"/>
    <hyperlink ref="AE21" r:id="rId14" xr:uid="{D801E381-77EA-49D8-98B0-45661AB481AC}"/>
    <hyperlink ref="AE22" r:id="rId15" xr:uid="{BF7C8D1F-92B7-40E5-B2AF-B2A1AC02ED83}"/>
    <hyperlink ref="AE23" r:id="rId16" xr:uid="{FAFC6BC8-F9B2-4A25-8434-CF3D78FE747B}"/>
    <hyperlink ref="AE24" r:id="rId17" xr:uid="{5B5D14AC-3EEA-45E8-A8EC-AF6F8CD7E83C}"/>
    <hyperlink ref="AE25" r:id="rId18" xr:uid="{BFA424BC-076B-46C5-A8E5-08A5726BDA06}"/>
    <hyperlink ref="AE26" r:id="rId19" xr:uid="{85B3ED94-2B23-41D0-BF32-DA0B9B583100}"/>
    <hyperlink ref="AE27" r:id="rId20" xr:uid="{C8D762CA-7372-4C35-989C-D137AF7DDA3C}"/>
    <hyperlink ref="AE28" r:id="rId21" xr:uid="{D8B9A2AF-6AC6-406F-B07C-4CA084A88CAB}"/>
    <hyperlink ref="AE29" r:id="rId22" xr:uid="{FBFDEADD-912C-473D-850A-439CB0B60CA9}"/>
    <hyperlink ref="AE30" r:id="rId23" xr:uid="{2D21C6D9-9681-409B-AD75-A280DB0E84FA}"/>
    <hyperlink ref="AE31" r:id="rId24" xr:uid="{EFADAB60-DD27-4145-B427-452B1B8926E8}"/>
    <hyperlink ref="AE32" r:id="rId25" xr:uid="{2103D3C4-AC4D-42A0-BADB-E9A764D7CFA9}"/>
    <hyperlink ref="AE33" r:id="rId26" xr:uid="{C31C738A-D6F9-4961-A387-4182A3B09C28}"/>
    <hyperlink ref="AE34" r:id="rId27" xr:uid="{8F15717D-0C5A-4144-AACC-B56B36F84CD7}"/>
    <hyperlink ref="AE35" r:id="rId28" xr:uid="{DAFFC1CD-3FE0-4E6D-A7D4-A1462102D080}"/>
    <hyperlink ref="AE36" r:id="rId29" xr:uid="{2A443736-5147-45CD-B67A-26C1995CCBD5}"/>
    <hyperlink ref="AE37" r:id="rId30" xr:uid="{D1185F9A-5F57-4528-BC34-01C7F5B764F5}"/>
    <hyperlink ref="AE38" r:id="rId31" xr:uid="{18225EB3-6FEC-4F8F-B29E-9E6305931DFA}"/>
    <hyperlink ref="AE39" r:id="rId32" xr:uid="{3F6DABB1-EAD5-4B9F-8DAB-7D3E83F72895}"/>
    <hyperlink ref="AE40" r:id="rId33" xr:uid="{99A4B82D-1DD9-4BF5-BEE9-BFA6FCDD4853}"/>
    <hyperlink ref="AE41" r:id="rId34" xr:uid="{057A7C40-8434-4A85-9312-53BF2B93E4A8}"/>
    <hyperlink ref="AE42" r:id="rId35" xr:uid="{7BA2C139-F827-438B-BC95-5C924B11B5DA}"/>
    <hyperlink ref="AE43" r:id="rId36" xr:uid="{689E226B-179A-49A9-A47F-42888E892EB4}"/>
    <hyperlink ref="AE44" r:id="rId37" xr:uid="{C0DCAF1B-4BE4-4A8F-90BE-742DA8CAA468}"/>
    <hyperlink ref="AE45" r:id="rId38" xr:uid="{9D7448EB-D6FF-458F-BF83-C1E73212FEFC}"/>
    <hyperlink ref="AE46" r:id="rId39" xr:uid="{4B77E706-47CF-4584-B67F-263D20B9025A}"/>
    <hyperlink ref="AE47" r:id="rId40" xr:uid="{3DD58694-B5EC-4A22-86B9-9098C04224B0}"/>
    <hyperlink ref="AE48" r:id="rId41" xr:uid="{919EA267-5CC1-44DC-8A1B-BDC6FC03715D}"/>
    <hyperlink ref="AE49" r:id="rId42" xr:uid="{87D33AB5-7142-4679-B349-B0E574FA50EF}"/>
    <hyperlink ref="AE50" r:id="rId43" xr:uid="{9EB47BE0-1477-4215-8EB4-A540A2EB3B38}"/>
    <hyperlink ref="AE51" r:id="rId44" xr:uid="{5F6FA83F-7370-4404-9D0B-2C02BA43F0D6}"/>
    <hyperlink ref="AE52" r:id="rId45" xr:uid="{3CB457CC-8243-4C5C-B36F-A98BFF50C884}"/>
    <hyperlink ref="AE53" r:id="rId46" xr:uid="{48D1F337-416E-48DE-ADB6-B565B00D00FE}"/>
    <hyperlink ref="AE54" r:id="rId47" xr:uid="{BC01F066-8A9B-4F26-AB97-2B356B693A03}"/>
    <hyperlink ref="AE55" r:id="rId48" xr:uid="{D27A7008-8993-416F-A474-795460688A98}"/>
    <hyperlink ref="AE56" r:id="rId49" xr:uid="{F3C5A388-7BA1-43EB-8527-A7615755F68D}"/>
    <hyperlink ref="AE57" r:id="rId50" xr:uid="{CCA9812B-6714-4453-AA2E-F6104D0F7F97}"/>
    <hyperlink ref="AE58" r:id="rId51" xr:uid="{A0B5DB77-6B9F-4478-92E2-6A11E4771DA4}"/>
    <hyperlink ref="AE59" r:id="rId52" xr:uid="{0571A74D-0B8B-48A5-BE27-0AF4AB65435F}"/>
    <hyperlink ref="AE60" r:id="rId53" xr:uid="{1CAEDDDF-CACD-4A2E-AF64-584BF8B5913B}"/>
    <hyperlink ref="AE61" r:id="rId54" xr:uid="{7D6E8FF8-F48C-4D59-B8C3-CE4D5D6ABD02}"/>
    <hyperlink ref="AE62" r:id="rId55" xr:uid="{2CD1B7D1-2849-4EA1-B172-24751BAE3DC8}"/>
    <hyperlink ref="AE63" r:id="rId56" xr:uid="{1DFDB58A-672B-4578-BE2D-7E64E49BD220}"/>
    <hyperlink ref="AE64" r:id="rId57" xr:uid="{86593AFF-D13C-4811-B187-C8753E63A5B9}"/>
    <hyperlink ref="AE65" r:id="rId58" xr:uid="{D55E1AA9-33CB-4047-A35B-0B345A63448D}"/>
    <hyperlink ref="AE66" r:id="rId59" xr:uid="{E4ADFE8E-AA06-4ED8-8CEA-6507F86C3A16}"/>
    <hyperlink ref="AE67" r:id="rId60" xr:uid="{FDAA99DB-5677-4E71-9CCC-23FF5900AE38}"/>
    <hyperlink ref="AE68" r:id="rId61" xr:uid="{9607DACE-C002-401F-93CA-ED91504B8AB5}"/>
    <hyperlink ref="AE69" r:id="rId62" xr:uid="{0600F15E-FB94-4090-B127-97C1F7D37B13}"/>
    <hyperlink ref="AE70" r:id="rId63" xr:uid="{AEE3306A-80A7-406B-BD9D-1794EE350B30}"/>
    <hyperlink ref="AE71" r:id="rId64" xr:uid="{D161FF3E-CD85-41C3-AA17-03ED4D1E624A}"/>
    <hyperlink ref="AE72" r:id="rId65" xr:uid="{AB0F2CDB-F7EE-4938-B91E-A7FCD7BBB612}"/>
    <hyperlink ref="AE73" r:id="rId66" xr:uid="{9E291D34-9061-49FD-81CE-E1140ED78ED0}"/>
    <hyperlink ref="AE74" r:id="rId67" xr:uid="{8CA2A636-ED40-4795-B1EA-FE5775C125C3}"/>
    <hyperlink ref="AE75" r:id="rId68" xr:uid="{73CC44AE-D873-49DB-9A38-BEC1FF7F380A}"/>
    <hyperlink ref="AE76" r:id="rId69" xr:uid="{5827E796-C897-4593-BEDA-ED58185EC27A}"/>
    <hyperlink ref="AE77" r:id="rId70" xr:uid="{642F0188-10A1-4326-A617-9FF34C322C09}"/>
    <hyperlink ref="AE78" r:id="rId71" xr:uid="{E603FD54-4535-449E-9D12-A7B15418C335}"/>
    <hyperlink ref="AE79" r:id="rId72" xr:uid="{BB0B4F71-A11B-4610-BBC5-E7D1EBD209F0}"/>
    <hyperlink ref="AE80" r:id="rId73" xr:uid="{AB9F815A-AB0F-4DBE-A16C-D56C2856E0F3}"/>
    <hyperlink ref="AE81" r:id="rId74" xr:uid="{FB2753DA-1AC9-4239-A309-5D01CF775028}"/>
    <hyperlink ref="AE82" r:id="rId75" xr:uid="{AF2E8D95-319D-40AD-B68E-1791142CF696}"/>
    <hyperlink ref="AE83" r:id="rId76" xr:uid="{DAABF815-C880-4789-A6C0-CD4EBD409EB8}"/>
    <hyperlink ref="AE84" r:id="rId77" xr:uid="{F14E12EA-5EA2-4DEA-8D72-4B0E6918A1DC}"/>
    <hyperlink ref="AE85" r:id="rId78" xr:uid="{AC767D68-2E1E-42C3-A8D4-0FC31DA7E20B}"/>
    <hyperlink ref="AE86" r:id="rId79" xr:uid="{7AD7CE21-7B0E-402E-8304-307413091648}"/>
    <hyperlink ref="AE87" r:id="rId80" xr:uid="{3B4EBC23-FD3B-4B13-BFCC-B4B0E2CAEC8B}"/>
    <hyperlink ref="AE88" r:id="rId81" xr:uid="{B7ED5E55-3E9A-4611-BD39-AB08F04EA542}"/>
    <hyperlink ref="AE89" r:id="rId82" xr:uid="{8B798686-4DA6-4626-A6D8-6A85D8C4144D}"/>
    <hyperlink ref="AE90" r:id="rId83" xr:uid="{067FFEB7-1C36-4F02-A236-6673DBAAFBA2}"/>
    <hyperlink ref="AE91" r:id="rId84" xr:uid="{8AB3E1CA-CDBC-4D24-8E85-681499D607A5}"/>
    <hyperlink ref="AE92" r:id="rId85" xr:uid="{FC0E7114-FA41-4E11-B32A-674F53D90838}"/>
    <hyperlink ref="AE93" r:id="rId86" xr:uid="{004D5DDC-7ACB-421B-BC2D-9F322B564D6C}"/>
    <hyperlink ref="AE94" r:id="rId87" xr:uid="{F2D08C2E-B58E-4D3B-9642-140F95C8CA91}"/>
    <hyperlink ref="AE95" r:id="rId88" xr:uid="{EC34B4C6-D0B6-4E66-BA1B-BEB87320987D}"/>
    <hyperlink ref="AE96" r:id="rId89" xr:uid="{4510C6C5-0F20-4569-8F8D-147D2C203F4A}"/>
    <hyperlink ref="AE97" r:id="rId90" xr:uid="{229357A5-910F-49F2-B592-F00AAE259BB1}"/>
    <hyperlink ref="AE98" r:id="rId91" xr:uid="{425E783A-A93F-4EC4-A045-EF9374E6270E}"/>
    <hyperlink ref="AE99" r:id="rId92" xr:uid="{27772A7C-3AC1-4679-AE93-B6B3E6388BB0}"/>
    <hyperlink ref="AE100" r:id="rId93" xr:uid="{5C8988BE-F9AF-4C0D-93A0-08005900E6EF}"/>
    <hyperlink ref="AE101" r:id="rId94" xr:uid="{E7BD3076-AF09-4960-B4B8-50315BF8B230}"/>
    <hyperlink ref="AE102" r:id="rId95" xr:uid="{F1EDF16E-36E7-4698-AF2D-A25E878888B2}"/>
    <hyperlink ref="AE103" r:id="rId96" xr:uid="{F90694CA-2191-4E12-BDB7-76B8A869B259}"/>
    <hyperlink ref="AE104" r:id="rId97" xr:uid="{4B936D38-8051-442C-9E06-A87E7A08B7DD}"/>
    <hyperlink ref="AE105" r:id="rId98" xr:uid="{46AE2F81-3C23-4B9F-A76F-B5CE14291E73}"/>
    <hyperlink ref="AE106" r:id="rId99" xr:uid="{4E55DF1A-B8DA-442E-88FA-DABC91B0DCCA}"/>
    <hyperlink ref="AE107" r:id="rId100" xr:uid="{F2E2E7E5-278A-4124-9700-F00F323FB9C3}"/>
    <hyperlink ref="AE108" r:id="rId101" xr:uid="{5DA8353C-7C22-4749-B653-C2D49FC1B000}"/>
    <hyperlink ref="AE109" r:id="rId102" xr:uid="{97594B3C-DE68-419B-98A5-618E76464907}"/>
    <hyperlink ref="AE110" r:id="rId103" xr:uid="{B25FEAB9-75F4-49E0-9121-D6F5C3A12061}"/>
    <hyperlink ref="AE111" r:id="rId104" xr:uid="{10011001-3C73-4B12-B4C9-A44E71E63552}"/>
    <hyperlink ref="AE112" r:id="rId105" xr:uid="{0070D7F7-E205-4311-9187-C2C2BAC9BB26}"/>
    <hyperlink ref="AE113" r:id="rId106" xr:uid="{85BEBF8C-EA33-4BDB-BF17-1DF549D837D3}"/>
    <hyperlink ref="AE114" r:id="rId107" xr:uid="{00D3BB2C-C105-4735-859E-6A7FF6D8813C}"/>
    <hyperlink ref="AE115" r:id="rId108" xr:uid="{66723375-9308-4462-B6D8-72113C5C3EF2}"/>
    <hyperlink ref="AE116" r:id="rId109" xr:uid="{383DDC87-32FB-4EAA-BE79-806EBA6DF0C2}"/>
    <hyperlink ref="AE117" r:id="rId110" xr:uid="{FDE6615F-3E69-4411-9DBB-6EB1DA143430}"/>
    <hyperlink ref="AE118" r:id="rId111" xr:uid="{8A6039AF-1D06-40C5-BC9C-6C289B17DE38}"/>
    <hyperlink ref="AE119" r:id="rId112" xr:uid="{EE099CBB-E3BF-4035-AA13-8367C8AE52A0}"/>
    <hyperlink ref="AE120" r:id="rId113" xr:uid="{A1B505BD-DB15-4E74-B503-A62D98381497}"/>
    <hyperlink ref="AE121" r:id="rId114" xr:uid="{87BDCD7F-936C-4755-A2D5-910CE1726E95}"/>
    <hyperlink ref="AE122" r:id="rId115" xr:uid="{B37EC4C4-61A7-48C9-8CB7-D477DF80A229}"/>
    <hyperlink ref="AE123" r:id="rId116" xr:uid="{B19D4A80-2766-48DC-8566-36DE05F8D2F0}"/>
    <hyperlink ref="AE124" r:id="rId117" xr:uid="{C001A197-D34B-4818-894B-B0FC4E83B9D7}"/>
    <hyperlink ref="AE125" r:id="rId118" xr:uid="{7B928B52-41AE-4FFD-A04A-A00713857284}"/>
    <hyperlink ref="AE126" r:id="rId119" xr:uid="{92E36C39-8E49-4040-865D-793B494FC8DC}"/>
    <hyperlink ref="AE127" r:id="rId120" xr:uid="{0C8B7E95-C7D1-47CE-8E87-B5CD02B5BEF6}"/>
    <hyperlink ref="AE128" r:id="rId121" xr:uid="{3CF2726D-BFB2-4FA8-BFAA-EA4D42CD67EA}"/>
    <hyperlink ref="AE129" r:id="rId122" xr:uid="{9C5130C4-600F-4FE1-8978-E696113D4FED}"/>
    <hyperlink ref="AE130" r:id="rId123" xr:uid="{6A6E37D4-1346-476B-9D4F-A4B108E68EA5}"/>
    <hyperlink ref="AE131" r:id="rId124" xr:uid="{D1EFE850-69B6-4B67-A653-CFD4AA9259A6}"/>
    <hyperlink ref="AE132" r:id="rId125" xr:uid="{01E465B1-C20E-44B0-ADA9-46D7D40FDF5A}"/>
    <hyperlink ref="AE133" r:id="rId126" xr:uid="{366A4C00-CE62-44B1-80F2-D5B57D6F1BBC}"/>
    <hyperlink ref="AE134" r:id="rId127" xr:uid="{903921D5-B910-4B88-9068-92544C42361E}"/>
    <hyperlink ref="AE135" r:id="rId128" xr:uid="{073B344C-D7DC-49A0-BD9F-99A8DD9DE5BD}"/>
    <hyperlink ref="AE136" r:id="rId129" xr:uid="{285E9822-C5A1-4A83-8A34-31C1860B7007}"/>
    <hyperlink ref="AE137" r:id="rId130" xr:uid="{0D830388-087E-4E79-A70D-E987722B9934}"/>
    <hyperlink ref="AE138" r:id="rId131" xr:uid="{93A71589-606F-4ED6-97E1-2942D9288268}"/>
    <hyperlink ref="AE139" r:id="rId132" xr:uid="{2E7CEA15-9D98-4A99-BE47-67074D4DAF90}"/>
    <hyperlink ref="AE140" r:id="rId133" xr:uid="{6C74316C-C64E-401C-B3BC-94409E0560A2}"/>
    <hyperlink ref="AE141" r:id="rId134" xr:uid="{7B21DF87-25A2-4266-BF16-E88632BA0755}"/>
    <hyperlink ref="AE142" r:id="rId135" xr:uid="{529B1C2A-4E47-41FA-8F3A-AB9F5AC57580}"/>
    <hyperlink ref="AE143" r:id="rId136" xr:uid="{5986E46B-6A38-4C58-95E3-C9FBD8722B1B}"/>
    <hyperlink ref="AE144" r:id="rId137" xr:uid="{88D4A66B-49D4-4C13-9918-EDE3F3CD272C}"/>
    <hyperlink ref="AE145" r:id="rId138" xr:uid="{8A761322-DF12-4392-91E4-5713C72BDE41}"/>
    <hyperlink ref="AE146" r:id="rId139" xr:uid="{89EBA23A-C4A6-497D-990A-B8BE7BBFA5C7}"/>
    <hyperlink ref="AE147" r:id="rId140" xr:uid="{54F3C461-4DF2-4AA2-85D1-F09A9C6B06ED}"/>
    <hyperlink ref="AE148" r:id="rId141" xr:uid="{F2696481-AAE9-4E58-A6AF-D957142B6604}"/>
    <hyperlink ref="AE149" r:id="rId142" xr:uid="{8A1F42FA-EF1F-450A-86B7-4819C164F99A}"/>
    <hyperlink ref="AE150" r:id="rId143" xr:uid="{70F6AF14-35E7-469C-88BD-A2C03C9E486B}"/>
    <hyperlink ref="AE151" r:id="rId144" xr:uid="{1DA47E95-93FB-4C3A-8F63-EACAC2AEC3F3}"/>
    <hyperlink ref="AE152" r:id="rId145" xr:uid="{9DD28FF0-4A36-4338-9996-ED72EC8621B2}"/>
    <hyperlink ref="AE153" r:id="rId146" xr:uid="{9F129F1B-C39E-4D1B-BBDA-4BAD237A3D91}"/>
    <hyperlink ref="AE154" r:id="rId147" xr:uid="{7CB54152-84DF-4FFC-9B22-A2B52C2003A7}"/>
    <hyperlink ref="AE155" r:id="rId148" xr:uid="{42590577-91A5-40AB-883B-43E1800B588A}"/>
    <hyperlink ref="AE156" r:id="rId149" xr:uid="{0FBA4E62-7951-459E-A8C5-20441665451F}"/>
    <hyperlink ref="AE157" r:id="rId150" xr:uid="{5F3253B5-1625-4EA6-AB6D-CC456DFCB6E8}"/>
    <hyperlink ref="AE158" r:id="rId151" xr:uid="{958FE954-8D1B-4B9C-B2E1-373604C4B020}"/>
    <hyperlink ref="AE159" r:id="rId152" xr:uid="{E8AF67B5-851B-452D-8B12-9187FD6F4B3E}"/>
    <hyperlink ref="AE160" r:id="rId153" xr:uid="{20F5B6F6-80AA-43C6-93E2-54A68300FCF2}"/>
    <hyperlink ref="AE161" r:id="rId154" xr:uid="{FCFFD4C8-41B9-431C-828D-FB6044988AFD}"/>
    <hyperlink ref="AE162" r:id="rId155" xr:uid="{1B310833-1BA6-4EAD-81E2-4EE510843F78}"/>
    <hyperlink ref="AE163" r:id="rId156" xr:uid="{2EA21A02-3F4F-4CC8-A99C-DC4F8F706FEC}"/>
    <hyperlink ref="AE164" r:id="rId157" xr:uid="{A89D369C-46A4-4217-90E4-DB4ABCE2699F}"/>
    <hyperlink ref="AE165" r:id="rId158" xr:uid="{D3A2B88A-4446-4055-BCAA-04F8C32FEFAD}"/>
    <hyperlink ref="AE166" r:id="rId159" xr:uid="{29CE354F-9312-4DD1-A082-0F38518FCC44}"/>
    <hyperlink ref="AE167" r:id="rId160" xr:uid="{EFDCA2A6-0A20-44EB-B021-EB256B3D491B}"/>
    <hyperlink ref="AE168" r:id="rId161" xr:uid="{28C64A08-2F42-43B0-8AB9-1C5C5CC3C8AF}"/>
    <hyperlink ref="AE169" r:id="rId162" xr:uid="{C2BF8766-6D2C-475C-AF8F-D1D0D00BAB5F}"/>
    <hyperlink ref="AE170" r:id="rId163" xr:uid="{A0BFA497-C5AA-4FF6-B676-CC84E460AA06}"/>
    <hyperlink ref="AE171" r:id="rId164" xr:uid="{3319CAEA-DA86-4F0A-8993-0CE0FC837AA6}"/>
    <hyperlink ref="AE172" r:id="rId165" xr:uid="{DCB37125-F892-4C4E-86E4-5359AFCE30F2}"/>
    <hyperlink ref="AE173" r:id="rId166" xr:uid="{490970B5-0E6B-4184-8101-3FEEA0F50ABF}"/>
    <hyperlink ref="AE174" r:id="rId167" xr:uid="{4229FB7E-E23C-4F89-85CE-5CD76AC80192}"/>
    <hyperlink ref="AE175" r:id="rId168" xr:uid="{F07B8C14-5388-4665-8871-BC6005989E12}"/>
    <hyperlink ref="AE176" r:id="rId169" xr:uid="{08628807-A594-4F31-B565-E6185DC8F194}"/>
    <hyperlink ref="AE177" r:id="rId170" xr:uid="{6EBC6F4D-3CF6-4E0E-9341-8F828427BD1E}"/>
    <hyperlink ref="AE178" r:id="rId171" xr:uid="{63DD2D23-7506-45B1-8D64-84457CE91652}"/>
    <hyperlink ref="AE179" r:id="rId172" xr:uid="{0677116A-F3E9-4769-838B-010D78B2D91A}"/>
    <hyperlink ref="AE180" r:id="rId173" xr:uid="{1704EDA0-A8C9-4593-8A46-3DA69504B32F}"/>
    <hyperlink ref="AE181" r:id="rId174" xr:uid="{646A9CDC-440A-4903-9908-76FD3ADEDA9E}"/>
    <hyperlink ref="AE182" r:id="rId175" xr:uid="{0554C777-C0AB-448F-BCC0-96744D4D3D69}"/>
    <hyperlink ref="AE183" r:id="rId176" xr:uid="{6E1869F3-415A-4609-949D-B9EED2A1B2BA}"/>
    <hyperlink ref="AE184" r:id="rId177" xr:uid="{B8FE20A8-E241-4DAA-85ED-F2B2D0F4D6B3}"/>
    <hyperlink ref="AE185" r:id="rId178" xr:uid="{6DD03E26-FE67-4D42-B19B-4A3B94D5EADC}"/>
    <hyperlink ref="AE186" r:id="rId179" xr:uid="{6834DA69-E0E6-49E7-AEBD-EA08C3918B3D}"/>
    <hyperlink ref="AE187" r:id="rId180" xr:uid="{F0709D1D-F141-4DAC-8D53-FA75143F9FB5}"/>
    <hyperlink ref="AE188" r:id="rId181" xr:uid="{E5FC35AE-400A-4875-AD4F-B7B8A6EC2359}"/>
    <hyperlink ref="AE189" r:id="rId182" xr:uid="{86747D8F-8B77-44D6-8B51-77278C15DD79}"/>
    <hyperlink ref="AE190" r:id="rId183" xr:uid="{BA5F2BB1-79BA-4644-916E-2F9D21DE4749}"/>
    <hyperlink ref="AG8" r:id="rId184" xr:uid="{992E9073-4564-43AA-BD10-FEDBA785FB8A}"/>
    <hyperlink ref="AG9:AG392" r:id="rId185" display="https://repositorio.veracruz.gob.mx/desarrollosocial/wp-content/uploads/sites/8/2025/02/Gac2025-044-Jueves-30-TOMO-V-Ext.pdf.pdf" xr:uid="{942E9D80-5A5C-421C-90CB-C34D7054CDF7}"/>
    <hyperlink ref="AE191" r:id="rId186" xr:uid="{A3D60962-437F-4E21-84DB-8A067275D14D}"/>
    <hyperlink ref="AE192" r:id="rId187" xr:uid="{A83B1A6C-6395-44EB-91E5-A89ED4FD9582}"/>
    <hyperlink ref="AE193" r:id="rId188" xr:uid="{EBDC7DAC-9E4C-4330-8F4F-B4679674059A}"/>
    <hyperlink ref="AE194" r:id="rId189" xr:uid="{28086C9A-3EAB-4997-8101-519A09F62697}"/>
    <hyperlink ref="AE195" r:id="rId190" xr:uid="{266875C0-0601-4168-BE40-EAD091C3D140}"/>
    <hyperlink ref="AE196" r:id="rId191" xr:uid="{C7739B81-30A8-4BFA-811D-A52409615268}"/>
    <hyperlink ref="AE197" r:id="rId192" xr:uid="{1602AD4E-9D82-4015-B3D4-6AB13B58E614}"/>
    <hyperlink ref="AE198" r:id="rId193" xr:uid="{0AF01477-BC36-42C4-85CE-9558F1F5E40E}"/>
    <hyperlink ref="AE199" r:id="rId194" xr:uid="{CB34974E-4082-42E0-A9FC-556AB50D1EF0}"/>
    <hyperlink ref="AE200" r:id="rId195" xr:uid="{2349F519-ECEB-4491-9073-36C2D21ABA67}"/>
    <hyperlink ref="AE201" r:id="rId196" xr:uid="{75A307E5-7844-4052-86DA-6E178D2E1BF9}"/>
    <hyperlink ref="AE202" r:id="rId197" xr:uid="{CFC85A99-CDB1-432D-A342-0074DBABA4DB}"/>
    <hyperlink ref="AE203" r:id="rId198" xr:uid="{BF60A775-71F6-4E46-B42A-FA76926552F8}"/>
    <hyperlink ref="AE204" r:id="rId199" xr:uid="{13B866EF-E14B-4BB9-B3A1-687E644654AB}"/>
    <hyperlink ref="AE205" r:id="rId200" xr:uid="{85723EFA-9773-4D01-BA3E-431807CB8697}"/>
    <hyperlink ref="AE206" r:id="rId201" xr:uid="{448831D2-29B7-49BE-8A99-34D5FC513C37}"/>
    <hyperlink ref="AE207" r:id="rId202" xr:uid="{CD210B83-4575-45C2-9813-7249B113EC10}"/>
    <hyperlink ref="AE208" r:id="rId203" xr:uid="{66F37286-77D1-409B-B69E-2D6F62B93EE5}"/>
    <hyperlink ref="AE209" r:id="rId204" xr:uid="{DC817A9B-AFCA-435C-9286-48A01806F7E6}"/>
    <hyperlink ref="AE210" r:id="rId205" xr:uid="{76BB27B3-1654-47B0-8156-DEDC98435FA1}"/>
    <hyperlink ref="AE211" r:id="rId206" xr:uid="{787156E3-432E-42BF-A241-E2C49A33AC96}"/>
    <hyperlink ref="AE212" r:id="rId207" xr:uid="{09021E81-521E-4024-A746-E4F2E1BD8253}"/>
    <hyperlink ref="AE213" r:id="rId208" xr:uid="{4D437217-B368-4493-BA1E-EC7F6A7922DC}"/>
    <hyperlink ref="AE214" r:id="rId209" xr:uid="{4E8309D3-B4CE-4B66-A2C1-F46E74CF9EF2}"/>
    <hyperlink ref="AE215" r:id="rId210" xr:uid="{CC377091-F1D4-46B9-BD2B-5CE2D142875F}"/>
    <hyperlink ref="AE216" r:id="rId211" xr:uid="{4E14A4B9-87F0-4BB0-B1EB-45DAF8D96A25}"/>
    <hyperlink ref="AE217" r:id="rId212" xr:uid="{C4462B4B-BB70-4E64-9F23-106D717EC9A5}"/>
    <hyperlink ref="AE218" r:id="rId213" xr:uid="{851CC55F-7CAA-4D23-B7DE-80A3351182A3}"/>
    <hyperlink ref="AE219" r:id="rId214" xr:uid="{547AAC08-0BAA-4B86-A6FC-D6177E2D8F40}"/>
    <hyperlink ref="AE220" r:id="rId215" xr:uid="{53CF381E-A449-4A6D-BA9B-90E853C4E169}"/>
    <hyperlink ref="AE221" r:id="rId216" xr:uid="{70E12CD0-8988-4FD5-B137-4D6F35D4C808}"/>
    <hyperlink ref="AE222" r:id="rId217" xr:uid="{82E84D22-9E76-44E1-A738-EF273CEE5135}"/>
    <hyperlink ref="AE223" r:id="rId218" xr:uid="{AAEA5C8A-C483-4BF9-9755-8DB968247994}"/>
    <hyperlink ref="AE224" r:id="rId219" xr:uid="{6794A690-3F34-44FA-8D0C-73778944228E}"/>
    <hyperlink ref="AE225" r:id="rId220" xr:uid="{76C9B349-9036-4189-9CD1-E69263155176}"/>
    <hyperlink ref="AE226" r:id="rId221" xr:uid="{A72D0264-61A9-4069-91B4-3C79B5175655}"/>
    <hyperlink ref="AE227" r:id="rId222" xr:uid="{E436D5CD-EB34-4174-8D3D-9BCD4C5EFB51}"/>
    <hyperlink ref="AE228" r:id="rId223" xr:uid="{8D4D2208-3F3C-45C8-B35F-BFAFD9CF9A34}"/>
    <hyperlink ref="AE229" r:id="rId224" xr:uid="{14D163FF-8FE1-4AEC-9281-64CAA06DB3FC}"/>
    <hyperlink ref="AE230" r:id="rId225" xr:uid="{7872D76A-9654-4AF4-AB06-C8B12CDD9F10}"/>
    <hyperlink ref="AE231" r:id="rId226" xr:uid="{DF357452-B3AD-4FCB-9CDC-07E4BD23344A}"/>
    <hyperlink ref="AE232" r:id="rId227" xr:uid="{9245064A-5FFB-41B6-A1C2-58FEBCE10B0C}"/>
    <hyperlink ref="AE233" r:id="rId228" xr:uid="{BD080B9B-FC9A-4F99-AFC8-711E1EDF77BD}"/>
    <hyperlink ref="AE234" r:id="rId229" xr:uid="{0FF45F6A-CBB7-4051-AE8B-00C47670FD35}"/>
    <hyperlink ref="AE235" r:id="rId230" xr:uid="{676600E3-DC5F-4AA5-8F91-433F807E15D3}"/>
    <hyperlink ref="AE236" r:id="rId231" xr:uid="{D3B02BBC-1E8C-4C4D-97D4-E71A62E98C54}"/>
    <hyperlink ref="AE237" r:id="rId232" xr:uid="{E9D38896-A838-4F05-B3F0-472F0BE41A19}"/>
    <hyperlink ref="AE238" r:id="rId233" xr:uid="{0A2984A9-E7AD-4E69-A8B9-3E88B56F5B57}"/>
    <hyperlink ref="AE239" r:id="rId234" xr:uid="{F34E485B-3323-4A27-B66A-1EE2057F5CB9}"/>
    <hyperlink ref="AE240" r:id="rId235" xr:uid="{7E4F0034-AE5C-40C1-97D2-49FE343DB02F}"/>
    <hyperlink ref="AE241" r:id="rId236" xr:uid="{2A49B105-BB3F-4A97-861C-0593F675ADB0}"/>
    <hyperlink ref="AE242" r:id="rId237" xr:uid="{DE71DF91-4F87-4B07-9A8B-8184986832AD}"/>
    <hyperlink ref="AE243" r:id="rId238" xr:uid="{AF16D763-211F-4794-B083-37F24E9125FB}"/>
    <hyperlink ref="AE244" r:id="rId239" xr:uid="{B2513F38-ABE2-43AD-A9EB-31E265E857A0}"/>
    <hyperlink ref="AE245" r:id="rId240" xr:uid="{45A56911-41F4-4DC7-8ACE-3F0D83E16BE9}"/>
    <hyperlink ref="AE246" r:id="rId241" xr:uid="{B536CA69-DB10-4297-B7E5-E2065465327C}"/>
    <hyperlink ref="AE247" r:id="rId242" xr:uid="{46C979A2-74BD-4BCD-AE5A-C2E3B4D0C634}"/>
    <hyperlink ref="AE248" r:id="rId243" xr:uid="{969FA11F-7AA5-4EEF-B751-A0043AE39A10}"/>
    <hyperlink ref="AE249" r:id="rId244" xr:uid="{1883E3F9-4C59-4F5F-B640-A0CFA892978C}"/>
    <hyperlink ref="AE250" r:id="rId245" xr:uid="{D76A02D0-6737-4634-B620-CE76A82050DF}"/>
    <hyperlink ref="AE251" r:id="rId246" xr:uid="{C9CED423-80AC-45B0-ADE1-E9FC75A23DFA}"/>
    <hyperlink ref="AE252" r:id="rId247" xr:uid="{B641BFE5-BEB3-4C7C-A34B-9597F8678E9F}"/>
    <hyperlink ref="AE253" r:id="rId248" xr:uid="{F3BCAB92-0A2C-49C6-A36C-7F44CDC101AD}"/>
    <hyperlink ref="AE254" r:id="rId249" xr:uid="{044A4D5C-D5E3-48BE-A80D-3DFFC9E9F334}"/>
    <hyperlink ref="AE255" r:id="rId250" xr:uid="{4F43993B-DB27-4FC8-A423-9034D164209C}"/>
    <hyperlink ref="AE256" r:id="rId251" xr:uid="{CF17CF40-BCD7-4D81-9B79-5CFD821D8D94}"/>
    <hyperlink ref="AE257" r:id="rId252" xr:uid="{2FD7ACE9-C570-47D8-9857-7C415B0F79D4}"/>
    <hyperlink ref="AE258" r:id="rId253" xr:uid="{FE1EBF27-BC23-4109-BCC5-C9C71A8B94EF}"/>
    <hyperlink ref="AE259" r:id="rId254" xr:uid="{F88DD7E1-EECE-47D9-A151-D66A976BD49B}"/>
    <hyperlink ref="AE260" r:id="rId255" xr:uid="{B833CE02-201B-4174-BC2A-13E4B4F129B8}"/>
    <hyperlink ref="AE261" r:id="rId256" xr:uid="{06BA4B82-7CC3-47E5-93E3-3338F53933A5}"/>
    <hyperlink ref="AE262" r:id="rId257" xr:uid="{1AF3E74C-8834-418D-A3DD-6FAB70C4F38B}"/>
    <hyperlink ref="AE263" r:id="rId258" xr:uid="{28687EDB-D74D-416B-BF10-9A874146362E}"/>
    <hyperlink ref="AE264" r:id="rId259" xr:uid="{A355FDB0-51B5-4F35-91F6-FDAA0FF56595}"/>
    <hyperlink ref="AE265" r:id="rId260" xr:uid="{D9541E54-B7E0-4B3F-BF02-9F09598A807B}"/>
    <hyperlink ref="AE266" r:id="rId261" xr:uid="{B3F583EF-52EE-4F13-AFD6-B046099FC9D1}"/>
    <hyperlink ref="AE267" r:id="rId262" xr:uid="{7B77127F-766F-4F04-8368-6762CA2A02DC}"/>
    <hyperlink ref="AE268" r:id="rId263" xr:uid="{AB0D3F8F-2282-4736-84C4-B741184397F6}"/>
    <hyperlink ref="AE269" r:id="rId264" xr:uid="{9653FFA8-999A-47C1-9EEB-565260E3D4B0}"/>
    <hyperlink ref="AE270" r:id="rId265" xr:uid="{ED3EFA8B-A01D-4AEE-AD59-F40F8EF63AC0}"/>
    <hyperlink ref="AE271" r:id="rId266" xr:uid="{02FA455F-9C95-4AF4-ADAB-C674029FCF59}"/>
    <hyperlink ref="AE272" r:id="rId267" xr:uid="{E925B412-BFEC-456B-A3BD-19F3AA60E8C8}"/>
    <hyperlink ref="AE273" r:id="rId268" xr:uid="{3B6A17B0-2840-4697-AD23-8EC23B369E5C}"/>
    <hyperlink ref="AE274" r:id="rId269" xr:uid="{EF088DD3-B8F6-4420-89BE-23759BE874B7}"/>
    <hyperlink ref="AE275" r:id="rId270" xr:uid="{E174FAE0-FBBB-41F5-AD86-DAF51EEBB160}"/>
    <hyperlink ref="AE276" r:id="rId271" xr:uid="{A8C6B8C8-26E5-4B50-B338-0D8F6A427D0F}"/>
    <hyperlink ref="AE277" r:id="rId272" xr:uid="{83C00C48-4650-47FD-9A1D-D8DA3A2B46ED}"/>
    <hyperlink ref="AE278" r:id="rId273" xr:uid="{B5595BBC-FBAC-485F-8042-8EC5BA7482FF}"/>
    <hyperlink ref="AE279" r:id="rId274" xr:uid="{C4903EED-A8BB-4290-A706-46F54922F7C4}"/>
    <hyperlink ref="AE280" r:id="rId275" xr:uid="{0B1A8C0A-EE65-4E92-90A6-A00085ED4D78}"/>
    <hyperlink ref="AE281" r:id="rId276" xr:uid="{2A5174C0-061A-4F53-B87A-D70306C03A73}"/>
    <hyperlink ref="AE282" r:id="rId277" xr:uid="{AE49CDDF-CC50-419C-BDE9-80C33A83198C}"/>
    <hyperlink ref="AE283" r:id="rId278" xr:uid="{C2DB7D43-2F05-4E5D-8D09-C4D672C61F9E}"/>
    <hyperlink ref="AE284" r:id="rId279" xr:uid="{75E126CA-838C-427D-AA98-D12B3BFB87CE}"/>
    <hyperlink ref="AE285" r:id="rId280" xr:uid="{9E25B035-8D89-4457-81B4-979D2DA05E50}"/>
    <hyperlink ref="AE286" r:id="rId281" xr:uid="{9FEA8EEA-9CEA-4179-BD7B-4833D30D7EB8}"/>
    <hyperlink ref="AE287" r:id="rId282" xr:uid="{85D712AF-3B99-4F75-8F97-DCEA9C2F3434}"/>
    <hyperlink ref="AE288" r:id="rId283" xr:uid="{2042CEB9-62F5-40FF-AA34-5787FE099652}"/>
    <hyperlink ref="AE289" r:id="rId284" xr:uid="{70CFDBDF-582D-44AF-B6E6-2DEC880D1814}"/>
    <hyperlink ref="AE290" r:id="rId285" xr:uid="{16210D27-FCCD-4426-8260-8A9F46DE1F15}"/>
    <hyperlink ref="AE291" r:id="rId286" xr:uid="{73049D8A-3348-406C-BFD3-22C1E65F37A1}"/>
    <hyperlink ref="AE292" r:id="rId287" xr:uid="{948C06E5-DA53-4A78-9934-889EBE56ABB8}"/>
    <hyperlink ref="AE293" r:id="rId288" xr:uid="{D7E271DB-B586-4E7B-AE57-824883E30D97}"/>
    <hyperlink ref="AE294" r:id="rId289" xr:uid="{9489C9CF-5F85-4125-A375-24119C81173C}"/>
    <hyperlink ref="AE295" r:id="rId290" xr:uid="{90DEF900-B180-43D7-9D75-1134BD3F54F9}"/>
    <hyperlink ref="AE296" r:id="rId291" xr:uid="{34787BEC-9794-43A3-9DCF-4B725F7805BC}"/>
    <hyperlink ref="AE297" r:id="rId292" xr:uid="{A6EBB4DB-8F9E-462E-BAB4-9CE86DBA67CF}"/>
    <hyperlink ref="AE298" r:id="rId293" xr:uid="{13F0576F-2D7A-46FF-B733-7FDC81303CAB}"/>
    <hyperlink ref="AE299" r:id="rId294" xr:uid="{F765A7D1-E6BE-405E-8A1B-36019EDE5A0B}"/>
    <hyperlink ref="AE300" r:id="rId295" xr:uid="{B3155171-BEAC-42EC-9D6F-C5C553ADE0FF}"/>
    <hyperlink ref="AE301" r:id="rId296" xr:uid="{AD5EF9DA-6B7B-4563-967F-C0D25E089DC2}"/>
    <hyperlink ref="AE302" r:id="rId297" xr:uid="{05BDBE38-926D-42D8-8401-88E0C431D8AB}"/>
    <hyperlink ref="AE303" r:id="rId298" xr:uid="{367267AF-12FA-4B0C-9B36-47498533C5A9}"/>
    <hyperlink ref="AE304" r:id="rId299" xr:uid="{481CA8C4-706E-4B1C-8A04-2289B6E9C4F2}"/>
    <hyperlink ref="AE305" r:id="rId300" xr:uid="{C3615C44-0405-41DF-9072-666EEE7C6FDD}"/>
    <hyperlink ref="AE306" r:id="rId301" xr:uid="{7BD74D66-EE74-4466-B6F0-1F0AA3AA22E4}"/>
    <hyperlink ref="AE307" r:id="rId302" xr:uid="{BC93BEBB-60BB-495A-BF91-694D1BEF163D}"/>
    <hyperlink ref="AE308" r:id="rId303" xr:uid="{301D3A24-E275-4060-B21A-E23D61521BA8}"/>
    <hyperlink ref="AE309" r:id="rId304" xr:uid="{AD2064CD-9C25-4829-849E-DC421A9B34C2}"/>
    <hyperlink ref="AE310" r:id="rId305" xr:uid="{D8EF9FF9-DED5-4DB0-B770-4C7D2D99C11A}"/>
    <hyperlink ref="AE311" r:id="rId306" xr:uid="{5F3C2651-E35C-47B4-AC1D-399EEA9AA14E}"/>
    <hyperlink ref="AE312" r:id="rId307" xr:uid="{5272EEAD-8663-4A90-83B4-0AA8AA565D87}"/>
    <hyperlink ref="AE313" r:id="rId308" xr:uid="{745E2DCB-6AAD-48AC-9B53-E833CBAA4965}"/>
    <hyperlink ref="AE314" r:id="rId309" xr:uid="{8151B672-3B53-434A-8418-860FC450B8F3}"/>
    <hyperlink ref="AE315" r:id="rId310" xr:uid="{165F69F7-6BF8-4029-881C-150509AD53AE}"/>
    <hyperlink ref="AE316" r:id="rId311" xr:uid="{90A897CB-8D8B-412E-A854-CA35FF849FCF}"/>
    <hyperlink ref="AE317" r:id="rId312" xr:uid="{61672790-33E3-40F6-AB91-5D16FBB0B33E}"/>
    <hyperlink ref="AE318" r:id="rId313" xr:uid="{6DA77969-52CF-48CD-B6F3-6F424E549BA0}"/>
    <hyperlink ref="AE319" r:id="rId314" xr:uid="{CDCB856F-CEB2-4249-B36F-A20C2E482D22}"/>
    <hyperlink ref="AE320" r:id="rId315" xr:uid="{8F260141-8F94-42AC-89B7-C53C23C625B9}"/>
    <hyperlink ref="AE321" r:id="rId316" xr:uid="{A58BE0BE-F7BF-4E2E-8BD0-1C214E0B18F6}"/>
    <hyperlink ref="AE322" r:id="rId317" xr:uid="{502CAE0C-2BBB-44F7-8ED2-BEB1323EE536}"/>
    <hyperlink ref="AE323" r:id="rId318" xr:uid="{EAEB05C2-463F-4587-BEC6-B002299853AE}"/>
    <hyperlink ref="AE324" r:id="rId319" xr:uid="{5962E9C5-C881-4816-9134-730C08D75261}"/>
    <hyperlink ref="AE325" r:id="rId320" xr:uid="{69162819-F827-49A0-BD32-3A19E58DB640}"/>
    <hyperlink ref="AE326" r:id="rId321" xr:uid="{DBD48EB5-B9F2-4A56-BFA5-C4B383016186}"/>
    <hyperlink ref="AE327" r:id="rId322" xr:uid="{641B6B8E-24A7-4FE7-8712-3CACEC270164}"/>
    <hyperlink ref="AE328" r:id="rId323" xr:uid="{CABC6022-3EF8-486C-A68C-148143E8C3DE}"/>
    <hyperlink ref="AE329" r:id="rId324" xr:uid="{D16A0775-7F54-41EE-948B-95229CA48951}"/>
    <hyperlink ref="AE330" r:id="rId325" xr:uid="{044FBF02-5D9D-421D-895C-FC5C20DD544A}"/>
    <hyperlink ref="AE331" r:id="rId326" xr:uid="{663A1557-3379-4787-8BE3-8B70443C3D2C}"/>
    <hyperlink ref="AE332" r:id="rId327" xr:uid="{D2279484-AAF7-42AE-9262-73EE22F6C5CA}"/>
    <hyperlink ref="AE333" r:id="rId328" xr:uid="{A611E431-DF7D-44BA-9D58-9A164B19BDB1}"/>
    <hyperlink ref="AE334" r:id="rId329" xr:uid="{9749AAE1-0365-4557-92CB-B6736FB0AF83}"/>
    <hyperlink ref="AE335" r:id="rId330" xr:uid="{917F5DD8-5EC5-4F92-8F90-228C88514AA6}"/>
    <hyperlink ref="AE336" r:id="rId331" xr:uid="{62131F6A-C179-472F-8228-325B0C6021A1}"/>
    <hyperlink ref="AE337" r:id="rId332" xr:uid="{A501CDA8-558F-45BD-AB54-70AF8C573A28}"/>
    <hyperlink ref="AE338" r:id="rId333" xr:uid="{FCAB38ED-504C-48E3-9560-BC657D39A405}"/>
    <hyperlink ref="AE339" r:id="rId334" xr:uid="{D8FB213A-AD65-4021-9FB6-E5F070F57DA6}"/>
    <hyperlink ref="AE340" r:id="rId335" xr:uid="{F8F07246-75DE-4554-A6E1-4212FE2B4092}"/>
    <hyperlink ref="AE341" r:id="rId336" xr:uid="{921E5D96-9FB8-4AA1-A496-7D759E1BC66B}"/>
    <hyperlink ref="AE342" r:id="rId337" xr:uid="{1ED7B6EA-084E-4026-BD2A-81C91DE7DEE9}"/>
    <hyperlink ref="AE343" r:id="rId338" xr:uid="{75DE1A0E-C760-466B-8403-8CCE4C7AE1BD}"/>
    <hyperlink ref="AE344" r:id="rId339" xr:uid="{204E5098-9EF0-4A98-B0D5-73D4D6725430}"/>
    <hyperlink ref="AE345" r:id="rId340" xr:uid="{7CF7030A-1D31-4CE4-ACA9-14EC9859339F}"/>
    <hyperlink ref="AE346" r:id="rId341" xr:uid="{E5EED45A-5549-4BAF-9331-0690CAA2888B}"/>
    <hyperlink ref="AE347" r:id="rId342" xr:uid="{3F7FDF18-879F-4886-8496-7B174B4507B8}"/>
    <hyperlink ref="AE348" r:id="rId343" xr:uid="{4B867C2D-0B54-4B54-80D0-F76041C2C6D5}"/>
    <hyperlink ref="AE349" r:id="rId344" xr:uid="{456044F7-A17C-4573-B04E-1C292CD19337}"/>
    <hyperlink ref="AE350" r:id="rId345" xr:uid="{E93D6AE0-34EB-4A84-83FC-C61E350117FE}"/>
    <hyperlink ref="AE351" r:id="rId346" xr:uid="{D6168F06-654E-4B17-861D-91C8F1BA487B}"/>
    <hyperlink ref="AE352" r:id="rId347" xr:uid="{0FD6DE9D-8E55-4EAB-8823-6E1323B666FF}"/>
    <hyperlink ref="AE353" r:id="rId348" xr:uid="{D12BEB50-F8D5-4345-9FA6-A56EFCBC78BA}"/>
    <hyperlink ref="AE354" r:id="rId349" xr:uid="{BBEAABD7-F472-4BF6-AFEC-954721329BD1}"/>
    <hyperlink ref="AE355" r:id="rId350" xr:uid="{CD3253BC-4D69-4C69-BDD0-C1B825A0A7D5}"/>
    <hyperlink ref="AE356" r:id="rId351" xr:uid="{67A87026-AEFD-434C-8D43-D2657A8D0048}"/>
    <hyperlink ref="AE357" r:id="rId352" xr:uid="{61A37EF1-5CA0-483A-A06A-D9CC2294FC07}"/>
    <hyperlink ref="AE358" r:id="rId353" xr:uid="{9F4EA845-8D7F-4DD1-A20D-D39D16B07DA2}"/>
    <hyperlink ref="AE359" r:id="rId354" xr:uid="{DB6A52F3-A891-4A61-8486-9C60AB7AC3C9}"/>
    <hyperlink ref="AE360" r:id="rId355" xr:uid="{2475CA65-0879-4EF3-AA92-B224BD157A9C}"/>
    <hyperlink ref="AE361" r:id="rId356" xr:uid="{BE9BB519-74B5-4584-80A8-8CF8F7E911B8}"/>
    <hyperlink ref="AE362" r:id="rId357" xr:uid="{8BD5AF22-BBB9-4636-81E4-634E5F00A278}"/>
    <hyperlink ref="AE363" r:id="rId358" xr:uid="{59EA02D9-3A55-4CE3-AEB6-39994C701C05}"/>
    <hyperlink ref="AE364" r:id="rId359" xr:uid="{B6EED088-38AB-40BA-A019-BCC90BAFAFDA}"/>
    <hyperlink ref="AE365" r:id="rId360" xr:uid="{3DFFE755-8652-4B14-BF79-12EC94A59A4D}"/>
    <hyperlink ref="AE366" r:id="rId361" xr:uid="{ACC09477-A088-4C14-9CA6-7187F0C9D400}"/>
    <hyperlink ref="AE367" r:id="rId362" xr:uid="{38968812-FD45-4D47-834E-7CE793DDD895}"/>
    <hyperlink ref="AE368" r:id="rId363" xr:uid="{958BA1A8-1358-43E7-8C5C-45ED837E5C95}"/>
    <hyperlink ref="AE369" r:id="rId364" xr:uid="{B0A1AC5C-93CA-40A5-AFF3-68AA1A44E3F0}"/>
    <hyperlink ref="AE370" r:id="rId365" xr:uid="{D49BF25C-6E1E-49BD-8657-14E664D2FD24}"/>
    <hyperlink ref="AE371" r:id="rId366" xr:uid="{27F13E39-EB9D-452F-AD9C-E5D13D2F429B}"/>
    <hyperlink ref="AE372" r:id="rId367" xr:uid="{7D695205-4396-4B4A-8590-ACA41D14630D}"/>
    <hyperlink ref="AE373" r:id="rId368" xr:uid="{FD1CD3D3-0360-4077-8492-0EB2D18FDF2F}"/>
    <hyperlink ref="AE374" r:id="rId369" xr:uid="{62F448E0-27D7-4D7B-98DE-8D3B02C015CB}"/>
    <hyperlink ref="AE375" r:id="rId370" xr:uid="{58252F1E-C52F-4931-B8F4-F4782B4CACE4}"/>
    <hyperlink ref="AE376" r:id="rId371" xr:uid="{C86F3EE0-EBD2-44C1-9039-5C3B08AA9ACA}"/>
    <hyperlink ref="AE377" r:id="rId372" xr:uid="{C894B61C-3C58-4C62-98DC-5A1E216BC584}"/>
    <hyperlink ref="AE378" r:id="rId373" xr:uid="{16F1B706-7EA0-4D2B-A5DF-FECE2B0EFFC3}"/>
    <hyperlink ref="AE379" r:id="rId374" xr:uid="{F7FDC600-63EE-4270-9502-46C84522B2B3}"/>
    <hyperlink ref="AE380" r:id="rId375" xr:uid="{54E7BC06-E0DE-4DE9-84D7-6F5B17822D9C}"/>
    <hyperlink ref="AE381" r:id="rId376" xr:uid="{9B76BAA6-735D-4D3F-AC8D-A8CEA0691477}"/>
    <hyperlink ref="AE382" r:id="rId377" xr:uid="{4496E0EB-1765-4C60-BAA3-8AE2E8F332C3}"/>
    <hyperlink ref="AE383" r:id="rId378" xr:uid="{1364ABF9-4985-4A0B-BAA0-7A777E788921}"/>
    <hyperlink ref="AE384" r:id="rId379" xr:uid="{AE1F9090-BAF7-40B8-B7CF-13FF73751472}"/>
    <hyperlink ref="AE385" r:id="rId380" xr:uid="{2A3CD86B-18AA-4B3C-A3E7-D6D5AE59A116}"/>
    <hyperlink ref="AE386" r:id="rId381" xr:uid="{9842076B-08B8-46D6-99C5-3154A7F27CAC}"/>
    <hyperlink ref="AE387" r:id="rId382" xr:uid="{BAE94640-7B27-4D95-908D-3DE71EC1C7F2}"/>
    <hyperlink ref="AE388" r:id="rId383" xr:uid="{68ADB9F9-962F-4FE7-9920-DCE8E231AA24}"/>
    <hyperlink ref="AE389" r:id="rId384" xr:uid="{0C80ADBC-837A-44B4-85F4-30B7CDA455DF}"/>
    <hyperlink ref="AE390" r:id="rId385" xr:uid="{A789DAF3-7F1E-4550-BD7B-7DE3C4587272}"/>
    <hyperlink ref="AE391" r:id="rId386" xr:uid="{B6E9BE7E-C3E8-4DAF-83C3-F23868C1C1D3}"/>
    <hyperlink ref="AE392" r:id="rId387" xr:uid="{7BFA03D4-CD2E-4AA2-BDE4-88DE9B0230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33"/>
  <sheetViews>
    <sheetView topLeftCell="A510" zoomScale="85" zoomScaleNormal="85" workbookViewId="0">
      <selection activeCell="A534" sqref="A534:XFD1048576"/>
    </sheetView>
  </sheetViews>
  <sheetFormatPr baseColWidth="10" defaultColWidth="9.140625" defaultRowHeight="15" x14ac:dyDescent="0.25"/>
  <cols>
    <col min="1" max="1" width="4" bestFit="1" customWidth="1"/>
    <col min="2" max="2" width="70.5703125" customWidth="1"/>
    <col min="3" max="3" width="79.5703125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499</v>
      </c>
      <c r="C4" t="s">
        <v>500</v>
      </c>
      <c r="D4" s="8">
        <v>1391</v>
      </c>
    </row>
    <row r="5" spans="1:4" x14ac:dyDescent="0.25">
      <c r="A5">
        <v>2</v>
      </c>
      <c r="B5" s="5" t="s">
        <v>501</v>
      </c>
      <c r="C5" s="5" t="s">
        <v>502</v>
      </c>
      <c r="D5" s="8">
        <v>1117</v>
      </c>
    </row>
    <row r="6" spans="1:4" x14ac:dyDescent="0.25">
      <c r="A6">
        <v>2</v>
      </c>
      <c r="B6" s="5" t="s">
        <v>499</v>
      </c>
      <c r="C6" s="5" t="s">
        <v>500</v>
      </c>
      <c r="D6" s="8">
        <v>546</v>
      </c>
    </row>
    <row r="7" spans="1:4" x14ac:dyDescent="0.25">
      <c r="A7">
        <v>3</v>
      </c>
      <c r="B7" s="5" t="s">
        <v>501</v>
      </c>
      <c r="C7" s="5" t="s">
        <v>502</v>
      </c>
      <c r="D7" s="8">
        <v>1572</v>
      </c>
    </row>
    <row r="8" spans="1:4" x14ac:dyDescent="0.25">
      <c r="A8">
        <v>3</v>
      </c>
      <c r="B8" s="5" t="s">
        <v>499</v>
      </c>
      <c r="C8" s="5" t="s">
        <v>500</v>
      </c>
      <c r="D8" s="8">
        <v>494.96</v>
      </c>
    </row>
    <row r="9" spans="1:4" x14ac:dyDescent="0.25">
      <c r="A9">
        <v>4</v>
      </c>
      <c r="B9" s="5" t="s">
        <v>501</v>
      </c>
      <c r="C9" s="5" t="s">
        <v>502</v>
      </c>
      <c r="D9" s="8">
        <v>1058</v>
      </c>
    </row>
    <row r="10" spans="1:4" x14ac:dyDescent="0.25">
      <c r="A10">
        <v>4</v>
      </c>
      <c r="B10" s="5" t="s">
        <v>499</v>
      </c>
      <c r="C10" s="5" t="s">
        <v>500</v>
      </c>
      <c r="D10" s="8">
        <f>1350+605</f>
        <v>1955</v>
      </c>
    </row>
    <row r="11" spans="1:4" x14ac:dyDescent="0.25">
      <c r="A11">
        <v>5</v>
      </c>
      <c r="B11" s="5" t="s">
        <v>501</v>
      </c>
      <c r="C11" s="5" t="s">
        <v>502</v>
      </c>
      <c r="D11" s="8">
        <v>1314</v>
      </c>
    </row>
    <row r="12" spans="1:4" x14ac:dyDescent="0.25">
      <c r="A12">
        <v>6</v>
      </c>
      <c r="B12" s="5" t="s">
        <v>501</v>
      </c>
      <c r="C12" s="5" t="s">
        <v>502</v>
      </c>
      <c r="D12" s="8">
        <v>290</v>
      </c>
    </row>
    <row r="13" spans="1:4" x14ac:dyDescent="0.25">
      <c r="A13">
        <v>6</v>
      </c>
      <c r="B13" s="5" t="s">
        <v>499</v>
      </c>
      <c r="C13" s="5" t="s">
        <v>500</v>
      </c>
      <c r="D13" s="8">
        <v>546</v>
      </c>
    </row>
    <row r="14" spans="1:4" x14ac:dyDescent="0.25">
      <c r="A14">
        <v>7</v>
      </c>
      <c r="B14" s="5" t="s">
        <v>501</v>
      </c>
      <c r="C14" s="5" t="s">
        <v>502</v>
      </c>
      <c r="D14" s="8">
        <v>875</v>
      </c>
    </row>
    <row r="15" spans="1:4" x14ac:dyDescent="0.25">
      <c r="A15">
        <v>8</v>
      </c>
      <c r="B15" s="5" t="s">
        <v>501</v>
      </c>
      <c r="C15" s="5" t="s">
        <v>502</v>
      </c>
      <c r="D15" s="8">
        <v>572</v>
      </c>
    </row>
    <row r="16" spans="1:4" x14ac:dyDescent="0.25">
      <c r="A16">
        <v>8</v>
      </c>
      <c r="B16" s="5" t="s">
        <v>499</v>
      </c>
      <c r="C16" s="5" t="s">
        <v>500</v>
      </c>
      <c r="D16" s="8">
        <v>531</v>
      </c>
    </row>
    <row r="17" spans="1:4" x14ac:dyDescent="0.25">
      <c r="A17">
        <v>9</v>
      </c>
      <c r="B17" s="5" t="s">
        <v>501</v>
      </c>
      <c r="C17" s="5" t="s">
        <v>502</v>
      </c>
      <c r="D17" s="8">
        <v>227</v>
      </c>
    </row>
    <row r="18" spans="1:4" x14ac:dyDescent="0.25">
      <c r="A18">
        <v>9</v>
      </c>
      <c r="B18" s="5" t="s">
        <v>499</v>
      </c>
      <c r="C18" s="5" t="s">
        <v>500</v>
      </c>
      <c r="D18" s="8">
        <v>493</v>
      </c>
    </row>
    <row r="19" spans="1:4" x14ac:dyDescent="0.25">
      <c r="A19">
        <v>10</v>
      </c>
      <c r="B19" s="5" t="s">
        <v>501</v>
      </c>
      <c r="C19" s="5" t="s">
        <v>502</v>
      </c>
      <c r="D19" s="8">
        <v>1601</v>
      </c>
    </row>
    <row r="20" spans="1:4" x14ac:dyDescent="0.25">
      <c r="A20">
        <v>10</v>
      </c>
      <c r="B20" s="5" t="s">
        <v>499</v>
      </c>
      <c r="C20" s="5" t="s">
        <v>500</v>
      </c>
      <c r="D20" s="8">
        <v>260</v>
      </c>
    </row>
    <row r="21" spans="1:4" x14ac:dyDescent="0.25">
      <c r="A21">
        <v>10</v>
      </c>
      <c r="B21" t="s">
        <v>503</v>
      </c>
      <c r="C21" t="s">
        <v>504</v>
      </c>
      <c r="D21" s="8">
        <v>1071.1500000000001</v>
      </c>
    </row>
    <row r="22" spans="1:4" x14ac:dyDescent="0.25">
      <c r="A22">
        <v>11</v>
      </c>
      <c r="B22" s="5" t="s">
        <v>501</v>
      </c>
      <c r="C22" s="5" t="s">
        <v>502</v>
      </c>
      <c r="D22" s="8">
        <v>1220</v>
      </c>
    </row>
    <row r="23" spans="1:4" x14ac:dyDescent="0.25">
      <c r="A23">
        <v>11</v>
      </c>
      <c r="B23" s="5" t="s">
        <v>499</v>
      </c>
      <c r="C23" s="5" t="s">
        <v>500</v>
      </c>
      <c r="D23" s="8">
        <v>1311.85</v>
      </c>
    </row>
    <row r="24" spans="1:4" x14ac:dyDescent="0.25">
      <c r="A24">
        <v>11</v>
      </c>
      <c r="B24" t="s">
        <v>505</v>
      </c>
      <c r="C24" t="s">
        <v>506</v>
      </c>
      <c r="D24" s="8">
        <v>70</v>
      </c>
    </row>
    <row r="25" spans="1:4" x14ac:dyDescent="0.25">
      <c r="A25">
        <v>12</v>
      </c>
      <c r="B25" s="5" t="s">
        <v>501</v>
      </c>
      <c r="C25" s="5" t="s">
        <v>502</v>
      </c>
      <c r="D25" s="8">
        <v>1667</v>
      </c>
    </row>
    <row r="26" spans="1:4" x14ac:dyDescent="0.25">
      <c r="A26">
        <v>12</v>
      </c>
      <c r="B26" s="5" t="s">
        <v>499</v>
      </c>
      <c r="C26" s="5" t="s">
        <v>500</v>
      </c>
      <c r="D26" s="8">
        <v>1154</v>
      </c>
    </row>
    <row r="27" spans="1:4" x14ac:dyDescent="0.25">
      <c r="A27">
        <v>12</v>
      </c>
      <c r="B27" s="5" t="s">
        <v>501</v>
      </c>
      <c r="C27" s="5" t="s">
        <v>502</v>
      </c>
      <c r="D27" s="8">
        <v>500</v>
      </c>
    </row>
    <row r="28" spans="1:4" x14ac:dyDescent="0.25">
      <c r="A28">
        <v>13</v>
      </c>
      <c r="B28" s="5" t="s">
        <v>499</v>
      </c>
      <c r="C28" s="5" t="s">
        <v>500</v>
      </c>
      <c r="D28" s="8">
        <v>1667</v>
      </c>
    </row>
    <row r="29" spans="1:4" x14ac:dyDescent="0.25">
      <c r="A29">
        <v>13</v>
      </c>
      <c r="B29" s="5" t="s">
        <v>503</v>
      </c>
      <c r="C29" s="5" t="s">
        <v>504</v>
      </c>
      <c r="D29" s="8">
        <v>500</v>
      </c>
    </row>
    <row r="30" spans="1:4" x14ac:dyDescent="0.25">
      <c r="A30">
        <v>14</v>
      </c>
      <c r="B30" s="5" t="s">
        <v>499</v>
      </c>
      <c r="C30" s="5" t="s">
        <v>500</v>
      </c>
      <c r="D30" s="8">
        <v>2208.5</v>
      </c>
    </row>
    <row r="31" spans="1:4" x14ac:dyDescent="0.25">
      <c r="A31">
        <v>15</v>
      </c>
      <c r="B31" s="5" t="s">
        <v>501</v>
      </c>
      <c r="C31" s="5" t="s">
        <v>502</v>
      </c>
      <c r="D31" s="8">
        <v>1577</v>
      </c>
    </row>
    <row r="32" spans="1:4" x14ac:dyDescent="0.25">
      <c r="A32">
        <v>16</v>
      </c>
      <c r="B32" s="5" t="s">
        <v>499</v>
      </c>
      <c r="C32" s="5" t="s">
        <v>500</v>
      </c>
      <c r="D32" s="8">
        <v>2993.5</v>
      </c>
    </row>
    <row r="33" spans="1:4" x14ac:dyDescent="0.25">
      <c r="A33">
        <v>17</v>
      </c>
      <c r="B33" s="5" t="s">
        <v>501</v>
      </c>
      <c r="C33" s="5" t="s">
        <v>502</v>
      </c>
      <c r="D33" s="8">
        <v>1410</v>
      </c>
    </row>
    <row r="34" spans="1:4" x14ac:dyDescent="0.25">
      <c r="A34">
        <v>17</v>
      </c>
      <c r="B34" s="5" t="s">
        <v>499</v>
      </c>
      <c r="C34" s="5" t="s">
        <v>500</v>
      </c>
      <c r="D34" s="8">
        <v>3988</v>
      </c>
    </row>
    <row r="35" spans="1:4" x14ac:dyDescent="0.25">
      <c r="A35">
        <v>18</v>
      </c>
      <c r="B35" s="5" t="s">
        <v>499</v>
      </c>
      <c r="C35" s="5" t="s">
        <v>500</v>
      </c>
      <c r="D35" s="8">
        <f>2898+1638</f>
        <v>4536</v>
      </c>
    </row>
    <row r="36" spans="1:4" x14ac:dyDescent="0.25">
      <c r="A36">
        <v>19</v>
      </c>
      <c r="B36" s="5" t="s">
        <v>501</v>
      </c>
      <c r="C36" s="5" t="s">
        <v>502</v>
      </c>
      <c r="D36" s="8">
        <v>1510</v>
      </c>
    </row>
    <row r="37" spans="1:4" x14ac:dyDescent="0.25">
      <c r="A37">
        <v>19</v>
      </c>
      <c r="B37" s="5" t="s">
        <v>499</v>
      </c>
      <c r="C37" s="5" t="s">
        <v>500</v>
      </c>
      <c r="D37" s="8">
        <f>3598+2415</f>
        <v>6013</v>
      </c>
    </row>
    <row r="38" spans="1:4" x14ac:dyDescent="0.25">
      <c r="A38">
        <v>20</v>
      </c>
      <c r="B38" s="5" t="s">
        <v>499</v>
      </c>
      <c r="C38" s="5" t="s">
        <v>500</v>
      </c>
      <c r="D38" s="8">
        <f>1645+1842.01</f>
        <v>3487.01</v>
      </c>
    </row>
    <row r="39" spans="1:4" x14ac:dyDescent="0.25">
      <c r="A39">
        <v>21</v>
      </c>
      <c r="B39" s="5" t="s">
        <v>499</v>
      </c>
      <c r="C39" s="5" t="s">
        <v>500</v>
      </c>
      <c r="D39" s="8">
        <f>2350+2292</f>
        <v>4642</v>
      </c>
    </row>
    <row r="40" spans="1:4" x14ac:dyDescent="0.25">
      <c r="A40">
        <v>22</v>
      </c>
      <c r="B40" s="5" t="s">
        <v>499</v>
      </c>
      <c r="C40" s="5" t="s">
        <v>500</v>
      </c>
      <c r="D40" s="8">
        <f>2612.73+1816</f>
        <v>4428.7299999999996</v>
      </c>
    </row>
    <row r="41" spans="1:4" x14ac:dyDescent="0.25">
      <c r="A41">
        <v>23</v>
      </c>
      <c r="B41" s="5" t="s">
        <v>501</v>
      </c>
      <c r="C41" s="5" t="s">
        <v>502</v>
      </c>
      <c r="D41" s="8">
        <v>1388</v>
      </c>
    </row>
    <row r="42" spans="1:4" x14ac:dyDescent="0.25">
      <c r="A42">
        <v>23</v>
      </c>
      <c r="B42" s="5" t="s">
        <v>499</v>
      </c>
      <c r="C42" s="5" t="s">
        <v>500</v>
      </c>
      <c r="D42" s="8">
        <f>2612.71+1569</f>
        <v>4181.71</v>
      </c>
    </row>
    <row r="43" spans="1:4" x14ac:dyDescent="0.25">
      <c r="A43">
        <v>24</v>
      </c>
      <c r="B43" s="5" t="s">
        <v>499</v>
      </c>
      <c r="C43" s="5" t="s">
        <v>500</v>
      </c>
      <c r="D43" s="8">
        <f>2612.71+1613</f>
        <v>4225.71</v>
      </c>
    </row>
    <row r="44" spans="1:4" x14ac:dyDescent="0.25">
      <c r="A44">
        <v>25</v>
      </c>
      <c r="B44" s="5" t="s">
        <v>501</v>
      </c>
      <c r="C44" s="5" t="s">
        <v>502</v>
      </c>
      <c r="D44" s="8">
        <v>1024</v>
      </c>
    </row>
    <row r="45" spans="1:4" x14ac:dyDescent="0.25">
      <c r="A45">
        <v>25</v>
      </c>
      <c r="B45" s="5" t="s">
        <v>499</v>
      </c>
      <c r="C45" s="5" t="s">
        <v>500</v>
      </c>
      <c r="D45" s="8">
        <v>1822</v>
      </c>
    </row>
    <row r="46" spans="1:4" x14ac:dyDescent="0.25">
      <c r="A46">
        <v>26</v>
      </c>
      <c r="B46" s="5" t="s">
        <v>499</v>
      </c>
      <c r="C46" s="5" t="s">
        <v>500</v>
      </c>
      <c r="D46" s="8">
        <v>2228.0100000000002</v>
      </c>
    </row>
    <row r="47" spans="1:4" x14ac:dyDescent="0.25">
      <c r="A47">
        <v>27</v>
      </c>
      <c r="B47" s="5" t="s">
        <v>499</v>
      </c>
      <c r="C47" s="5" t="s">
        <v>500</v>
      </c>
      <c r="D47" s="8">
        <v>3260</v>
      </c>
    </row>
    <row r="48" spans="1:4" x14ac:dyDescent="0.25">
      <c r="A48">
        <v>28</v>
      </c>
      <c r="B48" s="5" t="s">
        <v>499</v>
      </c>
      <c r="C48" s="5" t="s">
        <v>500</v>
      </c>
      <c r="D48" s="8">
        <v>3491.5</v>
      </c>
    </row>
    <row r="49" spans="1:4" x14ac:dyDescent="0.25">
      <c r="A49">
        <v>29</v>
      </c>
      <c r="B49" s="5" t="s">
        <v>499</v>
      </c>
      <c r="C49" s="5" t="s">
        <v>500</v>
      </c>
      <c r="D49" s="8">
        <f>2980+1499</f>
        <v>4479</v>
      </c>
    </row>
    <row r="50" spans="1:4" x14ac:dyDescent="0.25">
      <c r="A50">
        <v>30</v>
      </c>
      <c r="B50" s="5" t="s">
        <v>501</v>
      </c>
      <c r="C50" s="5" t="s">
        <v>502</v>
      </c>
      <c r="D50" s="8">
        <v>1305</v>
      </c>
    </row>
    <row r="51" spans="1:4" x14ac:dyDescent="0.25">
      <c r="A51">
        <v>30</v>
      </c>
      <c r="B51" s="5" t="s">
        <v>499</v>
      </c>
      <c r="C51" s="5" t="s">
        <v>500</v>
      </c>
      <c r="D51" s="8">
        <f>2980+1337</f>
        <v>4317</v>
      </c>
    </row>
    <row r="52" spans="1:4" x14ac:dyDescent="0.25">
      <c r="A52">
        <v>31</v>
      </c>
      <c r="B52" s="5" t="s">
        <v>499</v>
      </c>
      <c r="C52" s="5" t="s">
        <v>500</v>
      </c>
      <c r="D52" s="8">
        <f>2980+948</f>
        <v>3928</v>
      </c>
    </row>
    <row r="53" spans="1:4" x14ac:dyDescent="0.25">
      <c r="A53">
        <v>32</v>
      </c>
      <c r="B53" s="5" t="s">
        <v>501</v>
      </c>
      <c r="C53" s="5" t="s">
        <v>502</v>
      </c>
      <c r="D53" s="8">
        <v>1305</v>
      </c>
    </row>
    <row r="54" spans="1:4" x14ac:dyDescent="0.25">
      <c r="A54">
        <v>32</v>
      </c>
      <c r="B54" s="5" t="s">
        <v>499</v>
      </c>
      <c r="C54" s="5" t="s">
        <v>500</v>
      </c>
      <c r="D54" s="8">
        <f>2546+1429.01</f>
        <v>3975.01</v>
      </c>
    </row>
    <row r="55" spans="1:4" x14ac:dyDescent="0.25">
      <c r="A55">
        <v>33</v>
      </c>
      <c r="B55" s="5" t="s">
        <v>501</v>
      </c>
      <c r="C55" s="5" t="s">
        <v>502</v>
      </c>
      <c r="D55" s="8">
        <v>1388</v>
      </c>
    </row>
    <row r="56" spans="1:4" x14ac:dyDescent="0.25">
      <c r="A56">
        <v>33</v>
      </c>
      <c r="B56" s="5" t="s">
        <v>499</v>
      </c>
      <c r="C56" s="5" t="s">
        <v>500</v>
      </c>
      <c r="D56" s="8">
        <f>1970+929.5</f>
        <v>2899.5</v>
      </c>
    </row>
    <row r="57" spans="1:4" x14ac:dyDescent="0.25">
      <c r="A57">
        <v>34</v>
      </c>
      <c r="B57" s="5" t="s">
        <v>501</v>
      </c>
      <c r="C57" s="5" t="s">
        <v>502</v>
      </c>
      <c r="D57" s="8">
        <v>936</v>
      </c>
    </row>
    <row r="58" spans="1:4" x14ac:dyDescent="0.25">
      <c r="A58">
        <v>34</v>
      </c>
      <c r="B58" s="5" t="s">
        <v>499</v>
      </c>
      <c r="C58" s="5" t="s">
        <v>500</v>
      </c>
      <c r="D58" s="8">
        <f>1481.7+1501.5</f>
        <v>2983.2</v>
      </c>
    </row>
    <row r="59" spans="1:4" x14ac:dyDescent="0.25">
      <c r="A59">
        <v>35</v>
      </c>
      <c r="B59" s="5" t="s">
        <v>501</v>
      </c>
      <c r="C59" s="5" t="s">
        <v>502</v>
      </c>
      <c r="D59" s="8">
        <v>1946</v>
      </c>
    </row>
    <row r="60" spans="1:4" x14ac:dyDescent="0.25">
      <c r="A60">
        <v>35</v>
      </c>
      <c r="B60" s="5" t="s">
        <v>499</v>
      </c>
      <c r="C60" s="5" t="s">
        <v>500</v>
      </c>
      <c r="D60" s="8">
        <v>3706</v>
      </c>
    </row>
    <row r="61" spans="1:4" x14ac:dyDescent="0.25">
      <c r="A61">
        <v>36</v>
      </c>
      <c r="B61" s="5" t="s">
        <v>501</v>
      </c>
      <c r="C61" s="5" t="s">
        <v>502</v>
      </c>
      <c r="D61" s="8">
        <v>1946</v>
      </c>
    </row>
    <row r="62" spans="1:4" x14ac:dyDescent="0.25">
      <c r="A62">
        <v>36</v>
      </c>
      <c r="B62" s="5" t="s">
        <v>499</v>
      </c>
      <c r="C62" s="5" t="s">
        <v>500</v>
      </c>
      <c r="D62" s="8">
        <v>3337</v>
      </c>
    </row>
    <row r="63" spans="1:4" x14ac:dyDescent="0.25">
      <c r="A63">
        <v>37</v>
      </c>
      <c r="B63" s="5" t="s">
        <v>499</v>
      </c>
      <c r="C63" s="5" t="s">
        <v>500</v>
      </c>
      <c r="D63" s="8">
        <v>327.5</v>
      </c>
    </row>
    <row r="64" spans="1:4" x14ac:dyDescent="0.25">
      <c r="A64">
        <v>38</v>
      </c>
      <c r="B64" s="5" t="s">
        <v>501</v>
      </c>
      <c r="C64" s="5" t="s">
        <v>502</v>
      </c>
      <c r="D64" s="8">
        <v>145</v>
      </c>
    </row>
    <row r="65" spans="1:4" x14ac:dyDescent="0.25">
      <c r="A65">
        <v>38</v>
      </c>
      <c r="B65" s="5" t="s">
        <v>499</v>
      </c>
      <c r="C65" s="5" t="s">
        <v>500</v>
      </c>
      <c r="D65" s="8">
        <v>260</v>
      </c>
    </row>
    <row r="66" spans="1:4" x14ac:dyDescent="0.25">
      <c r="A66">
        <v>39</v>
      </c>
      <c r="B66" s="5" t="s">
        <v>501</v>
      </c>
      <c r="C66" s="5" t="s">
        <v>502</v>
      </c>
      <c r="D66" s="8">
        <v>290</v>
      </c>
    </row>
    <row r="67" spans="1:4" x14ac:dyDescent="0.25">
      <c r="A67">
        <v>39</v>
      </c>
      <c r="B67" s="5" t="s">
        <v>499</v>
      </c>
      <c r="C67" s="5" t="s">
        <v>500</v>
      </c>
      <c r="D67" s="8">
        <v>573</v>
      </c>
    </row>
    <row r="68" spans="1:4" x14ac:dyDescent="0.25">
      <c r="A68">
        <v>40</v>
      </c>
      <c r="B68" s="5" t="s">
        <v>499</v>
      </c>
      <c r="C68" s="5" t="s">
        <v>500</v>
      </c>
      <c r="D68" s="8">
        <v>375</v>
      </c>
    </row>
    <row r="69" spans="1:4" x14ac:dyDescent="0.25">
      <c r="A69">
        <v>41</v>
      </c>
      <c r="B69" s="5" t="s">
        <v>499</v>
      </c>
      <c r="C69" s="5" t="s">
        <v>500</v>
      </c>
      <c r="D69" s="8">
        <v>740</v>
      </c>
    </row>
    <row r="70" spans="1:4" x14ac:dyDescent="0.25">
      <c r="A70">
        <v>42</v>
      </c>
      <c r="B70" s="5" t="s">
        <v>499</v>
      </c>
      <c r="C70" s="5" t="s">
        <v>500</v>
      </c>
      <c r="D70" s="8">
        <f>2996.12+2100</f>
        <v>5096.12</v>
      </c>
    </row>
    <row r="71" spans="1:4" x14ac:dyDescent="0.25">
      <c r="A71">
        <v>43</v>
      </c>
      <c r="B71" s="5" t="s">
        <v>501</v>
      </c>
      <c r="C71" s="5" t="s">
        <v>502</v>
      </c>
      <c r="D71" s="8">
        <v>1019</v>
      </c>
    </row>
    <row r="72" spans="1:4" x14ac:dyDescent="0.25">
      <c r="A72">
        <v>43</v>
      </c>
      <c r="B72" s="5" t="s">
        <v>499</v>
      </c>
      <c r="C72" s="5" t="s">
        <v>500</v>
      </c>
      <c r="D72" s="8">
        <f>3400+2184</f>
        <v>5584</v>
      </c>
    </row>
    <row r="73" spans="1:4" x14ac:dyDescent="0.25">
      <c r="A73">
        <v>44</v>
      </c>
      <c r="B73" s="5" t="s">
        <v>501</v>
      </c>
      <c r="C73" s="5" t="s">
        <v>502</v>
      </c>
      <c r="D73" s="8">
        <v>820</v>
      </c>
    </row>
    <row r="74" spans="1:4" x14ac:dyDescent="0.25">
      <c r="A74">
        <v>44</v>
      </c>
      <c r="B74" s="5" t="s">
        <v>499</v>
      </c>
      <c r="C74" s="5" t="s">
        <v>500</v>
      </c>
      <c r="D74" s="8">
        <f>3800+2489</f>
        <v>6289</v>
      </c>
    </row>
    <row r="75" spans="1:4" x14ac:dyDescent="0.25">
      <c r="A75">
        <v>45</v>
      </c>
      <c r="B75" s="5" t="s">
        <v>499</v>
      </c>
      <c r="C75" s="5" t="s">
        <v>500</v>
      </c>
      <c r="D75" s="8">
        <f>3200.01+3028</f>
        <v>6228.01</v>
      </c>
    </row>
    <row r="76" spans="1:4" x14ac:dyDescent="0.25">
      <c r="A76">
        <v>46</v>
      </c>
      <c r="B76" s="5" t="s">
        <v>499</v>
      </c>
      <c r="C76" s="5" t="s">
        <v>500</v>
      </c>
      <c r="D76" s="8">
        <f>2073.01+2038</f>
        <v>4111.01</v>
      </c>
    </row>
    <row r="77" spans="1:4" x14ac:dyDescent="0.25">
      <c r="A77">
        <v>47</v>
      </c>
      <c r="B77" s="5" t="s">
        <v>499</v>
      </c>
      <c r="C77" s="5" t="s">
        <v>500</v>
      </c>
      <c r="D77" s="8">
        <f>3400+2279.99</f>
        <v>5679.99</v>
      </c>
    </row>
    <row r="78" spans="1:4" x14ac:dyDescent="0.25">
      <c r="A78">
        <v>48</v>
      </c>
      <c r="B78" s="5" t="s">
        <v>499</v>
      </c>
      <c r="C78" s="5" t="s">
        <v>500</v>
      </c>
      <c r="D78" s="8">
        <f>2195+1638</f>
        <v>3833</v>
      </c>
    </row>
    <row r="79" spans="1:4" x14ac:dyDescent="0.25">
      <c r="A79">
        <v>49</v>
      </c>
      <c r="B79" s="5" t="s">
        <v>501</v>
      </c>
      <c r="C79" s="5" t="s">
        <v>502</v>
      </c>
      <c r="D79" s="8">
        <v>1460</v>
      </c>
    </row>
    <row r="80" spans="1:4" x14ac:dyDescent="0.25">
      <c r="A80">
        <v>49</v>
      </c>
      <c r="B80" s="5" t="s">
        <v>499</v>
      </c>
      <c r="C80" s="5" t="s">
        <v>500</v>
      </c>
      <c r="D80" s="8">
        <f>1973.06+1949.01</f>
        <v>3922.0699999999997</v>
      </c>
    </row>
    <row r="81" spans="1:4" x14ac:dyDescent="0.25">
      <c r="A81">
        <v>50</v>
      </c>
      <c r="B81" s="5" t="s">
        <v>499</v>
      </c>
      <c r="C81" s="5" t="s">
        <v>500</v>
      </c>
      <c r="D81" s="8">
        <v>273</v>
      </c>
    </row>
    <row r="82" spans="1:4" x14ac:dyDescent="0.25">
      <c r="A82">
        <v>51</v>
      </c>
      <c r="B82" s="5" t="s">
        <v>499</v>
      </c>
      <c r="C82" s="5" t="s">
        <v>500</v>
      </c>
      <c r="D82" s="8">
        <f>1889.28+1543</f>
        <v>3432.2799999999997</v>
      </c>
    </row>
    <row r="83" spans="1:4" x14ac:dyDescent="0.25">
      <c r="A83">
        <v>52</v>
      </c>
      <c r="B83" s="5" t="s">
        <v>501</v>
      </c>
      <c r="C83" s="5" t="s">
        <v>502</v>
      </c>
      <c r="D83" s="8">
        <v>1460</v>
      </c>
    </row>
    <row r="84" spans="1:4" x14ac:dyDescent="0.25">
      <c r="A84">
        <v>52</v>
      </c>
      <c r="B84" s="5" t="s">
        <v>499</v>
      </c>
      <c r="C84" s="5" t="s">
        <v>500</v>
      </c>
      <c r="D84" s="8">
        <f>2996.12+1545</f>
        <v>4541.12</v>
      </c>
    </row>
    <row r="85" spans="1:4" x14ac:dyDescent="0.25">
      <c r="A85">
        <v>53</v>
      </c>
      <c r="B85" s="5" t="s">
        <v>499</v>
      </c>
      <c r="C85" s="5" t="s">
        <v>500</v>
      </c>
      <c r="D85" s="8">
        <f>2398+1939.52</f>
        <v>4337.5200000000004</v>
      </c>
    </row>
    <row r="86" spans="1:4" x14ac:dyDescent="0.25">
      <c r="A86">
        <v>54</v>
      </c>
      <c r="B86" s="5" t="s">
        <v>501</v>
      </c>
      <c r="C86" s="5" t="s">
        <v>502</v>
      </c>
      <c r="D86" s="8">
        <v>738</v>
      </c>
    </row>
    <row r="87" spans="1:4" x14ac:dyDescent="0.25">
      <c r="A87">
        <v>54</v>
      </c>
      <c r="B87" s="5" t="s">
        <v>499</v>
      </c>
      <c r="C87" s="5" t="s">
        <v>500</v>
      </c>
      <c r="D87" s="8">
        <f>2398+1676.5</f>
        <v>4074.5</v>
      </c>
    </row>
    <row r="88" spans="1:4" x14ac:dyDescent="0.25">
      <c r="A88">
        <v>55</v>
      </c>
      <c r="B88" s="5" t="s">
        <v>499</v>
      </c>
      <c r="C88" s="5" t="s">
        <v>500</v>
      </c>
      <c r="D88" s="8">
        <f>2298+1842.01</f>
        <v>4140.01</v>
      </c>
    </row>
    <row r="89" spans="1:4" x14ac:dyDescent="0.25">
      <c r="A89">
        <v>56</v>
      </c>
      <c r="B89" s="5" t="s">
        <v>501</v>
      </c>
      <c r="C89" s="5" t="s">
        <v>502</v>
      </c>
      <c r="D89" s="8">
        <v>849</v>
      </c>
    </row>
    <row r="90" spans="1:4" x14ac:dyDescent="0.25">
      <c r="A90">
        <v>56</v>
      </c>
      <c r="B90" s="5" t="s">
        <v>499</v>
      </c>
      <c r="C90" s="5" t="s">
        <v>500</v>
      </c>
      <c r="D90" s="8">
        <f>2073.01+1374.5</f>
        <v>3447.51</v>
      </c>
    </row>
    <row r="91" spans="1:4" x14ac:dyDescent="0.25">
      <c r="A91">
        <v>57</v>
      </c>
      <c r="B91" s="5" t="s">
        <v>499</v>
      </c>
      <c r="C91" s="5" t="s">
        <v>500</v>
      </c>
      <c r="D91" s="8">
        <f>700+546</f>
        <v>1246</v>
      </c>
    </row>
    <row r="92" spans="1:4" x14ac:dyDescent="0.25">
      <c r="A92">
        <v>58</v>
      </c>
      <c r="B92" s="5" t="s">
        <v>501</v>
      </c>
      <c r="C92" s="5" t="s">
        <v>502</v>
      </c>
      <c r="D92" s="8">
        <v>737</v>
      </c>
    </row>
    <row r="93" spans="1:4" x14ac:dyDescent="0.25">
      <c r="A93">
        <v>58</v>
      </c>
      <c r="B93" s="5" t="s">
        <v>499</v>
      </c>
      <c r="C93" s="5" t="s">
        <v>500</v>
      </c>
      <c r="D93" s="8">
        <f>700+546</f>
        <v>1246</v>
      </c>
    </row>
    <row r="94" spans="1:4" x14ac:dyDescent="0.25">
      <c r="A94">
        <v>59</v>
      </c>
      <c r="B94" s="5" t="s">
        <v>501</v>
      </c>
      <c r="C94" s="5" t="s">
        <v>502</v>
      </c>
      <c r="D94" s="8">
        <v>737</v>
      </c>
    </row>
    <row r="95" spans="1:4" x14ac:dyDescent="0.25">
      <c r="A95">
        <v>59</v>
      </c>
      <c r="B95" s="5" t="s">
        <v>499</v>
      </c>
      <c r="C95" s="5" t="s">
        <v>500</v>
      </c>
      <c r="D95" s="8">
        <f>1100+650</f>
        <v>1750</v>
      </c>
    </row>
    <row r="96" spans="1:4" x14ac:dyDescent="0.25">
      <c r="A96">
        <v>60</v>
      </c>
      <c r="B96" s="5" t="s">
        <v>499</v>
      </c>
      <c r="C96" s="5" t="s">
        <v>500</v>
      </c>
      <c r="D96" s="8">
        <f>949+1092</f>
        <v>2041</v>
      </c>
    </row>
    <row r="97" spans="1:4" x14ac:dyDescent="0.25">
      <c r="A97">
        <v>61</v>
      </c>
      <c r="B97" s="5" t="s">
        <v>501</v>
      </c>
      <c r="C97" s="5" t="s">
        <v>502</v>
      </c>
      <c r="D97" s="8">
        <v>1572</v>
      </c>
    </row>
    <row r="98" spans="1:4" x14ac:dyDescent="0.25">
      <c r="A98">
        <v>61</v>
      </c>
      <c r="B98" s="5" t="s">
        <v>499</v>
      </c>
      <c r="C98" s="5" t="s">
        <v>500</v>
      </c>
      <c r="D98" s="8">
        <f>1199+1073.28</f>
        <v>2272.2799999999997</v>
      </c>
    </row>
    <row r="99" spans="1:4" x14ac:dyDescent="0.25">
      <c r="A99">
        <v>62</v>
      </c>
      <c r="B99" s="5" t="s">
        <v>501</v>
      </c>
      <c r="C99" s="5" t="s">
        <v>502</v>
      </c>
      <c r="D99" s="8">
        <v>1572</v>
      </c>
    </row>
    <row r="100" spans="1:4" x14ac:dyDescent="0.25">
      <c r="A100">
        <v>63</v>
      </c>
      <c r="B100" s="5" t="s">
        <v>501</v>
      </c>
      <c r="C100" s="5" t="s">
        <v>502</v>
      </c>
      <c r="D100" s="8">
        <v>1572</v>
      </c>
    </row>
    <row r="101" spans="1:4" x14ac:dyDescent="0.25">
      <c r="A101">
        <v>64</v>
      </c>
      <c r="B101" s="5" t="s">
        <v>501</v>
      </c>
      <c r="C101" s="5" t="s">
        <v>502</v>
      </c>
      <c r="D101" s="8">
        <v>310</v>
      </c>
    </row>
    <row r="102" spans="1:4" x14ac:dyDescent="0.25">
      <c r="A102">
        <v>64</v>
      </c>
      <c r="B102" s="5" t="s">
        <v>499</v>
      </c>
      <c r="C102" s="5" t="s">
        <v>500</v>
      </c>
      <c r="D102" s="8">
        <v>573</v>
      </c>
    </row>
    <row r="103" spans="1:4" x14ac:dyDescent="0.25">
      <c r="A103">
        <v>65</v>
      </c>
      <c r="B103" s="5" t="s">
        <v>499</v>
      </c>
      <c r="C103" s="5" t="s">
        <v>500</v>
      </c>
      <c r="D103" s="8">
        <f>800+762.5</f>
        <v>1562.5</v>
      </c>
    </row>
    <row r="104" spans="1:4" x14ac:dyDescent="0.25">
      <c r="A104">
        <v>66</v>
      </c>
      <c r="B104" s="5" t="s">
        <v>499</v>
      </c>
      <c r="C104" s="5" t="s">
        <v>500</v>
      </c>
      <c r="D104" s="8">
        <f>800+777.5</f>
        <v>1577.5</v>
      </c>
    </row>
    <row r="105" spans="1:4" x14ac:dyDescent="0.25">
      <c r="A105">
        <v>67</v>
      </c>
      <c r="B105" s="5" t="s">
        <v>501</v>
      </c>
      <c r="C105" s="5" t="s">
        <v>502</v>
      </c>
      <c r="D105" s="8">
        <v>1390</v>
      </c>
    </row>
    <row r="106" spans="1:4" x14ac:dyDescent="0.25">
      <c r="A106">
        <v>67</v>
      </c>
      <c r="B106" s="5" t="s">
        <v>499</v>
      </c>
      <c r="C106" s="5" t="s">
        <v>500</v>
      </c>
      <c r="D106" s="8">
        <f>800+853.25</f>
        <v>1653.25</v>
      </c>
    </row>
    <row r="107" spans="1:4" x14ac:dyDescent="0.25">
      <c r="A107">
        <v>68</v>
      </c>
      <c r="B107" s="5" t="s">
        <v>501</v>
      </c>
      <c r="C107" s="5" t="s">
        <v>502</v>
      </c>
      <c r="D107" s="8">
        <v>1235</v>
      </c>
    </row>
    <row r="108" spans="1:4" x14ac:dyDescent="0.25">
      <c r="A108">
        <v>68</v>
      </c>
      <c r="B108" s="5" t="s">
        <v>499</v>
      </c>
      <c r="C108" s="5" t="s">
        <v>500</v>
      </c>
      <c r="D108" s="8">
        <v>1097.5899999999999</v>
      </c>
    </row>
    <row r="109" spans="1:4" x14ac:dyDescent="0.25">
      <c r="A109">
        <v>68</v>
      </c>
      <c r="B109" s="5" t="s">
        <v>505</v>
      </c>
      <c r="C109" s="5" t="s">
        <v>506</v>
      </c>
      <c r="D109" s="8">
        <v>492.45</v>
      </c>
    </row>
    <row r="110" spans="1:4" x14ac:dyDescent="0.25">
      <c r="A110">
        <v>69</v>
      </c>
      <c r="B110" s="5" t="s">
        <v>501</v>
      </c>
      <c r="C110" s="5" t="s">
        <v>502</v>
      </c>
      <c r="D110" s="8">
        <v>1626</v>
      </c>
    </row>
    <row r="111" spans="1:4" x14ac:dyDescent="0.25">
      <c r="A111">
        <v>70</v>
      </c>
      <c r="B111" s="5" t="s">
        <v>501</v>
      </c>
      <c r="C111" s="5" t="s">
        <v>502</v>
      </c>
      <c r="D111" s="8">
        <v>1577</v>
      </c>
    </row>
    <row r="112" spans="1:4" x14ac:dyDescent="0.25">
      <c r="A112">
        <v>71</v>
      </c>
      <c r="B112" s="5" t="s">
        <v>499</v>
      </c>
      <c r="C112" s="5" t="s">
        <v>500</v>
      </c>
      <c r="D112" s="8">
        <f>6000+2437</f>
        <v>8437</v>
      </c>
    </row>
    <row r="113" spans="1:4" x14ac:dyDescent="0.25">
      <c r="A113">
        <v>72</v>
      </c>
      <c r="B113" s="5" t="s">
        <v>499</v>
      </c>
      <c r="C113" s="5" t="s">
        <v>500</v>
      </c>
      <c r="D113" s="8">
        <f>6549+2972</f>
        <v>9521</v>
      </c>
    </row>
    <row r="114" spans="1:4" x14ac:dyDescent="0.25">
      <c r="A114">
        <v>73</v>
      </c>
      <c r="B114" s="5" t="s">
        <v>499</v>
      </c>
      <c r="C114" s="5" t="s">
        <v>500</v>
      </c>
      <c r="D114" s="8">
        <f>7000+3075.01</f>
        <v>10075.01</v>
      </c>
    </row>
    <row r="115" spans="1:4" x14ac:dyDescent="0.25">
      <c r="A115">
        <v>74</v>
      </c>
      <c r="B115" s="5" t="s">
        <v>501</v>
      </c>
      <c r="C115" s="5" t="s">
        <v>502</v>
      </c>
      <c r="D115" s="8">
        <v>1296</v>
      </c>
    </row>
    <row r="116" spans="1:4" x14ac:dyDescent="0.25">
      <c r="A116">
        <v>74</v>
      </c>
      <c r="B116" s="5" t="s">
        <v>499</v>
      </c>
      <c r="C116" s="5" t="s">
        <v>500</v>
      </c>
      <c r="D116" s="8">
        <f>6549+2172.1</f>
        <v>8721.1</v>
      </c>
    </row>
    <row r="117" spans="1:4" x14ac:dyDescent="0.25">
      <c r="A117">
        <v>75</v>
      </c>
      <c r="B117" s="5" t="s">
        <v>501</v>
      </c>
      <c r="C117" s="5" t="s">
        <v>502</v>
      </c>
      <c r="D117" s="8">
        <v>836</v>
      </c>
    </row>
    <row r="118" spans="1:4" x14ac:dyDescent="0.25">
      <c r="A118">
        <v>75</v>
      </c>
      <c r="B118" s="5" t="s">
        <v>499</v>
      </c>
      <c r="C118" s="5" t="s">
        <v>500</v>
      </c>
      <c r="D118" s="8">
        <f>3819+1330</f>
        <v>5149</v>
      </c>
    </row>
    <row r="119" spans="1:4" x14ac:dyDescent="0.25">
      <c r="A119">
        <v>76</v>
      </c>
      <c r="B119" s="5" t="s">
        <v>501</v>
      </c>
      <c r="C119" s="5" t="s">
        <v>502</v>
      </c>
      <c r="D119" s="8">
        <v>899</v>
      </c>
    </row>
    <row r="120" spans="1:4" x14ac:dyDescent="0.25">
      <c r="A120">
        <v>76</v>
      </c>
      <c r="B120" s="5" t="s">
        <v>499</v>
      </c>
      <c r="C120" s="5" t="s">
        <v>500</v>
      </c>
      <c r="D120" s="8">
        <f>3150+1320</f>
        <v>4470</v>
      </c>
    </row>
    <row r="121" spans="1:4" x14ac:dyDescent="0.25">
      <c r="A121">
        <v>77</v>
      </c>
      <c r="B121" s="5" t="s">
        <v>501</v>
      </c>
      <c r="C121" s="5" t="s">
        <v>502</v>
      </c>
      <c r="D121" s="8">
        <v>920</v>
      </c>
    </row>
    <row r="122" spans="1:4" x14ac:dyDescent="0.25">
      <c r="A122">
        <v>77</v>
      </c>
      <c r="B122" s="5" t="s">
        <v>499</v>
      </c>
      <c r="C122" s="5" t="s">
        <v>500</v>
      </c>
      <c r="D122" s="8">
        <f>4200+1334.5</f>
        <v>5534.5</v>
      </c>
    </row>
    <row r="123" spans="1:4" x14ac:dyDescent="0.25">
      <c r="A123">
        <v>78</v>
      </c>
      <c r="B123" s="5" t="s">
        <v>501</v>
      </c>
      <c r="C123" s="5" t="s">
        <v>502</v>
      </c>
      <c r="D123" s="8">
        <v>792</v>
      </c>
    </row>
    <row r="124" spans="1:4" x14ac:dyDescent="0.25">
      <c r="A124">
        <v>78</v>
      </c>
      <c r="B124" s="5" t="s">
        <v>499</v>
      </c>
      <c r="C124" s="5" t="s">
        <v>500</v>
      </c>
      <c r="D124" s="8">
        <f>5092+1016</f>
        <v>6108</v>
      </c>
    </row>
    <row r="125" spans="1:4" x14ac:dyDescent="0.25">
      <c r="A125">
        <v>79</v>
      </c>
      <c r="B125" s="5" t="s">
        <v>501</v>
      </c>
      <c r="C125" s="5" t="s">
        <v>502</v>
      </c>
      <c r="D125" s="8">
        <v>2701</v>
      </c>
    </row>
    <row r="126" spans="1:4" x14ac:dyDescent="0.25">
      <c r="A126">
        <v>79</v>
      </c>
      <c r="B126" s="5" t="s">
        <v>499</v>
      </c>
      <c r="C126" s="5" t="s">
        <v>500</v>
      </c>
      <c r="D126" s="8">
        <f>16900+8552</f>
        <v>25452</v>
      </c>
    </row>
    <row r="127" spans="1:4" x14ac:dyDescent="0.25">
      <c r="A127">
        <v>79</v>
      </c>
      <c r="B127" s="5" t="s">
        <v>503</v>
      </c>
      <c r="C127" s="5" t="s">
        <v>504</v>
      </c>
      <c r="D127" s="8">
        <v>888.6</v>
      </c>
    </row>
    <row r="128" spans="1:4" x14ac:dyDescent="0.25">
      <c r="A128">
        <v>80</v>
      </c>
      <c r="B128" s="5" t="s">
        <v>499</v>
      </c>
      <c r="C128" s="5" t="s">
        <v>500</v>
      </c>
      <c r="D128" s="8">
        <f>13650+5391.51</f>
        <v>19041.510000000002</v>
      </c>
    </row>
    <row r="129" spans="1:4" x14ac:dyDescent="0.25">
      <c r="A129">
        <v>81</v>
      </c>
      <c r="B129" s="5" t="s">
        <v>501</v>
      </c>
      <c r="C129" s="5" t="s">
        <v>502</v>
      </c>
      <c r="D129" s="8">
        <v>2833</v>
      </c>
    </row>
    <row r="130" spans="1:4" x14ac:dyDescent="0.25">
      <c r="A130">
        <v>81</v>
      </c>
      <c r="B130" s="5" t="s">
        <v>499</v>
      </c>
      <c r="C130" s="5" t="s">
        <v>500</v>
      </c>
      <c r="D130" s="8">
        <f>13650+4394.5</f>
        <v>18044.5</v>
      </c>
    </row>
    <row r="131" spans="1:4" x14ac:dyDescent="0.25">
      <c r="A131">
        <v>81</v>
      </c>
      <c r="B131" s="5" t="s">
        <v>503</v>
      </c>
      <c r="C131" s="5" t="s">
        <v>504</v>
      </c>
      <c r="D131" s="8">
        <v>500</v>
      </c>
    </row>
    <row r="132" spans="1:4" x14ac:dyDescent="0.25">
      <c r="A132">
        <v>82</v>
      </c>
      <c r="B132" s="5" t="s">
        <v>499</v>
      </c>
      <c r="C132" s="5" t="s">
        <v>500</v>
      </c>
      <c r="D132" s="8">
        <v>3150</v>
      </c>
    </row>
    <row r="133" spans="1:4" x14ac:dyDescent="0.25">
      <c r="A133">
        <v>83</v>
      </c>
      <c r="B133" s="5" t="s">
        <v>501</v>
      </c>
      <c r="C133" s="5" t="s">
        <v>502</v>
      </c>
      <c r="D133" s="8">
        <v>1291</v>
      </c>
    </row>
    <row r="134" spans="1:4" x14ac:dyDescent="0.25">
      <c r="A134">
        <v>83</v>
      </c>
      <c r="B134" s="5" t="s">
        <v>499</v>
      </c>
      <c r="C134" s="5" t="s">
        <v>500</v>
      </c>
      <c r="D134" s="8">
        <v>4800</v>
      </c>
    </row>
    <row r="135" spans="1:4" x14ac:dyDescent="0.25">
      <c r="A135">
        <v>84</v>
      </c>
      <c r="B135" s="5" t="s">
        <v>501</v>
      </c>
      <c r="C135" s="5" t="s">
        <v>502</v>
      </c>
      <c r="D135" s="8">
        <v>1291</v>
      </c>
    </row>
    <row r="136" spans="1:4" x14ac:dyDescent="0.25">
      <c r="A136">
        <v>85</v>
      </c>
      <c r="B136" s="5" t="s">
        <v>501</v>
      </c>
      <c r="C136" s="5" t="s">
        <v>502</v>
      </c>
      <c r="D136" s="8">
        <v>1773</v>
      </c>
    </row>
    <row r="137" spans="1:4" x14ac:dyDescent="0.25">
      <c r="A137">
        <v>85</v>
      </c>
      <c r="B137" s="5" t="s">
        <v>499</v>
      </c>
      <c r="C137" s="5" t="s">
        <v>500</v>
      </c>
      <c r="D137" s="8">
        <f>12671.32+6189.13</f>
        <v>18860.45</v>
      </c>
    </row>
    <row r="138" spans="1:4" x14ac:dyDescent="0.25">
      <c r="A138">
        <v>86</v>
      </c>
      <c r="B138" s="5" t="s">
        <v>501</v>
      </c>
      <c r="C138" s="5" t="s">
        <v>502</v>
      </c>
      <c r="D138" s="8">
        <v>2377</v>
      </c>
    </row>
    <row r="139" spans="1:4" x14ac:dyDescent="0.25">
      <c r="A139">
        <v>86</v>
      </c>
      <c r="B139" s="5" t="s">
        <v>499</v>
      </c>
      <c r="C139" s="5" t="s">
        <v>500</v>
      </c>
      <c r="D139" s="8">
        <f>13371.53+7015.59</f>
        <v>20387.120000000003</v>
      </c>
    </row>
    <row r="140" spans="1:4" x14ac:dyDescent="0.25">
      <c r="A140">
        <v>87</v>
      </c>
      <c r="B140" s="6" t="s">
        <v>501</v>
      </c>
      <c r="C140" s="6" t="s">
        <v>502</v>
      </c>
      <c r="D140" s="8">
        <v>290</v>
      </c>
    </row>
    <row r="141" spans="1:4" x14ac:dyDescent="0.25">
      <c r="A141">
        <v>87</v>
      </c>
      <c r="B141" s="6" t="s">
        <v>499</v>
      </c>
      <c r="C141" s="6" t="s">
        <v>500</v>
      </c>
      <c r="D141" s="8">
        <v>409.5</v>
      </c>
    </row>
    <row r="142" spans="1:4" x14ac:dyDescent="0.25">
      <c r="A142">
        <v>88</v>
      </c>
      <c r="B142" s="6" t="s">
        <v>499</v>
      </c>
      <c r="C142" s="6" t="s">
        <v>500</v>
      </c>
      <c r="D142" s="8">
        <v>389</v>
      </c>
    </row>
    <row r="143" spans="1:4" x14ac:dyDescent="0.25">
      <c r="A143">
        <v>89</v>
      </c>
      <c r="B143" s="6" t="s">
        <v>499</v>
      </c>
      <c r="C143" s="6" t="s">
        <v>500</v>
      </c>
      <c r="D143" s="8">
        <v>409.5</v>
      </c>
    </row>
    <row r="144" spans="1:4" x14ac:dyDescent="0.25">
      <c r="A144">
        <v>90</v>
      </c>
      <c r="B144" s="6" t="s">
        <v>501</v>
      </c>
      <c r="C144" s="6" t="s">
        <v>502</v>
      </c>
      <c r="D144" s="8">
        <v>523</v>
      </c>
    </row>
    <row r="145" spans="1:4" x14ac:dyDescent="0.25">
      <c r="A145">
        <v>90</v>
      </c>
      <c r="B145" s="6" t="s">
        <v>499</v>
      </c>
      <c r="C145" s="6" t="s">
        <v>500</v>
      </c>
      <c r="D145" s="8">
        <f>1783.75+1026.88</f>
        <v>2810.63</v>
      </c>
    </row>
    <row r="146" spans="1:4" x14ac:dyDescent="0.25">
      <c r="A146">
        <v>91</v>
      </c>
      <c r="B146" s="6" t="s">
        <v>501</v>
      </c>
      <c r="C146" s="6" t="s">
        <v>502</v>
      </c>
      <c r="D146" s="8">
        <v>929</v>
      </c>
    </row>
    <row r="147" spans="1:4" x14ac:dyDescent="0.25">
      <c r="A147">
        <v>91</v>
      </c>
      <c r="B147" s="6" t="s">
        <v>499</v>
      </c>
      <c r="C147" s="6" t="s">
        <v>500</v>
      </c>
      <c r="D147" s="8">
        <v>374</v>
      </c>
    </row>
    <row r="148" spans="1:4" x14ac:dyDescent="0.25">
      <c r="A148">
        <v>92</v>
      </c>
      <c r="B148" s="6" t="s">
        <v>499</v>
      </c>
      <c r="C148" s="6" t="s">
        <v>500</v>
      </c>
      <c r="D148" s="8">
        <v>1273</v>
      </c>
    </row>
    <row r="149" spans="1:4" x14ac:dyDescent="0.25">
      <c r="A149">
        <v>93</v>
      </c>
      <c r="B149" s="6" t="s">
        <v>499</v>
      </c>
      <c r="C149" s="6" t="s">
        <v>500</v>
      </c>
      <c r="D149" s="8">
        <v>922.33</v>
      </c>
    </row>
    <row r="150" spans="1:4" x14ac:dyDescent="0.25">
      <c r="A150">
        <v>94</v>
      </c>
      <c r="B150" s="6" t="s">
        <v>499</v>
      </c>
      <c r="C150" s="6" t="s">
        <v>500</v>
      </c>
      <c r="D150" s="8">
        <v>829.02</v>
      </c>
    </row>
    <row r="151" spans="1:4" x14ac:dyDescent="0.25">
      <c r="A151">
        <v>95</v>
      </c>
      <c r="B151" s="6" t="s">
        <v>499</v>
      </c>
      <c r="C151" s="6" t="s">
        <v>500</v>
      </c>
      <c r="D151" s="8">
        <f>2478+1480.99</f>
        <v>3958.99</v>
      </c>
    </row>
    <row r="152" spans="1:4" x14ac:dyDescent="0.25">
      <c r="A152">
        <v>96</v>
      </c>
      <c r="B152" s="6" t="s">
        <v>499</v>
      </c>
      <c r="C152" s="6" t="s">
        <v>500</v>
      </c>
      <c r="D152" s="8">
        <f>2478+1147.98</f>
        <v>3625.98</v>
      </c>
    </row>
    <row r="153" spans="1:4" x14ac:dyDescent="0.25">
      <c r="A153">
        <v>97</v>
      </c>
      <c r="B153" s="6" t="s">
        <v>501</v>
      </c>
      <c r="C153" s="6" t="s">
        <v>502</v>
      </c>
      <c r="D153" s="8">
        <v>623</v>
      </c>
    </row>
    <row r="154" spans="1:4" x14ac:dyDescent="0.25">
      <c r="A154">
        <v>97</v>
      </c>
      <c r="B154" s="6" t="s">
        <v>499</v>
      </c>
      <c r="C154" s="6" t="s">
        <v>500</v>
      </c>
      <c r="D154" s="8">
        <f>700+610.31</f>
        <v>1310.31</v>
      </c>
    </row>
    <row r="155" spans="1:4" x14ac:dyDescent="0.25">
      <c r="A155">
        <v>98</v>
      </c>
      <c r="B155" s="6" t="s">
        <v>499</v>
      </c>
      <c r="C155" s="6" t="s">
        <v>500</v>
      </c>
      <c r="D155" s="8">
        <f>2478+1617.97</f>
        <v>4095.9700000000003</v>
      </c>
    </row>
    <row r="156" spans="1:4" x14ac:dyDescent="0.25">
      <c r="A156">
        <v>99</v>
      </c>
      <c r="B156" s="6" t="s">
        <v>499</v>
      </c>
      <c r="C156" s="6" t="s">
        <v>500</v>
      </c>
      <c r="D156" s="8">
        <f>700+1187.21</f>
        <v>1887.21</v>
      </c>
    </row>
    <row r="157" spans="1:4" x14ac:dyDescent="0.25">
      <c r="A157">
        <v>100</v>
      </c>
      <c r="B157" s="6" t="s">
        <v>499</v>
      </c>
      <c r="C157" s="6" t="s">
        <v>500</v>
      </c>
      <c r="D157" s="8">
        <f>2006+1732.49</f>
        <v>3738.49</v>
      </c>
    </row>
    <row r="158" spans="1:4" x14ac:dyDescent="0.25">
      <c r="A158">
        <v>101</v>
      </c>
      <c r="B158" s="6" t="s">
        <v>499</v>
      </c>
      <c r="C158" s="6" t="s">
        <v>500</v>
      </c>
      <c r="D158" s="8">
        <f>2006+1913.5</f>
        <v>3919.5</v>
      </c>
    </row>
    <row r="159" spans="1:4" x14ac:dyDescent="0.25">
      <c r="A159">
        <v>102</v>
      </c>
      <c r="B159" s="6" t="s">
        <v>499</v>
      </c>
      <c r="C159" s="6" t="s">
        <v>500</v>
      </c>
      <c r="D159" s="8">
        <f>2478+1516.99</f>
        <v>3994.99</v>
      </c>
    </row>
    <row r="160" spans="1:4" x14ac:dyDescent="0.25">
      <c r="A160">
        <v>103</v>
      </c>
      <c r="B160" s="6" t="s">
        <v>499</v>
      </c>
      <c r="C160" s="6" t="s">
        <v>500</v>
      </c>
      <c r="D160" s="8">
        <f>2478+1652.49</f>
        <v>4130.49</v>
      </c>
    </row>
    <row r="161" spans="1:4" x14ac:dyDescent="0.25">
      <c r="A161">
        <v>104</v>
      </c>
      <c r="B161" s="6" t="s">
        <v>499</v>
      </c>
      <c r="C161" s="6" t="s">
        <v>500</v>
      </c>
      <c r="D161" s="8">
        <f>2478+1119</f>
        <v>3597</v>
      </c>
    </row>
    <row r="162" spans="1:4" x14ac:dyDescent="0.25">
      <c r="A162">
        <v>105</v>
      </c>
      <c r="B162" s="6" t="s">
        <v>501</v>
      </c>
      <c r="C162" s="6" t="s">
        <v>502</v>
      </c>
      <c r="D162" s="8">
        <v>926</v>
      </c>
    </row>
    <row r="163" spans="1:4" x14ac:dyDescent="0.25">
      <c r="A163">
        <v>105</v>
      </c>
      <c r="B163" s="6" t="s">
        <v>499</v>
      </c>
      <c r="C163" s="6" t="s">
        <v>500</v>
      </c>
      <c r="D163" s="8">
        <f>3819+1681.4</f>
        <v>5500.4</v>
      </c>
    </row>
    <row r="164" spans="1:4" x14ac:dyDescent="0.25">
      <c r="A164">
        <v>106</v>
      </c>
      <c r="B164" s="6" t="s">
        <v>499</v>
      </c>
      <c r="C164" s="6" t="s">
        <v>500</v>
      </c>
      <c r="D164" s="8">
        <f>2478+1455.97</f>
        <v>3933.9700000000003</v>
      </c>
    </row>
    <row r="165" spans="1:4" x14ac:dyDescent="0.25">
      <c r="A165">
        <v>107</v>
      </c>
      <c r="B165" s="6" t="s">
        <v>499</v>
      </c>
      <c r="C165" s="6" t="s">
        <v>500</v>
      </c>
      <c r="D165" s="8">
        <f>3819+1459.8</f>
        <v>5278.8</v>
      </c>
    </row>
    <row r="166" spans="1:4" x14ac:dyDescent="0.25">
      <c r="A166">
        <v>108</v>
      </c>
      <c r="B166" s="6" t="s">
        <v>499</v>
      </c>
      <c r="C166" s="6" t="s">
        <v>500</v>
      </c>
      <c r="D166" s="8">
        <f>2489.96+1361</f>
        <v>3850.96</v>
      </c>
    </row>
    <row r="167" spans="1:4" x14ac:dyDescent="0.25">
      <c r="A167">
        <v>109</v>
      </c>
      <c r="B167" s="6" t="s">
        <v>499</v>
      </c>
      <c r="C167" s="6" t="s">
        <v>500</v>
      </c>
      <c r="D167" s="8">
        <f>3150+1710.8</f>
        <v>4860.8</v>
      </c>
    </row>
    <row r="168" spans="1:4" x14ac:dyDescent="0.25">
      <c r="A168">
        <v>110</v>
      </c>
      <c r="B168" s="6" t="s">
        <v>499</v>
      </c>
      <c r="C168" s="6" t="s">
        <v>500</v>
      </c>
      <c r="D168" s="8">
        <f>2546+848</f>
        <v>3394</v>
      </c>
    </row>
    <row r="169" spans="1:4" x14ac:dyDescent="0.25">
      <c r="A169">
        <v>111</v>
      </c>
      <c r="B169" s="6" t="s">
        <v>501</v>
      </c>
      <c r="C169" s="6" t="s">
        <v>502</v>
      </c>
      <c r="D169" s="8">
        <v>1091</v>
      </c>
    </row>
    <row r="170" spans="1:4" x14ac:dyDescent="0.25">
      <c r="A170">
        <v>111</v>
      </c>
      <c r="B170" s="6" t="s">
        <v>499</v>
      </c>
      <c r="C170" s="6" t="s">
        <v>500</v>
      </c>
      <c r="D170" s="8">
        <f>2489.96+1229.5</f>
        <v>3719.46</v>
      </c>
    </row>
    <row r="171" spans="1:4" x14ac:dyDescent="0.25">
      <c r="A171">
        <v>112</v>
      </c>
      <c r="B171" s="6" t="s">
        <v>501</v>
      </c>
      <c r="C171" s="6" t="s">
        <v>502</v>
      </c>
      <c r="D171" s="8">
        <v>1490</v>
      </c>
    </row>
    <row r="172" spans="1:4" x14ac:dyDescent="0.25">
      <c r="A172">
        <v>112</v>
      </c>
      <c r="B172" s="6" t="s">
        <v>499</v>
      </c>
      <c r="C172" s="6" t="s">
        <v>500</v>
      </c>
      <c r="D172" s="8">
        <f>2478+1526.47</f>
        <v>4004.4700000000003</v>
      </c>
    </row>
    <row r="173" spans="1:4" x14ac:dyDescent="0.25">
      <c r="A173">
        <v>113</v>
      </c>
      <c r="B173" s="6" t="s">
        <v>499</v>
      </c>
      <c r="C173" s="6" t="s">
        <v>500</v>
      </c>
      <c r="D173" s="8">
        <f>2621.02+1329.9</f>
        <v>3950.92</v>
      </c>
    </row>
    <row r="174" spans="1:4" x14ac:dyDescent="0.25">
      <c r="A174">
        <v>114</v>
      </c>
      <c r="B174" s="6" t="s">
        <v>501</v>
      </c>
      <c r="C174" s="6" t="s">
        <v>502</v>
      </c>
      <c r="D174" s="8">
        <v>303</v>
      </c>
    </row>
    <row r="175" spans="1:4" x14ac:dyDescent="0.25">
      <c r="A175">
        <v>114</v>
      </c>
      <c r="B175" s="6" t="s">
        <v>499</v>
      </c>
      <c r="C175" s="6" t="s">
        <v>500</v>
      </c>
      <c r="D175" s="8">
        <f>4200+1703</f>
        <v>5903</v>
      </c>
    </row>
    <row r="176" spans="1:4" x14ac:dyDescent="0.25">
      <c r="A176">
        <v>115</v>
      </c>
      <c r="B176" s="6" t="s">
        <v>501</v>
      </c>
      <c r="C176" s="6" t="s">
        <v>502</v>
      </c>
      <c r="D176" s="8">
        <v>330</v>
      </c>
    </row>
    <row r="177" spans="1:4" x14ac:dyDescent="0.25">
      <c r="A177">
        <v>115</v>
      </c>
      <c r="B177" s="6" t="s">
        <v>499</v>
      </c>
      <c r="C177" s="6" t="s">
        <v>500</v>
      </c>
      <c r="D177" s="8">
        <f>2846.75+1614.4</f>
        <v>4461.1499999999996</v>
      </c>
    </row>
    <row r="178" spans="1:4" x14ac:dyDescent="0.25">
      <c r="A178">
        <v>116</v>
      </c>
      <c r="B178" s="6" t="s">
        <v>499</v>
      </c>
      <c r="C178" s="6" t="s">
        <v>500</v>
      </c>
      <c r="D178" s="8">
        <f>2006+1231.99</f>
        <v>3237.99</v>
      </c>
    </row>
    <row r="179" spans="1:4" x14ac:dyDescent="0.25">
      <c r="A179">
        <v>117</v>
      </c>
      <c r="B179" s="9" t="s">
        <v>501</v>
      </c>
      <c r="C179" s="9" t="s">
        <v>502</v>
      </c>
      <c r="D179" s="8">
        <v>330</v>
      </c>
    </row>
    <row r="180" spans="1:4" x14ac:dyDescent="0.25">
      <c r="A180">
        <v>117</v>
      </c>
      <c r="B180" s="9" t="s">
        <v>499</v>
      </c>
      <c r="C180" s="9" t="s">
        <v>500</v>
      </c>
      <c r="D180" s="8">
        <v>3949.35</v>
      </c>
    </row>
    <row r="181" spans="1:4" x14ac:dyDescent="0.25">
      <c r="A181">
        <v>118</v>
      </c>
      <c r="B181" s="9" t="s">
        <v>501</v>
      </c>
      <c r="C181" s="9" t="s">
        <v>502</v>
      </c>
      <c r="D181" s="8">
        <v>825</v>
      </c>
    </row>
    <row r="182" spans="1:4" x14ac:dyDescent="0.25">
      <c r="A182">
        <v>118</v>
      </c>
      <c r="B182" s="9" t="s">
        <v>499</v>
      </c>
      <c r="C182" s="9" t="s">
        <v>500</v>
      </c>
      <c r="D182" s="8">
        <f>4197+1223.51</f>
        <v>5420.51</v>
      </c>
    </row>
    <row r="183" spans="1:4" x14ac:dyDescent="0.25">
      <c r="A183">
        <v>119</v>
      </c>
      <c r="B183" s="9" t="s">
        <v>501</v>
      </c>
      <c r="C183" s="9" t="s">
        <v>502</v>
      </c>
      <c r="D183" s="8">
        <v>809</v>
      </c>
    </row>
    <row r="184" spans="1:4" x14ac:dyDescent="0.25">
      <c r="A184">
        <v>119</v>
      </c>
      <c r="B184" s="9" t="s">
        <v>499</v>
      </c>
      <c r="C184" s="9" t="s">
        <v>500</v>
      </c>
      <c r="D184" s="8">
        <v>4035.01</v>
      </c>
    </row>
    <row r="185" spans="1:4" x14ac:dyDescent="0.25">
      <c r="A185">
        <v>120</v>
      </c>
      <c r="B185" s="9" t="s">
        <v>499</v>
      </c>
      <c r="C185" s="9" t="s">
        <v>500</v>
      </c>
      <c r="D185" s="8">
        <v>1413</v>
      </c>
    </row>
    <row r="186" spans="1:4" x14ac:dyDescent="0.25">
      <c r="A186">
        <v>121</v>
      </c>
      <c r="B186" s="9" t="s">
        <v>501</v>
      </c>
      <c r="C186" s="9" t="s">
        <v>502</v>
      </c>
      <c r="D186" s="8">
        <v>929</v>
      </c>
    </row>
    <row r="187" spans="1:4" x14ac:dyDescent="0.25">
      <c r="A187">
        <v>121</v>
      </c>
      <c r="B187" s="9" t="s">
        <v>499</v>
      </c>
      <c r="C187" s="9" t="s">
        <v>500</v>
      </c>
      <c r="D187" s="8">
        <f>1598+445</f>
        <v>2043</v>
      </c>
    </row>
    <row r="188" spans="1:4" x14ac:dyDescent="0.25">
      <c r="A188">
        <v>122</v>
      </c>
      <c r="B188" s="9" t="s">
        <v>501</v>
      </c>
      <c r="C188" s="9" t="s">
        <v>502</v>
      </c>
      <c r="D188" s="8">
        <v>617</v>
      </c>
    </row>
    <row r="189" spans="1:4" x14ac:dyDescent="0.25">
      <c r="A189">
        <v>123</v>
      </c>
      <c r="B189" s="9" t="s">
        <v>501</v>
      </c>
      <c r="C189" s="9" t="s">
        <v>502</v>
      </c>
      <c r="D189" s="8">
        <v>617</v>
      </c>
    </row>
    <row r="190" spans="1:4" x14ac:dyDescent="0.25">
      <c r="A190">
        <v>123</v>
      </c>
      <c r="B190" s="9" t="s">
        <v>499</v>
      </c>
      <c r="C190" s="9" t="s">
        <v>500</v>
      </c>
      <c r="D190" s="8">
        <f>4124.1+650</f>
        <v>4774.1000000000004</v>
      </c>
    </row>
    <row r="191" spans="1:4" x14ac:dyDescent="0.25">
      <c r="A191">
        <v>124</v>
      </c>
      <c r="B191" s="9" t="s">
        <v>499</v>
      </c>
      <c r="C191" s="9" t="s">
        <v>500</v>
      </c>
      <c r="D191" s="8">
        <v>3819</v>
      </c>
    </row>
    <row r="192" spans="1:4" x14ac:dyDescent="0.25">
      <c r="A192">
        <v>125</v>
      </c>
      <c r="B192" s="9" t="s">
        <v>501</v>
      </c>
      <c r="C192" s="9" t="s">
        <v>502</v>
      </c>
      <c r="D192" s="8">
        <v>330</v>
      </c>
    </row>
    <row r="193" spans="1:4" x14ac:dyDescent="0.25">
      <c r="A193">
        <v>125</v>
      </c>
      <c r="B193" s="9" t="s">
        <v>499</v>
      </c>
      <c r="C193" s="9" t="s">
        <v>500</v>
      </c>
      <c r="D193" s="8">
        <f>2920.51+1463.51</f>
        <v>4384.0200000000004</v>
      </c>
    </row>
    <row r="194" spans="1:4" x14ac:dyDescent="0.25">
      <c r="A194">
        <v>126</v>
      </c>
      <c r="B194" s="9" t="s">
        <v>501</v>
      </c>
      <c r="C194" s="9" t="s">
        <v>502</v>
      </c>
      <c r="D194" s="8">
        <v>1002</v>
      </c>
    </row>
    <row r="195" spans="1:4" x14ac:dyDescent="0.25">
      <c r="A195">
        <v>126</v>
      </c>
      <c r="B195" s="9" t="s">
        <v>499</v>
      </c>
      <c r="C195" s="9" t="s">
        <v>500</v>
      </c>
      <c r="D195" s="8">
        <f>12095+5300.32</f>
        <v>17395.32</v>
      </c>
    </row>
    <row r="196" spans="1:4" x14ac:dyDescent="0.25">
      <c r="A196">
        <v>127</v>
      </c>
      <c r="B196" s="9" t="s">
        <v>501</v>
      </c>
      <c r="C196" s="9" t="s">
        <v>502</v>
      </c>
      <c r="D196" s="8">
        <v>541</v>
      </c>
    </row>
    <row r="197" spans="1:4" x14ac:dyDescent="0.25">
      <c r="A197">
        <v>127</v>
      </c>
      <c r="B197" s="9" t="s">
        <v>499</v>
      </c>
      <c r="C197" s="9" t="s">
        <v>500</v>
      </c>
      <c r="D197" s="8">
        <v>175</v>
      </c>
    </row>
    <row r="198" spans="1:4" x14ac:dyDescent="0.25">
      <c r="A198">
        <v>128</v>
      </c>
      <c r="B198" s="9" t="s">
        <v>501</v>
      </c>
      <c r="C198" s="9" t="s">
        <v>502</v>
      </c>
      <c r="D198" s="8">
        <v>1120</v>
      </c>
    </row>
    <row r="199" spans="1:4" x14ac:dyDescent="0.25">
      <c r="A199">
        <v>128</v>
      </c>
      <c r="B199" s="9" t="s">
        <v>499</v>
      </c>
      <c r="C199" s="9" t="s">
        <v>500</v>
      </c>
      <c r="D199" s="8">
        <v>363</v>
      </c>
    </row>
    <row r="200" spans="1:4" x14ac:dyDescent="0.25">
      <c r="A200">
        <v>129</v>
      </c>
      <c r="B200" s="9" t="s">
        <v>499</v>
      </c>
      <c r="C200" s="9" t="s">
        <v>500</v>
      </c>
      <c r="D200" s="8">
        <v>1845</v>
      </c>
    </row>
    <row r="201" spans="1:4" x14ac:dyDescent="0.25">
      <c r="A201">
        <v>130</v>
      </c>
      <c r="B201" s="9" t="s">
        <v>499</v>
      </c>
      <c r="C201" s="9" t="s">
        <v>500</v>
      </c>
      <c r="D201" s="8">
        <v>557.08000000000004</v>
      </c>
    </row>
    <row r="202" spans="1:4" x14ac:dyDescent="0.25">
      <c r="A202">
        <v>131</v>
      </c>
      <c r="B202" s="9" t="s">
        <v>501</v>
      </c>
      <c r="C202" s="9" t="s">
        <v>502</v>
      </c>
      <c r="D202" s="8">
        <v>2152</v>
      </c>
    </row>
    <row r="203" spans="1:4" x14ac:dyDescent="0.25">
      <c r="A203">
        <v>132</v>
      </c>
      <c r="B203" s="9" t="s">
        <v>501</v>
      </c>
      <c r="C203" s="9" t="s">
        <v>502</v>
      </c>
      <c r="D203" s="8">
        <v>1370</v>
      </c>
    </row>
    <row r="204" spans="1:4" x14ac:dyDescent="0.25">
      <c r="A204">
        <v>133</v>
      </c>
      <c r="B204" s="9" t="s">
        <v>501</v>
      </c>
      <c r="C204" s="9" t="s">
        <v>502</v>
      </c>
      <c r="D204" s="8">
        <v>824</v>
      </c>
    </row>
    <row r="205" spans="1:4" x14ac:dyDescent="0.25">
      <c r="A205">
        <v>134</v>
      </c>
      <c r="B205" s="9" t="s">
        <v>501</v>
      </c>
      <c r="C205" s="9" t="s">
        <v>502</v>
      </c>
      <c r="D205" s="8">
        <v>1391</v>
      </c>
    </row>
    <row r="206" spans="1:4" x14ac:dyDescent="0.25">
      <c r="A206">
        <v>135</v>
      </c>
      <c r="B206" s="9" t="s">
        <v>501</v>
      </c>
      <c r="C206" s="9" t="s">
        <v>502</v>
      </c>
      <c r="D206" s="8">
        <v>1985</v>
      </c>
    </row>
    <row r="207" spans="1:4" x14ac:dyDescent="0.25">
      <c r="A207">
        <v>136</v>
      </c>
      <c r="B207" s="9" t="s">
        <v>501</v>
      </c>
      <c r="C207" s="9" t="s">
        <v>502</v>
      </c>
      <c r="D207" s="8">
        <v>617</v>
      </c>
    </row>
    <row r="208" spans="1:4" x14ac:dyDescent="0.25">
      <c r="A208">
        <v>136</v>
      </c>
      <c r="B208" s="9" t="s">
        <v>499</v>
      </c>
      <c r="C208" s="9" t="s">
        <v>500</v>
      </c>
      <c r="D208" s="8">
        <f>9793+1528</f>
        <v>11321</v>
      </c>
    </row>
    <row r="209" spans="1:4" x14ac:dyDescent="0.25">
      <c r="A209">
        <v>137</v>
      </c>
      <c r="B209" s="9" t="s">
        <v>501</v>
      </c>
      <c r="C209" s="9" t="s">
        <v>502</v>
      </c>
      <c r="D209" s="8">
        <v>617</v>
      </c>
    </row>
    <row r="210" spans="1:4" x14ac:dyDescent="0.25">
      <c r="A210">
        <v>137</v>
      </c>
      <c r="B210" s="9" t="s">
        <v>499</v>
      </c>
      <c r="C210" s="9" t="s">
        <v>500</v>
      </c>
      <c r="D210" s="8">
        <f>8911+1952</f>
        <v>10863</v>
      </c>
    </row>
    <row r="211" spans="1:4" x14ac:dyDescent="0.25">
      <c r="A211">
        <v>138</v>
      </c>
      <c r="B211" s="9" t="s">
        <v>499</v>
      </c>
      <c r="C211" s="9" t="s">
        <v>500</v>
      </c>
      <c r="D211" s="8">
        <v>327.5</v>
      </c>
    </row>
    <row r="212" spans="1:4" x14ac:dyDescent="0.25">
      <c r="A212">
        <v>139</v>
      </c>
      <c r="B212" s="9" t="s">
        <v>501</v>
      </c>
      <c r="C212" s="9" t="s">
        <v>502</v>
      </c>
      <c r="D212" s="8">
        <v>290</v>
      </c>
    </row>
    <row r="213" spans="1:4" x14ac:dyDescent="0.25">
      <c r="A213">
        <v>139</v>
      </c>
      <c r="B213" s="9" t="s">
        <v>499</v>
      </c>
      <c r="C213" s="9" t="s">
        <v>500</v>
      </c>
      <c r="D213" s="8">
        <v>282</v>
      </c>
    </row>
    <row r="214" spans="1:4" x14ac:dyDescent="0.25">
      <c r="A214">
        <v>140</v>
      </c>
      <c r="B214" s="9" t="s">
        <v>499</v>
      </c>
      <c r="C214" s="9" t="s">
        <v>500</v>
      </c>
      <c r="D214" s="8">
        <v>1600</v>
      </c>
    </row>
    <row r="215" spans="1:4" x14ac:dyDescent="0.25">
      <c r="A215">
        <v>141</v>
      </c>
      <c r="B215" s="9" t="s">
        <v>499</v>
      </c>
      <c r="C215" s="9" t="s">
        <v>500</v>
      </c>
      <c r="D215" s="8">
        <v>20549.46</v>
      </c>
    </row>
    <row r="216" spans="1:4" x14ac:dyDescent="0.25">
      <c r="A216">
        <v>142</v>
      </c>
      <c r="B216" s="9" t="s">
        <v>501</v>
      </c>
      <c r="C216" s="9" t="s">
        <v>502</v>
      </c>
      <c r="D216" s="8">
        <v>586</v>
      </c>
    </row>
    <row r="217" spans="1:4" x14ac:dyDescent="0.25">
      <c r="A217">
        <v>142</v>
      </c>
      <c r="B217" s="9" t="s">
        <v>499</v>
      </c>
      <c r="C217" s="9" t="s">
        <v>500</v>
      </c>
      <c r="D217" s="8">
        <f>1783.75+1406.01</f>
        <v>3189.76</v>
      </c>
    </row>
    <row r="218" spans="1:4" x14ac:dyDescent="0.25">
      <c r="A218">
        <v>143</v>
      </c>
      <c r="B218" s="9" t="s">
        <v>501</v>
      </c>
      <c r="C218" s="9" t="s">
        <v>502</v>
      </c>
      <c r="D218" s="8">
        <v>744</v>
      </c>
    </row>
    <row r="219" spans="1:4" x14ac:dyDescent="0.25">
      <c r="A219">
        <v>143</v>
      </c>
      <c r="B219" s="9" t="s">
        <v>499</v>
      </c>
      <c r="C219" s="9" t="s">
        <v>500</v>
      </c>
      <c r="D219" s="8">
        <f>5092+2560.86</f>
        <v>7652.8600000000006</v>
      </c>
    </row>
    <row r="220" spans="1:4" x14ac:dyDescent="0.25">
      <c r="A220">
        <v>144</v>
      </c>
      <c r="B220" s="9" t="s">
        <v>499</v>
      </c>
      <c r="C220" s="9" t="s">
        <v>500</v>
      </c>
      <c r="D220" s="8">
        <f>3819+1798</f>
        <v>5617</v>
      </c>
    </row>
    <row r="221" spans="1:4" x14ac:dyDescent="0.25">
      <c r="A221">
        <v>145</v>
      </c>
      <c r="B221" s="9" t="s">
        <v>501</v>
      </c>
      <c r="C221" s="9" t="s">
        <v>502</v>
      </c>
      <c r="D221" s="8">
        <v>579</v>
      </c>
    </row>
    <row r="222" spans="1:4" x14ac:dyDescent="0.25">
      <c r="A222">
        <v>145</v>
      </c>
      <c r="B222" s="9" t="s">
        <v>499</v>
      </c>
      <c r="C222" s="9" t="s">
        <v>500</v>
      </c>
      <c r="D222" s="8">
        <f>12372.3+390</f>
        <v>12762.3</v>
      </c>
    </row>
    <row r="223" spans="1:4" x14ac:dyDescent="0.25">
      <c r="A223">
        <v>146</v>
      </c>
      <c r="B223" s="9" t="s">
        <v>501</v>
      </c>
      <c r="C223" s="9" t="s">
        <v>502</v>
      </c>
      <c r="D223" s="8">
        <v>579</v>
      </c>
    </row>
    <row r="224" spans="1:4" x14ac:dyDescent="0.25">
      <c r="A224">
        <v>146</v>
      </c>
      <c r="B224" s="9" t="s">
        <v>499</v>
      </c>
      <c r="C224" s="9" t="s">
        <v>500</v>
      </c>
      <c r="D224" s="8">
        <f>6186.15+140</f>
        <v>6326.15</v>
      </c>
    </row>
    <row r="225" spans="1:4" x14ac:dyDescent="0.25">
      <c r="A225">
        <v>147</v>
      </c>
      <c r="B225" s="9" t="s">
        <v>499</v>
      </c>
      <c r="C225" s="9" t="s">
        <v>500</v>
      </c>
      <c r="D225" s="8">
        <f>6186.15+180</f>
        <v>6366.15</v>
      </c>
    </row>
    <row r="226" spans="1:4" x14ac:dyDescent="0.25">
      <c r="A226">
        <v>148</v>
      </c>
      <c r="B226" s="10" t="s">
        <v>501</v>
      </c>
      <c r="C226" s="10" t="s">
        <v>502</v>
      </c>
      <c r="D226" s="8">
        <v>672</v>
      </c>
    </row>
    <row r="227" spans="1:4" x14ac:dyDescent="0.25">
      <c r="A227">
        <v>148</v>
      </c>
      <c r="B227" s="10" t="s">
        <v>499</v>
      </c>
      <c r="C227" s="10" t="s">
        <v>500</v>
      </c>
      <c r="D227" s="8">
        <v>9465.09</v>
      </c>
    </row>
    <row r="228" spans="1:4" x14ac:dyDescent="0.25">
      <c r="A228">
        <v>149</v>
      </c>
      <c r="B228" s="10" t="s">
        <v>499</v>
      </c>
      <c r="C228" s="10" t="s">
        <v>500</v>
      </c>
      <c r="D228" s="8">
        <f>9793+3469</f>
        <v>13262</v>
      </c>
    </row>
    <row r="229" spans="1:4" x14ac:dyDescent="0.25">
      <c r="A229">
        <v>150</v>
      </c>
      <c r="B229" s="10" t="s">
        <v>501</v>
      </c>
      <c r="C229" s="10" t="s">
        <v>502</v>
      </c>
      <c r="D229" s="8">
        <v>495</v>
      </c>
    </row>
    <row r="230" spans="1:4" x14ac:dyDescent="0.25">
      <c r="A230">
        <v>150</v>
      </c>
      <c r="B230" s="10" t="s">
        <v>499</v>
      </c>
      <c r="C230" s="10" t="s">
        <v>500</v>
      </c>
      <c r="D230" s="8">
        <v>2019.01</v>
      </c>
    </row>
    <row r="231" spans="1:4" x14ac:dyDescent="0.25">
      <c r="A231">
        <v>151</v>
      </c>
      <c r="B231" s="10" t="s">
        <v>501</v>
      </c>
      <c r="C231" s="10" t="s">
        <v>502</v>
      </c>
      <c r="D231" s="8">
        <v>809</v>
      </c>
    </row>
    <row r="232" spans="1:4" x14ac:dyDescent="0.25">
      <c r="A232">
        <v>151</v>
      </c>
      <c r="B232" s="10" t="s">
        <v>499</v>
      </c>
      <c r="C232" s="10" t="s">
        <v>500</v>
      </c>
      <c r="D232" s="8">
        <f>7565+3405.42</f>
        <v>10970.42</v>
      </c>
    </row>
    <row r="233" spans="1:4" x14ac:dyDescent="0.25">
      <c r="A233">
        <v>152</v>
      </c>
      <c r="B233" s="10" t="s">
        <v>501</v>
      </c>
      <c r="C233" s="10" t="s">
        <v>502</v>
      </c>
      <c r="D233" s="8">
        <v>2353</v>
      </c>
    </row>
    <row r="234" spans="1:4" x14ac:dyDescent="0.25">
      <c r="A234">
        <v>152</v>
      </c>
      <c r="B234" s="10" t="s">
        <v>499</v>
      </c>
      <c r="C234" s="10" t="s">
        <v>500</v>
      </c>
      <c r="D234" s="8">
        <f>3350+1539</f>
        <v>4889</v>
      </c>
    </row>
    <row r="235" spans="1:4" x14ac:dyDescent="0.25">
      <c r="A235">
        <v>153</v>
      </c>
      <c r="B235" s="10" t="s">
        <v>501</v>
      </c>
      <c r="C235" s="10" t="s">
        <v>502</v>
      </c>
      <c r="D235" s="8">
        <v>2252</v>
      </c>
    </row>
    <row r="236" spans="1:4" x14ac:dyDescent="0.25">
      <c r="A236">
        <v>154</v>
      </c>
      <c r="B236" s="10" t="s">
        <v>501</v>
      </c>
      <c r="C236" s="10" t="s">
        <v>502</v>
      </c>
      <c r="D236" s="8">
        <v>1555</v>
      </c>
    </row>
    <row r="237" spans="1:4" x14ac:dyDescent="0.25">
      <c r="A237">
        <v>154</v>
      </c>
      <c r="B237" s="10" t="s">
        <v>499</v>
      </c>
      <c r="C237" s="10" t="s">
        <v>500</v>
      </c>
      <c r="D237" s="8">
        <f>4200+1660</f>
        <v>5860</v>
      </c>
    </row>
    <row r="238" spans="1:4" x14ac:dyDescent="0.25">
      <c r="A238">
        <v>155</v>
      </c>
      <c r="B238" s="10" t="s">
        <v>499</v>
      </c>
      <c r="C238" s="10" t="s">
        <v>500</v>
      </c>
      <c r="D238" s="8">
        <f>4200+1240</f>
        <v>5440</v>
      </c>
    </row>
    <row r="239" spans="1:4" x14ac:dyDescent="0.25">
      <c r="A239">
        <v>156</v>
      </c>
      <c r="B239" s="10" t="s">
        <v>501</v>
      </c>
      <c r="C239" s="10" t="s">
        <v>502</v>
      </c>
      <c r="D239" s="8">
        <v>1555</v>
      </c>
    </row>
    <row r="240" spans="1:4" x14ac:dyDescent="0.25">
      <c r="A240">
        <v>156</v>
      </c>
      <c r="B240" s="10" t="s">
        <v>499</v>
      </c>
      <c r="C240" s="10" t="s">
        <v>500</v>
      </c>
      <c r="D240" s="8">
        <f>5200+2204</f>
        <v>7404</v>
      </c>
    </row>
    <row r="241" spans="1:4" x14ac:dyDescent="0.25">
      <c r="A241">
        <v>156</v>
      </c>
      <c r="B241" s="10" t="s">
        <v>503</v>
      </c>
      <c r="C241" s="10" t="s">
        <v>504</v>
      </c>
      <c r="D241" s="8">
        <v>300</v>
      </c>
    </row>
    <row r="242" spans="1:4" x14ac:dyDescent="0.25">
      <c r="A242">
        <v>157</v>
      </c>
      <c r="B242" s="10" t="s">
        <v>501</v>
      </c>
      <c r="C242" s="10" t="s">
        <v>502</v>
      </c>
      <c r="D242" s="8">
        <v>1456</v>
      </c>
    </row>
    <row r="243" spans="1:4" x14ac:dyDescent="0.25">
      <c r="A243">
        <v>158</v>
      </c>
      <c r="B243" s="10" t="s">
        <v>501</v>
      </c>
      <c r="C243" s="10" t="s">
        <v>502</v>
      </c>
      <c r="D243" s="8">
        <v>1456</v>
      </c>
    </row>
    <row r="244" spans="1:4" x14ac:dyDescent="0.25">
      <c r="A244">
        <v>159</v>
      </c>
      <c r="B244" s="10" t="s">
        <v>501</v>
      </c>
      <c r="C244" s="10" t="s">
        <v>502</v>
      </c>
      <c r="D244" s="8">
        <v>290</v>
      </c>
    </row>
    <row r="245" spans="1:4" x14ac:dyDescent="0.25">
      <c r="A245">
        <v>159</v>
      </c>
      <c r="B245" s="10" t="s">
        <v>499</v>
      </c>
      <c r="C245" s="10" t="s">
        <v>500</v>
      </c>
      <c r="D245" s="8">
        <v>573</v>
      </c>
    </row>
    <row r="246" spans="1:4" x14ac:dyDescent="0.25">
      <c r="A246">
        <v>160</v>
      </c>
      <c r="B246" s="10" t="s">
        <v>501</v>
      </c>
      <c r="C246" s="10" t="s">
        <v>502</v>
      </c>
      <c r="D246" s="8">
        <v>848</v>
      </c>
    </row>
    <row r="247" spans="1:4" x14ac:dyDescent="0.25">
      <c r="A247">
        <v>160</v>
      </c>
      <c r="B247" s="10" t="s">
        <v>499</v>
      </c>
      <c r="C247" s="10" t="s">
        <v>500</v>
      </c>
      <c r="D247" s="8">
        <f>990+1092</f>
        <v>2082</v>
      </c>
    </row>
    <row r="248" spans="1:4" x14ac:dyDescent="0.25">
      <c r="A248">
        <v>161</v>
      </c>
      <c r="B248" s="10" t="s">
        <v>501</v>
      </c>
      <c r="C248" s="10" t="s">
        <v>502</v>
      </c>
      <c r="D248" s="8">
        <f>1090+1092</f>
        <v>2182</v>
      </c>
    </row>
    <row r="249" spans="1:4" x14ac:dyDescent="0.25">
      <c r="A249">
        <v>162</v>
      </c>
      <c r="B249" s="10" t="s">
        <v>501</v>
      </c>
      <c r="C249" s="10" t="s">
        <v>502</v>
      </c>
      <c r="D249" s="8">
        <v>290</v>
      </c>
    </row>
    <row r="250" spans="1:4" x14ac:dyDescent="0.25">
      <c r="A250">
        <v>162</v>
      </c>
      <c r="B250" s="10" t="s">
        <v>499</v>
      </c>
      <c r="C250" s="10" t="s">
        <v>500</v>
      </c>
      <c r="D250" s="8">
        <v>191</v>
      </c>
    </row>
    <row r="251" spans="1:4" x14ac:dyDescent="0.25">
      <c r="A251">
        <v>163</v>
      </c>
      <c r="B251" s="10" t="s">
        <v>499</v>
      </c>
      <c r="C251" s="10" t="s">
        <v>500</v>
      </c>
      <c r="D251" s="8">
        <v>400</v>
      </c>
    </row>
    <row r="252" spans="1:4" x14ac:dyDescent="0.25">
      <c r="A252">
        <v>164</v>
      </c>
      <c r="B252" s="10" t="s">
        <v>501</v>
      </c>
      <c r="C252" s="10" t="s">
        <v>502</v>
      </c>
      <c r="D252" s="8">
        <v>290</v>
      </c>
    </row>
    <row r="253" spans="1:4" x14ac:dyDescent="0.25">
      <c r="A253">
        <v>164</v>
      </c>
      <c r="B253" s="10" t="s">
        <v>499</v>
      </c>
      <c r="C253" s="10" t="s">
        <v>500</v>
      </c>
      <c r="D253" s="8">
        <v>328</v>
      </c>
    </row>
    <row r="254" spans="1:4" x14ac:dyDescent="0.25">
      <c r="A254">
        <v>165</v>
      </c>
      <c r="B254" s="10" t="s">
        <v>501</v>
      </c>
      <c r="C254" s="10" t="s">
        <v>502</v>
      </c>
      <c r="D254" s="8">
        <v>310</v>
      </c>
    </row>
    <row r="255" spans="1:4" x14ac:dyDescent="0.25">
      <c r="A255">
        <v>165</v>
      </c>
      <c r="B255" s="10" t="s">
        <v>499</v>
      </c>
      <c r="C255" s="10" t="s">
        <v>500</v>
      </c>
      <c r="D255" s="8">
        <v>328</v>
      </c>
    </row>
    <row r="256" spans="1:4" x14ac:dyDescent="0.25">
      <c r="A256">
        <v>166</v>
      </c>
      <c r="B256" s="10" t="s">
        <v>499</v>
      </c>
      <c r="C256" s="10" t="s">
        <v>500</v>
      </c>
      <c r="D256" s="8">
        <v>409.5</v>
      </c>
    </row>
    <row r="257" spans="1:4" x14ac:dyDescent="0.25">
      <c r="A257">
        <v>167</v>
      </c>
      <c r="B257" s="10" t="s">
        <v>501</v>
      </c>
      <c r="C257" s="10" t="s">
        <v>502</v>
      </c>
      <c r="D257" s="8">
        <v>310</v>
      </c>
    </row>
    <row r="258" spans="1:4" x14ac:dyDescent="0.25">
      <c r="A258">
        <v>167</v>
      </c>
      <c r="B258" s="10" t="s">
        <v>499</v>
      </c>
      <c r="C258" s="10" t="s">
        <v>500</v>
      </c>
      <c r="D258" s="8">
        <v>328</v>
      </c>
    </row>
    <row r="259" spans="1:4" x14ac:dyDescent="0.25">
      <c r="A259">
        <v>168</v>
      </c>
      <c r="B259" s="10" t="s">
        <v>501</v>
      </c>
      <c r="C259" s="10" t="s">
        <v>502</v>
      </c>
      <c r="D259" s="8">
        <v>1577</v>
      </c>
    </row>
    <row r="260" spans="1:4" x14ac:dyDescent="0.25">
      <c r="A260">
        <v>168</v>
      </c>
      <c r="B260" s="10" t="s">
        <v>499</v>
      </c>
      <c r="C260" s="10" t="s">
        <v>500</v>
      </c>
      <c r="D260" s="8">
        <v>573</v>
      </c>
    </row>
    <row r="261" spans="1:4" x14ac:dyDescent="0.25">
      <c r="A261">
        <v>169</v>
      </c>
      <c r="B261" s="10" t="s">
        <v>501</v>
      </c>
      <c r="C261" s="10" t="s">
        <v>502</v>
      </c>
      <c r="D261" s="8">
        <v>786</v>
      </c>
    </row>
    <row r="262" spans="1:4" x14ac:dyDescent="0.25">
      <c r="A262">
        <v>169</v>
      </c>
      <c r="B262" s="10" t="s">
        <v>499</v>
      </c>
      <c r="C262" s="10" t="s">
        <v>500</v>
      </c>
      <c r="D262" s="8">
        <v>409.5</v>
      </c>
    </row>
    <row r="263" spans="1:4" x14ac:dyDescent="0.25">
      <c r="A263">
        <v>170</v>
      </c>
      <c r="B263" s="10" t="s">
        <v>501</v>
      </c>
      <c r="C263" s="10" t="s">
        <v>502</v>
      </c>
      <c r="D263" s="8">
        <v>1332</v>
      </c>
    </row>
    <row r="264" spans="1:4" x14ac:dyDescent="0.25">
      <c r="A264">
        <v>170</v>
      </c>
      <c r="B264" s="10" t="s">
        <v>499</v>
      </c>
      <c r="C264" s="10" t="s">
        <v>500</v>
      </c>
      <c r="D264" s="8">
        <v>3762.48</v>
      </c>
    </row>
    <row r="265" spans="1:4" x14ac:dyDescent="0.25">
      <c r="A265">
        <v>171</v>
      </c>
      <c r="B265" s="10" t="s">
        <v>499</v>
      </c>
      <c r="C265" s="10" t="s">
        <v>500</v>
      </c>
      <c r="D265" s="8">
        <v>530</v>
      </c>
    </row>
    <row r="266" spans="1:4" x14ac:dyDescent="0.25">
      <c r="A266">
        <v>172</v>
      </c>
      <c r="B266" s="10" t="s">
        <v>499</v>
      </c>
      <c r="C266" s="10" t="s">
        <v>500</v>
      </c>
      <c r="D266" s="8">
        <v>510</v>
      </c>
    </row>
    <row r="267" spans="1:4" x14ac:dyDescent="0.25">
      <c r="A267">
        <v>173</v>
      </c>
      <c r="B267" s="10" t="s">
        <v>499</v>
      </c>
      <c r="C267" s="10" t="s">
        <v>500</v>
      </c>
      <c r="D267" s="8">
        <v>380</v>
      </c>
    </row>
    <row r="268" spans="1:4" x14ac:dyDescent="0.25">
      <c r="A268">
        <v>174</v>
      </c>
      <c r="B268" s="10" t="s">
        <v>501</v>
      </c>
      <c r="C268" s="10" t="s">
        <v>502</v>
      </c>
      <c r="D268" s="8">
        <v>2660</v>
      </c>
    </row>
    <row r="269" spans="1:4" x14ac:dyDescent="0.25">
      <c r="A269">
        <v>174</v>
      </c>
      <c r="B269" s="10" t="s">
        <v>499</v>
      </c>
      <c r="C269" s="10" t="s">
        <v>500</v>
      </c>
      <c r="D269" s="8">
        <v>760</v>
      </c>
    </row>
    <row r="270" spans="1:4" x14ac:dyDescent="0.25">
      <c r="A270">
        <v>175</v>
      </c>
      <c r="B270" s="10" t="s">
        <v>501</v>
      </c>
      <c r="C270" s="10" t="s">
        <v>502</v>
      </c>
      <c r="D270" s="8">
        <v>1005</v>
      </c>
    </row>
    <row r="271" spans="1:4" x14ac:dyDescent="0.25">
      <c r="A271">
        <v>175</v>
      </c>
      <c r="B271" s="10" t="s">
        <v>499</v>
      </c>
      <c r="C271" s="10" t="s">
        <v>500</v>
      </c>
      <c r="D271" s="8">
        <v>240</v>
      </c>
    </row>
    <row r="272" spans="1:4" x14ac:dyDescent="0.25">
      <c r="A272">
        <v>176</v>
      </c>
      <c r="B272" s="10" t="s">
        <v>499</v>
      </c>
      <c r="C272" s="10" t="s">
        <v>500</v>
      </c>
      <c r="D272" s="8">
        <v>1813.44</v>
      </c>
    </row>
    <row r="273" spans="1:4" x14ac:dyDescent="0.25">
      <c r="A273">
        <v>177</v>
      </c>
      <c r="B273" s="10" t="s">
        <v>501</v>
      </c>
      <c r="C273" s="10" t="s">
        <v>502</v>
      </c>
      <c r="D273" s="8">
        <v>1582</v>
      </c>
    </row>
    <row r="274" spans="1:4" x14ac:dyDescent="0.25">
      <c r="A274">
        <v>177</v>
      </c>
      <c r="B274" s="10" t="s">
        <v>499</v>
      </c>
      <c r="C274" s="10" t="s">
        <v>500</v>
      </c>
      <c r="D274" s="8">
        <v>1528</v>
      </c>
    </row>
    <row r="275" spans="1:4" x14ac:dyDescent="0.25">
      <c r="A275">
        <v>178</v>
      </c>
      <c r="B275" s="10" t="s">
        <v>501</v>
      </c>
      <c r="C275" s="10" t="s">
        <v>502</v>
      </c>
      <c r="D275" s="8">
        <v>1582</v>
      </c>
    </row>
    <row r="276" spans="1:4" x14ac:dyDescent="0.25">
      <c r="A276">
        <v>178</v>
      </c>
      <c r="B276" s="10" t="s">
        <v>499</v>
      </c>
      <c r="C276" s="10" t="s">
        <v>500</v>
      </c>
      <c r="D276" s="8">
        <v>1424</v>
      </c>
    </row>
    <row r="277" spans="1:4" x14ac:dyDescent="0.25">
      <c r="A277">
        <v>179</v>
      </c>
      <c r="B277" s="10" t="s">
        <v>501</v>
      </c>
      <c r="C277" s="10" t="s">
        <v>502</v>
      </c>
      <c r="D277" s="8">
        <v>296</v>
      </c>
    </row>
    <row r="278" spans="1:4" x14ac:dyDescent="0.25">
      <c r="A278">
        <v>179</v>
      </c>
      <c r="B278" s="10" t="s">
        <v>499</v>
      </c>
      <c r="C278" s="10" t="s">
        <v>500</v>
      </c>
      <c r="D278" s="8">
        <f>1695+1116</f>
        <v>2811</v>
      </c>
    </row>
    <row r="279" spans="1:4" x14ac:dyDescent="0.25">
      <c r="A279">
        <v>180</v>
      </c>
      <c r="B279" s="10" t="s">
        <v>501</v>
      </c>
      <c r="C279" s="10" t="s">
        <v>502</v>
      </c>
      <c r="D279" s="8">
        <v>236</v>
      </c>
    </row>
    <row r="280" spans="1:4" x14ac:dyDescent="0.25">
      <c r="A280">
        <v>180</v>
      </c>
      <c r="B280" s="10" t="s">
        <v>499</v>
      </c>
      <c r="C280" s="10" t="s">
        <v>500</v>
      </c>
      <c r="D280" s="8">
        <f>1695+573</f>
        <v>2268</v>
      </c>
    </row>
    <row r="281" spans="1:4" x14ac:dyDescent="0.25">
      <c r="A281">
        <v>181</v>
      </c>
      <c r="B281" s="10" t="s">
        <v>501</v>
      </c>
      <c r="C281" s="10" t="s">
        <v>502</v>
      </c>
      <c r="D281" s="8">
        <v>1240</v>
      </c>
    </row>
    <row r="282" spans="1:4" x14ac:dyDescent="0.25">
      <c r="A282">
        <v>181</v>
      </c>
      <c r="B282" s="10" t="s">
        <v>499</v>
      </c>
      <c r="C282" s="10" t="s">
        <v>500</v>
      </c>
      <c r="D282" s="8">
        <v>280</v>
      </c>
    </row>
    <row r="283" spans="1:4" x14ac:dyDescent="0.25">
      <c r="A283">
        <v>182</v>
      </c>
      <c r="B283" s="10" t="s">
        <v>499</v>
      </c>
      <c r="C283" s="10" t="s">
        <v>500</v>
      </c>
      <c r="D283" s="8">
        <v>245</v>
      </c>
    </row>
    <row r="284" spans="1:4" x14ac:dyDescent="0.25">
      <c r="A284">
        <v>183</v>
      </c>
      <c r="B284" s="10" t="s">
        <v>501</v>
      </c>
      <c r="C284" s="10" t="s">
        <v>502</v>
      </c>
      <c r="D284" s="8">
        <v>1240</v>
      </c>
    </row>
    <row r="285" spans="1:4" x14ac:dyDescent="0.25">
      <c r="A285">
        <v>183</v>
      </c>
      <c r="B285" s="10" t="s">
        <v>499</v>
      </c>
      <c r="C285" s="10" t="s">
        <v>500</v>
      </c>
      <c r="D285" s="8">
        <v>573</v>
      </c>
    </row>
    <row r="286" spans="1:4" x14ac:dyDescent="0.25">
      <c r="A286">
        <v>184</v>
      </c>
      <c r="B286" s="14" t="s">
        <v>501</v>
      </c>
      <c r="C286" s="14" t="s">
        <v>502</v>
      </c>
      <c r="D286" s="8">
        <v>445</v>
      </c>
    </row>
    <row r="287" spans="1:4" x14ac:dyDescent="0.25">
      <c r="A287">
        <v>185</v>
      </c>
      <c r="B287" s="14" t="s">
        <v>501</v>
      </c>
      <c r="C287" s="14" t="s">
        <v>502</v>
      </c>
      <c r="D287" s="8">
        <v>794</v>
      </c>
    </row>
    <row r="288" spans="1:4" x14ac:dyDescent="0.25">
      <c r="A288">
        <v>186</v>
      </c>
      <c r="B288" s="14" t="s">
        <v>501</v>
      </c>
      <c r="C288" s="14" t="s">
        <v>502</v>
      </c>
      <c r="D288" s="8">
        <v>2714</v>
      </c>
    </row>
    <row r="289" spans="1:4" x14ac:dyDescent="0.25">
      <c r="A289">
        <v>186</v>
      </c>
      <c r="B289" s="14" t="s">
        <v>499</v>
      </c>
      <c r="C289" s="14" t="s">
        <v>500</v>
      </c>
      <c r="D289" s="8">
        <v>764</v>
      </c>
    </row>
    <row r="290" spans="1:4" x14ac:dyDescent="0.25">
      <c r="A290">
        <v>187</v>
      </c>
      <c r="B290" s="14" t="s">
        <v>501</v>
      </c>
      <c r="C290" s="14" t="s">
        <v>502</v>
      </c>
      <c r="D290" s="8">
        <v>578</v>
      </c>
    </row>
    <row r="291" spans="1:4" x14ac:dyDescent="0.25">
      <c r="A291">
        <v>188</v>
      </c>
      <c r="B291" s="14" t="s">
        <v>501</v>
      </c>
      <c r="C291" s="14" t="s">
        <v>502</v>
      </c>
      <c r="D291" s="8">
        <v>2260</v>
      </c>
    </row>
    <row r="292" spans="1:4" x14ac:dyDescent="0.25">
      <c r="A292">
        <v>188</v>
      </c>
      <c r="B292" s="14" t="s">
        <v>499</v>
      </c>
      <c r="C292" s="14" t="s">
        <v>500</v>
      </c>
      <c r="D292" s="8">
        <f>748+774.9</f>
        <v>1522.9</v>
      </c>
    </row>
    <row r="293" spans="1:4" x14ac:dyDescent="0.25">
      <c r="A293">
        <v>189</v>
      </c>
      <c r="B293" s="14" t="s">
        <v>501</v>
      </c>
      <c r="C293" s="14" t="s">
        <v>502</v>
      </c>
      <c r="D293" s="8">
        <v>1707</v>
      </c>
    </row>
    <row r="294" spans="1:4" x14ac:dyDescent="0.25">
      <c r="A294">
        <v>189</v>
      </c>
      <c r="B294" s="14" t="s">
        <v>499</v>
      </c>
      <c r="C294" s="14" t="s">
        <v>500</v>
      </c>
      <c r="D294" s="8">
        <f>748+1080.2</f>
        <v>1828.2</v>
      </c>
    </row>
    <row r="295" spans="1:4" x14ac:dyDescent="0.25">
      <c r="A295">
        <v>190</v>
      </c>
      <c r="B295" s="14" t="s">
        <v>499</v>
      </c>
      <c r="C295" s="14" t="s">
        <v>500</v>
      </c>
      <c r="D295" s="8">
        <f>1600.02+419.99</f>
        <v>2020.01</v>
      </c>
    </row>
    <row r="296" spans="1:4" x14ac:dyDescent="0.25">
      <c r="A296">
        <v>191</v>
      </c>
      <c r="B296" s="14" t="s">
        <v>501</v>
      </c>
      <c r="C296" s="14" t="s">
        <v>502</v>
      </c>
      <c r="D296" s="8">
        <v>2643</v>
      </c>
    </row>
    <row r="297" spans="1:4" x14ac:dyDescent="0.25">
      <c r="A297">
        <v>191</v>
      </c>
      <c r="B297" s="14" t="s">
        <v>499</v>
      </c>
      <c r="C297" s="14" t="s">
        <v>500</v>
      </c>
      <c r="D297" s="8">
        <v>191.01</v>
      </c>
    </row>
    <row r="298" spans="1:4" x14ac:dyDescent="0.25">
      <c r="A298">
        <v>192</v>
      </c>
      <c r="B298" s="14" t="s">
        <v>501</v>
      </c>
      <c r="C298" s="14" t="s">
        <v>502</v>
      </c>
      <c r="D298" s="8">
        <v>711</v>
      </c>
    </row>
    <row r="299" spans="1:4" x14ac:dyDescent="0.25">
      <c r="A299">
        <v>192</v>
      </c>
      <c r="B299" s="14" t="s">
        <v>499</v>
      </c>
      <c r="C299" s="14" t="s">
        <v>500</v>
      </c>
      <c r="D299" s="8">
        <v>4050</v>
      </c>
    </row>
    <row r="300" spans="1:4" x14ac:dyDescent="0.25">
      <c r="A300">
        <v>193</v>
      </c>
      <c r="B300" s="14" t="s">
        <v>501</v>
      </c>
      <c r="C300" s="14" t="s">
        <v>502</v>
      </c>
      <c r="D300" s="8">
        <v>3182</v>
      </c>
    </row>
    <row r="301" spans="1:4" x14ac:dyDescent="0.25">
      <c r="A301">
        <v>193</v>
      </c>
      <c r="B301" s="14" t="s">
        <v>499</v>
      </c>
      <c r="C301" s="14" t="s">
        <v>500</v>
      </c>
      <c r="D301" s="8">
        <f>4050+634.96</f>
        <v>4684.96</v>
      </c>
    </row>
    <row r="302" spans="1:4" x14ac:dyDescent="0.25">
      <c r="A302">
        <v>194</v>
      </c>
      <c r="B302" s="14" t="s">
        <v>499</v>
      </c>
      <c r="C302" s="14" t="s">
        <v>500</v>
      </c>
      <c r="D302" s="8">
        <v>3819</v>
      </c>
    </row>
    <row r="303" spans="1:4" x14ac:dyDescent="0.25">
      <c r="A303">
        <v>195</v>
      </c>
      <c r="B303" s="14" t="s">
        <v>501</v>
      </c>
      <c r="C303" s="14" t="s">
        <v>502</v>
      </c>
      <c r="D303" s="8">
        <v>2762</v>
      </c>
    </row>
    <row r="304" spans="1:4" x14ac:dyDescent="0.25">
      <c r="A304">
        <v>195</v>
      </c>
      <c r="B304" s="14" t="s">
        <v>499</v>
      </c>
      <c r="C304" s="14" t="s">
        <v>500</v>
      </c>
      <c r="D304" s="8">
        <f>1600.02+490</f>
        <v>2090.02</v>
      </c>
    </row>
    <row r="305" spans="1:4" x14ac:dyDescent="0.25">
      <c r="A305">
        <v>195</v>
      </c>
      <c r="B305" s="14" t="s">
        <v>503</v>
      </c>
      <c r="C305" s="14" t="s">
        <v>504</v>
      </c>
      <c r="D305" s="8">
        <v>1199.26</v>
      </c>
    </row>
    <row r="306" spans="1:4" x14ac:dyDescent="0.25">
      <c r="A306">
        <v>196</v>
      </c>
      <c r="B306" s="14" t="s">
        <v>499</v>
      </c>
      <c r="C306" s="14" t="s">
        <v>500</v>
      </c>
      <c r="D306" s="8">
        <v>258</v>
      </c>
    </row>
    <row r="307" spans="1:4" x14ac:dyDescent="0.25">
      <c r="A307">
        <v>197</v>
      </c>
      <c r="B307" s="14" t="s">
        <v>499</v>
      </c>
      <c r="C307" s="14" t="s">
        <v>500</v>
      </c>
      <c r="D307" s="8">
        <v>258</v>
      </c>
    </row>
    <row r="308" spans="1:4" x14ac:dyDescent="0.25">
      <c r="A308">
        <v>198</v>
      </c>
      <c r="B308" s="14" t="s">
        <v>501</v>
      </c>
      <c r="C308" s="14" t="s">
        <v>502</v>
      </c>
      <c r="D308" s="8">
        <v>2068</v>
      </c>
    </row>
    <row r="309" spans="1:4" x14ac:dyDescent="0.25">
      <c r="A309">
        <v>198</v>
      </c>
      <c r="B309" s="14" t="s">
        <v>499</v>
      </c>
      <c r="C309" s="14" t="s">
        <v>500</v>
      </c>
      <c r="D309" s="8">
        <v>90.5</v>
      </c>
    </row>
    <row r="310" spans="1:4" x14ac:dyDescent="0.25">
      <c r="A310">
        <v>199</v>
      </c>
      <c r="B310" s="14" t="s">
        <v>499</v>
      </c>
      <c r="C310" s="14" t="s">
        <v>500</v>
      </c>
      <c r="D310" s="8">
        <v>1722.13</v>
      </c>
    </row>
    <row r="311" spans="1:4" x14ac:dyDescent="0.25">
      <c r="A311">
        <v>200</v>
      </c>
      <c r="B311" s="14" t="s">
        <v>501</v>
      </c>
      <c r="C311" s="14" t="s">
        <v>502</v>
      </c>
      <c r="D311" s="8">
        <v>1059</v>
      </c>
    </row>
    <row r="312" spans="1:4" x14ac:dyDescent="0.25">
      <c r="A312">
        <v>200</v>
      </c>
      <c r="B312" s="14" t="s">
        <v>499</v>
      </c>
      <c r="C312" s="14" t="s">
        <v>500</v>
      </c>
      <c r="D312" s="8">
        <v>1146</v>
      </c>
    </row>
    <row r="313" spans="1:4" x14ac:dyDescent="0.25">
      <c r="A313">
        <v>201</v>
      </c>
      <c r="B313" s="14" t="s">
        <v>501</v>
      </c>
      <c r="C313" s="14" t="s">
        <v>502</v>
      </c>
      <c r="D313" s="8">
        <v>887</v>
      </c>
    </row>
    <row r="314" spans="1:4" x14ac:dyDescent="0.25">
      <c r="A314">
        <v>201</v>
      </c>
      <c r="B314" s="14" t="s">
        <v>499</v>
      </c>
      <c r="C314" s="14" t="s">
        <v>500</v>
      </c>
      <c r="D314" s="8">
        <v>923</v>
      </c>
    </row>
    <row r="315" spans="1:4" x14ac:dyDescent="0.25">
      <c r="A315">
        <v>202</v>
      </c>
      <c r="B315" s="14" t="s">
        <v>499</v>
      </c>
      <c r="C315" s="14" t="s">
        <v>500</v>
      </c>
      <c r="D315" s="8">
        <f>1647.28+374</f>
        <v>2021.28</v>
      </c>
    </row>
    <row r="316" spans="1:4" x14ac:dyDescent="0.25">
      <c r="A316">
        <v>203</v>
      </c>
      <c r="B316" s="14" t="s">
        <v>501</v>
      </c>
      <c r="C316" s="14" t="s">
        <v>502</v>
      </c>
      <c r="D316" s="8">
        <v>1583</v>
      </c>
    </row>
    <row r="317" spans="1:4" x14ac:dyDescent="0.25">
      <c r="A317" s="14">
        <v>204</v>
      </c>
      <c r="B317" s="14" t="s">
        <v>501</v>
      </c>
      <c r="C317" s="14" t="s">
        <v>502</v>
      </c>
      <c r="D317" s="8">
        <v>1588</v>
      </c>
    </row>
    <row r="318" spans="1:4" x14ac:dyDescent="0.25">
      <c r="A318" s="14">
        <v>205</v>
      </c>
      <c r="B318" s="14" t="s">
        <v>501</v>
      </c>
      <c r="C318" s="14" t="s">
        <v>502</v>
      </c>
      <c r="D318" s="8">
        <v>1388</v>
      </c>
    </row>
    <row r="319" spans="1:4" x14ac:dyDescent="0.25">
      <c r="A319" s="14">
        <v>206</v>
      </c>
      <c r="B319" s="14" t="s">
        <v>501</v>
      </c>
      <c r="C319" s="14" t="s">
        <v>502</v>
      </c>
      <c r="D319" s="8">
        <v>1345</v>
      </c>
    </row>
    <row r="320" spans="1:4" x14ac:dyDescent="0.25">
      <c r="A320" s="14">
        <v>207</v>
      </c>
      <c r="B320" s="14" t="s">
        <v>501</v>
      </c>
      <c r="C320" s="14" t="s">
        <v>502</v>
      </c>
      <c r="D320" s="8">
        <v>1388</v>
      </c>
    </row>
    <row r="321" spans="1:4" x14ac:dyDescent="0.25">
      <c r="A321" s="14">
        <v>208</v>
      </c>
      <c r="B321" s="14" t="s">
        <v>501</v>
      </c>
      <c r="C321" s="14" t="s">
        <v>502</v>
      </c>
      <c r="D321" s="8">
        <v>1345</v>
      </c>
    </row>
    <row r="322" spans="1:4" x14ac:dyDescent="0.25">
      <c r="A322" s="14">
        <v>209</v>
      </c>
      <c r="B322" s="14" t="s">
        <v>501</v>
      </c>
      <c r="C322" s="14" t="s">
        <v>502</v>
      </c>
      <c r="D322" s="8">
        <v>1388</v>
      </c>
    </row>
    <row r="323" spans="1:4" x14ac:dyDescent="0.25">
      <c r="A323" s="14">
        <v>210</v>
      </c>
      <c r="B323" s="14" t="s">
        <v>501</v>
      </c>
      <c r="C323" s="14" t="s">
        <v>502</v>
      </c>
      <c r="D323" s="8">
        <v>1431</v>
      </c>
    </row>
    <row r="324" spans="1:4" x14ac:dyDescent="0.25">
      <c r="A324" s="14">
        <v>211</v>
      </c>
      <c r="B324" s="14" t="s">
        <v>501</v>
      </c>
      <c r="C324" s="14" t="s">
        <v>502</v>
      </c>
      <c r="D324" s="8">
        <v>1388</v>
      </c>
    </row>
    <row r="325" spans="1:4" x14ac:dyDescent="0.25">
      <c r="A325" s="14">
        <v>212</v>
      </c>
      <c r="B325" s="14" t="s">
        <v>501</v>
      </c>
      <c r="C325" s="14" t="s">
        <v>502</v>
      </c>
      <c r="D325" s="8">
        <v>1474</v>
      </c>
    </row>
    <row r="326" spans="1:4" x14ac:dyDescent="0.25">
      <c r="A326" s="14">
        <v>213</v>
      </c>
      <c r="B326" s="14" t="s">
        <v>501</v>
      </c>
      <c r="C326" s="14" t="s">
        <v>502</v>
      </c>
      <c r="D326" s="8">
        <v>1210</v>
      </c>
    </row>
    <row r="327" spans="1:4" x14ac:dyDescent="0.25">
      <c r="A327" s="14">
        <v>214</v>
      </c>
      <c r="B327" s="14" t="s">
        <v>501</v>
      </c>
      <c r="C327" s="14" t="s">
        <v>502</v>
      </c>
      <c r="D327" s="8">
        <v>1069</v>
      </c>
    </row>
    <row r="328" spans="1:4" x14ac:dyDescent="0.25">
      <c r="A328" s="14">
        <v>215</v>
      </c>
      <c r="B328" s="14" t="s">
        <v>501</v>
      </c>
      <c r="C328" s="14" t="s">
        <v>502</v>
      </c>
      <c r="D328" s="8">
        <v>1474</v>
      </c>
    </row>
    <row r="329" spans="1:4" x14ac:dyDescent="0.25">
      <c r="A329" s="14">
        <v>216</v>
      </c>
      <c r="B329" s="14" t="s">
        <v>501</v>
      </c>
      <c r="C329" s="14" t="s">
        <v>502</v>
      </c>
      <c r="D329" s="8">
        <v>1339</v>
      </c>
    </row>
    <row r="330" spans="1:4" x14ac:dyDescent="0.25">
      <c r="A330" s="14">
        <v>217</v>
      </c>
      <c r="B330" s="14" t="s">
        <v>501</v>
      </c>
      <c r="C330" s="14" t="s">
        <v>502</v>
      </c>
      <c r="D330" s="8">
        <v>1069</v>
      </c>
    </row>
    <row r="331" spans="1:4" x14ac:dyDescent="0.25">
      <c r="A331" s="14">
        <v>218</v>
      </c>
      <c r="B331" s="14" t="s">
        <v>501</v>
      </c>
      <c r="C331" s="14" t="s">
        <v>502</v>
      </c>
      <c r="D331" s="8">
        <v>1210</v>
      </c>
    </row>
    <row r="332" spans="1:4" x14ac:dyDescent="0.25">
      <c r="A332" s="14">
        <v>219</v>
      </c>
      <c r="B332" s="14" t="s">
        <v>501</v>
      </c>
      <c r="C332" s="14" t="s">
        <v>502</v>
      </c>
      <c r="D332" s="8">
        <v>1396</v>
      </c>
    </row>
    <row r="333" spans="1:4" x14ac:dyDescent="0.25">
      <c r="A333" s="14">
        <v>220</v>
      </c>
      <c r="B333" s="14" t="s">
        <v>501</v>
      </c>
      <c r="C333" s="14" t="s">
        <v>502</v>
      </c>
      <c r="D333" s="8">
        <v>1024</v>
      </c>
    </row>
    <row r="334" spans="1:4" x14ac:dyDescent="0.25">
      <c r="A334" s="14">
        <v>221</v>
      </c>
      <c r="B334" s="14" t="s">
        <v>501</v>
      </c>
      <c r="C334" s="14" t="s">
        <v>502</v>
      </c>
      <c r="D334" s="8">
        <v>1024</v>
      </c>
    </row>
    <row r="335" spans="1:4" x14ac:dyDescent="0.25">
      <c r="A335" s="14">
        <v>222</v>
      </c>
      <c r="B335" s="14" t="s">
        <v>501</v>
      </c>
      <c r="C335" s="14" t="s">
        <v>502</v>
      </c>
      <c r="D335" s="8">
        <v>397</v>
      </c>
    </row>
    <row r="336" spans="1:4" x14ac:dyDescent="0.25">
      <c r="A336" s="14">
        <v>223</v>
      </c>
      <c r="B336" s="14" t="s">
        <v>501</v>
      </c>
      <c r="C336" s="14" t="s">
        <v>502</v>
      </c>
      <c r="D336" s="8">
        <v>440</v>
      </c>
    </row>
    <row r="337" spans="1:4" x14ac:dyDescent="0.25">
      <c r="A337" s="14">
        <v>224</v>
      </c>
      <c r="B337" s="14" t="s">
        <v>501</v>
      </c>
      <c r="C337" s="14" t="s">
        <v>502</v>
      </c>
      <c r="D337" s="8">
        <v>1583</v>
      </c>
    </row>
    <row r="338" spans="1:4" x14ac:dyDescent="0.25">
      <c r="A338" s="14">
        <v>225</v>
      </c>
      <c r="B338" s="14" t="s">
        <v>501</v>
      </c>
      <c r="C338" s="14" t="s">
        <v>502</v>
      </c>
      <c r="D338" s="8">
        <v>1517</v>
      </c>
    </row>
    <row r="339" spans="1:4" x14ac:dyDescent="0.25">
      <c r="A339" s="14">
        <v>226</v>
      </c>
      <c r="B339" s="14" t="s">
        <v>501</v>
      </c>
      <c r="C339" s="14" t="s">
        <v>502</v>
      </c>
      <c r="D339" s="8">
        <v>1517</v>
      </c>
    </row>
    <row r="340" spans="1:4" x14ac:dyDescent="0.25">
      <c r="A340" s="14">
        <v>227</v>
      </c>
      <c r="B340" s="14" t="s">
        <v>501</v>
      </c>
      <c r="C340" s="14" t="s">
        <v>502</v>
      </c>
      <c r="D340" s="8">
        <v>1400</v>
      </c>
    </row>
    <row r="341" spans="1:4" x14ac:dyDescent="0.25">
      <c r="A341" s="14">
        <v>228</v>
      </c>
      <c r="B341" s="14" t="s">
        <v>501</v>
      </c>
      <c r="C341" s="14" t="s">
        <v>502</v>
      </c>
      <c r="D341" s="8">
        <v>812</v>
      </c>
    </row>
    <row r="342" spans="1:4" x14ac:dyDescent="0.25">
      <c r="A342" s="14">
        <v>229</v>
      </c>
      <c r="B342" s="14" t="s">
        <v>501</v>
      </c>
      <c r="C342" s="14" t="s">
        <v>502</v>
      </c>
      <c r="D342" s="8">
        <v>812</v>
      </c>
    </row>
    <row r="343" spans="1:4" x14ac:dyDescent="0.25">
      <c r="A343" s="14">
        <v>230</v>
      </c>
      <c r="B343" s="14" t="s">
        <v>501</v>
      </c>
      <c r="C343" s="14" t="s">
        <v>502</v>
      </c>
      <c r="D343" s="8">
        <v>582</v>
      </c>
    </row>
    <row r="344" spans="1:4" x14ac:dyDescent="0.25">
      <c r="A344" s="14">
        <v>231</v>
      </c>
      <c r="B344" s="14" t="s">
        <v>501</v>
      </c>
      <c r="C344" s="14" t="s">
        <v>502</v>
      </c>
      <c r="D344" s="8">
        <v>812</v>
      </c>
    </row>
    <row r="345" spans="1:4" x14ac:dyDescent="0.25">
      <c r="A345" s="14">
        <v>232</v>
      </c>
      <c r="B345" s="14" t="s">
        <v>501</v>
      </c>
      <c r="C345" s="14" t="s">
        <v>502</v>
      </c>
      <c r="D345" s="8">
        <v>254</v>
      </c>
    </row>
    <row r="346" spans="1:4" x14ac:dyDescent="0.25">
      <c r="A346" s="14">
        <v>233</v>
      </c>
      <c r="B346" s="14" t="s">
        <v>501</v>
      </c>
      <c r="C346" s="14" t="s">
        <v>502</v>
      </c>
      <c r="D346" s="8">
        <v>1517</v>
      </c>
    </row>
    <row r="347" spans="1:4" x14ac:dyDescent="0.25">
      <c r="A347" s="14">
        <v>234</v>
      </c>
      <c r="B347" s="14" t="s">
        <v>501</v>
      </c>
      <c r="C347" s="14" t="s">
        <v>502</v>
      </c>
      <c r="D347" s="8">
        <v>1292</v>
      </c>
    </row>
    <row r="348" spans="1:4" x14ac:dyDescent="0.25">
      <c r="A348" s="14">
        <v>235</v>
      </c>
      <c r="B348" s="14" t="s">
        <v>501</v>
      </c>
      <c r="C348" s="14" t="s">
        <v>502</v>
      </c>
      <c r="D348" s="8">
        <v>1134</v>
      </c>
    </row>
    <row r="349" spans="1:4" x14ac:dyDescent="0.25">
      <c r="A349" s="14">
        <v>236</v>
      </c>
      <c r="B349" s="14" t="s">
        <v>501</v>
      </c>
      <c r="C349" s="14" t="s">
        <v>502</v>
      </c>
      <c r="D349" s="8">
        <v>144</v>
      </c>
    </row>
    <row r="350" spans="1:4" x14ac:dyDescent="0.25">
      <c r="A350" s="14">
        <v>237</v>
      </c>
      <c r="B350" s="14" t="s">
        <v>501</v>
      </c>
      <c r="C350" s="14" t="s">
        <v>502</v>
      </c>
      <c r="D350" s="8">
        <v>336</v>
      </c>
    </row>
    <row r="351" spans="1:4" x14ac:dyDescent="0.25">
      <c r="A351" s="14">
        <v>238</v>
      </c>
      <c r="B351" s="14" t="s">
        <v>501</v>
      </c>
      <c r="C351" s="14" t="s">
        <v>502</v>
      </c>
      <c r="D351" s="8">
        <v>230</v>
      </c>
    </row>
    <row r="352" spans="1:4" x14ac:dyDescent="0.25">
      <c r="A352" s="14">
        <v>239</v>
      </c>
      <c r="B352" s="14" t="s">
        <v>501</v>
      </c>
      <c r="C352" s="14" t="s">
        <v>502</v>
      </c>
      <c r="D352" s="8">
        <v>494</v>
      </c>
    </row>
    <row r="353" spans="1:4" x14ac:dyDescent="0.25">
      <c r="A353" s="14">
        <v>240</v>
      </c>
      <c r="B353" s="14" t="s">
        <v>501</v>
      </c>
      <c r="C353" s="14" t="s">
        <v>502</v>
      </c>
      <c r="D353" s="8">
        <v>362</v>
      </c>
    </row>
    <row r="354" spans="1:4" x14ac:dyDescent="0.25">
      <c r="A354" s="14">
        <v>241</v>
      </c>
      <c r="B354" s="14" t="s">
        <v>501</v>
      </c>
      <c r="C354" s="14" t="s">
        <v>502</v>
      </c>
      <c r="D354" s="8">
        <v>1356</v>
      </c>
    </row>
    <row r="355" spans="1:4" x14ac:dyDescent="0.25">
      <c r="A355" s="14">
        <v>242</v>
      </c>
      <c r="B355" s="14" t="s">
        <v>501</v>
      </c>
      <c r="C355" s="14" t="s">
        <v>502</v>
      </c>
      <c r="D355" s="8">
        <v>1183</v>
      </c>
    </row>
    <row r="356" spans="1:4" x14ac:dyDescent="0.25">
      <c r="A356" s="14">
        <v>243</v>
      </c>
      <c r="B356" s="14" t="s">
        <v>501</v>
      </c>
      <c r="C356" s="14" t="s">
        <v>502</v>
      </c>
      <c r="D356" s="8">
        <v>1126</v>
      </c>
    </row>
    <row r="357" spans="1:4" x14ac:dyDescent="0.25">
      <c r="A357" s="14">
        <v>244</v>
      </c>
      <c r="B357" s="14" t="s">
        <v>501</v>
      </c>
      <c r="C357" s="14" t="s">
        <v>502</v>
      </c>
      <c r="D357" s="8">
        <v>563</v>
      </c>
    </row>
    <row r="358" spans="1:4" x14ac:dyDescent="0.25">
      <c r="A358" s="14">
        <v>245</v>
      </c>
      <c r="B358" s="14" t="s">
        <v>501</v>
      </c>
      <c r="C358" s="14" t="s">
        <v>502</v>
      </c>
      <c r="D358" s="8">
        <v>681</v>
      </c>
    </row>
    <row r="359" spans="1:4" x14ac:dyDescent="0.25">
      <c r="A359" s="14">
        <v>246</v>
      </c>
      <c r="B359" s="14" t="s">
        <v>501</v>
      </c>
      <c r="C359" s="14" t="s">
        <v>502</v>
      </c>
      <c r="D359" s="8">
        <v>296</v>
      </c>
    </row>
    <row r="360" spans="1:4" x14ac:dyDescent="0.25">
      <c r="A360" s="14">
        <v>247</v>
      </c>
      <c r="B360" s="14" t="s">
        <v>501</v>
      </c>
      <c r="C360" s="14" t="s">
        <v>502</v>
      </c>
      <c r="D360" s="8">
        <v>492</v>
      </c>
    </row>
    <row r="361" spans="1:4" x14ac:dyDescent="0.25">
      <c r="A361">
        <v>248</v>
      </c>
      <c r="B361" s="14" t="s">
        <v>499</v>
      </c>
      <c r="C361" s="14" t="s">
        <v>500</v>
      </c>
      <c r="D361" s="8">
        <v>344</v>
      </c>
    </row>
    <row r="362" spans="1:4" x14ac:dyDescent="0.25">
      <c r="A362">
        <v>249</v>
      </c>
      <c r="B362" s="14" t="s">
        <v>499</v>
      </c>
      <c r="C362" s="14" t="s">
        <v>500</v>
      </c>
      <c r="D362" s="8">
        <v>344</v>
      </c>
    </row>
    <row r="363" spans="1:4" x14ac:dyDescent="0.25">
      <c r="A363">
        <v>250</v>
      </c>
      <c r="B363" s="14" t="s">
        <v>499</v>
      </c>
      <c r="C363" s="14" t="s">
        <v>500</v>
      </c>
      <c r="D363" s="8">
        <v>986</v>
      </c>
    </row>
    <row r="364" spans="1:4" x14ac:dyDescent="0.25">
      <c r="A364">
        <v>251</v>
      </c>
      <c r="B364" s="14" t="s">
        <v>501</v>
      </c>
      <c r="C364" s="14" t="s">
        <v>502</v>
      </c>
      <c r="D364" s="8">
        <v>1450</v>
      </c>
    </row>
    <row r="365" spans="1:4" x14ac:dyDescent="0.25">
      <c r="A365">
        <v>251</v>
      </c>
      <c r="B365" s="14" t="s">
        <v>499</v>
      </c>
      <c r="C365" s="14" t="s">
        <v>500</v>
      </c>
      <c r="D365" s="8">
        <v>1006</v>
      </c>
    </row>
    <row r="366" spans="1:4" x14ac:dyDescent="0.25">
      <c r="A366">
        <v>252</v>
      </c>
      <c r="B366" s="14" t="s">
        <v>499</v>
      </c>
      <c r="C366" s="14" t="s">
        <v>500</v>
      </c>
      <c r="D366" s="8">
        <f>770+795</f>
        <v>1565</v>
      </c>
    </row>
    <row r="367" spans="1:4" x14ac:dyDescent="0.25">
      <c r="A367">
        <v>253</v>
      </c>
      <c r="B367" s="14" t="s">
        <v>501</v>
      </c>
      <c r="C367" s="14" t="s">
        <v>502</v>
      </c>
      <c r="D367" s="8">
        <v>1582</v>
      </c>
    </row>
    <row r="368" spans="1:4" x14ac:dyDescent="0.25">
      <c r="A368">
        <v>253</v>
      </c>
      <c r="B368" s="14" t="s">
        <v>499</v>
      </c>
      <c r="C368" s="14" t="s">
        <v>500</v>
      </c>
      <c r="D368" s="8">
        <f>770+930</f>
        <v>1700</v>
      </c>
    </row>
    <row r="369" spans="1:4" x14ac:dyDescent="0.25">
      <c r="A369">
        <v>254</v>
      </c>
      <c r="B369" s="14" t="s">
        <v>501</v>
      </c>
      <c r="C369" s="14" t="s">
        <v>502</v>
      </c>
      <c r="D369" s="8">
        <v>936</v>
      </c>
    </row>
    <row r="370" spans="1:4" x14ac:dyDescent="0.25">
      <c r="A370">
        <v>254</v>
      </c>
      <c r="B370" s="14" t="s">
        <v>499</v>
      </c>
      <c r="C370" s="14" t="s">
        <v>500</v>
      </c>
      <c r="D370" s="8">
        <f>2065+890.01</f>
        <v>2955.01</v>
      </c>
    </row>
    <row r="371" spans="1:4" x14ac:dyDescent="0.25">
      <c r="A371">
        <v>255</v>
      </c>
      <c r="B371" s="14" t="s">
        <v>499</v>
      </c>
      <c r="C371" s="14" t="s">
        <v>500</v>
      </c>
      <c r="D371" s="8">
        <f>1865+875</f>
        <v>2740</v>
      </c>
    </row>
    <row r="372" spans="1:4" x14ac:dyDescent="0.25">
      <c r="A372" s="14">
        <v>256</v>
      </c>
      <c r="B372" s="14" t="s">
        <v>501</v>
      </c>
      <c r="C372" s="14" t="s">
        <v>502</v>
      </c>
      <c r="D372" s="8">
        <v>1320</v>
      </c>
    </row>
    <row r="373" spans="1:4" x14ac:dyDescent="0.25">
      <c r="A373" s="14">
        <v>257</v>
      </c>
      <c r="B373" s="14" t="s">
        <v>501</v>
      </c>
      <c r="C373" s="14" t="s">
        <v>502</v>
      </c>
      <c r="D373" s="8">
        <v>1406</v>
      </c>
    </row>
    <row r="374" spans="1:4" x14ac:dyDescent="0.25">
      <c r="A374" s="14">
        <v>258</v>
      </c>
      <c r="B374" s="14" t="s">
        <v>501</v>
      </c>
      <c r="C374" s="14" t="s">
        <v>502</v>
      </c>
      <c r="D374" s="8">
        <v>1191</v>
      </c>
    </row>
    <row r="375" spans="1:4" x14ac:dyDescent="0.25">
      <c r="A375" s="14">
        <v>259</v>
      </c>
      <c r="B375" s="14" t="s">
        <v>501</v>
      </c>
      <c r="C375" s="14" t="s">
        <v>502</v>
      </c>
      <c r="D375" s="8">
        <v>1234</v>
      </c>
    </row>
    <row r="376" spans="1:4" x14ac:dyDescent="0.25">
      <c r="A376" s="14">
        <v>260</v>
      </c>
      <c r="B376" s="14" t="s">
        <v>501</v>
      </c>
      <c r="C376" s="14" t="s">
        <v>502</v>
      </c>
      <c r="D376" s="8">
        <v>1191</v>
      </c>
    </row>
    <row r="377" spans="1:4" x14ac:dyDescent="0.25">
      <c r="A377" s="14">
        <v>261</v>
      </c>
      <c r="B377" s="14" t="s">
        <v>501</v>
      </c>
      <c r="C377" s="14" t="s">
        <v>502</v>
      </c>
      <c r="D377" s="8">
        <v>1363</v>
      </c>
    </row>
    <row r="378" spans="1:4" x14ac:dyDescent="0.25">
      <c r="A378" s="14">
        <v>262</v>
      </c>
      <c r="B378" s="14" t="s">
        <v>501</v>
      </c>
      <c r="C378" s="14" t="s">
        <v>502</v>
      </c>
      <c r="D378" s="8">
        <v>1476</v>
      </c>
    </row>
    <row r="379" spans="1:4" x14ac:dyDescent="0.25">
      <c r="A379" s="14">
        <v>263</v>
      </c>
      <c r="B379" s="14" t="s">
        <v>501</v>
      </c>
      <c r="C379" s="14" t="s">
        <v>502</v>
      </c>
      <c r="D379" s="8">
        <v>1517</v>
      </c>
    </row>
    <row r="380" spans="1:4" x14ac:dyDescent="0.25">
      <c r="A380" s="14">
        <v>264</v>
      </c>
      <c r="B380" s="14" t="s">
        <v>501</v>
      </c>
      <c r="C380" s="14" t="s">
        <v>502</v>
      </c>
      <c r="D380" s="8">
        <v>1500</v>
      </c>
    </row>
    <row r="381" spans="1:4" x14ac:dyDescent="0.25">
      <c r="A381" s="14">
        <v>265</v>
      </c>
      <c r="B381" s="14" t="s">
        <v>501</v>
      </c>
      <c r="C381" s="14" t="s">
        <v>502</v>
      </c>
      <c r="D381" s="8">
        <v>1235</v>
      </c>
    </row>
    <row r="382" spans="1:4" x14ac:dyDescent="0.25">
      <c r="A382" s="14">
        <v>266</v>
      </c>
      <c r="B382" s="14" t="s">
        <v>501</v>
      </c>
      <c r="C382" s="14" t="s">
        <v>502</v>
      </c>
      <c r="D382" s="8">
        <v>1164</v>
      </c>
    </row>
    <row r="383" spans="1:4" x14ac:dyDescent="0.25">
      <c r="A383" s="14">
        <v>267</v>
      </c>
      <c r="B383" s="14" t="s">
        <v>501</v>
      </c>
      <c r="C383" s="14" t="s">
        <v>502</v>
      </c>
      <c r="D383" s="8">
        <v>1249</v>
      </c>
    </row>
    <row r="384" spans="1:4" x14ac:dyDescent="0.25">
      <c r="A384" s="14">
        <v>268</v>
      </c>
      <c r="B384" s="14" t="s">
        <v>501</v>
      </c>
      <c r="C384" s="14" t="s">
        <v>502</v>
      </c>
      <c r="D384" s="8">
        <v>1326</v>
      </c>
    </row>
    <row r="385" spans="1:4" x14ac:dyDescent="0.25">
      <c r="A385" s="14">
        <v>269</v>
      </c>
      <c r="B385" s="14" t="s">
        <v>501</v>
      </c>
      <c r="C385" s="14" t="s">
        <v>502</v>
      </c>
      <c r="D385" s="8">
        <v>1644</v>
      </c>
    </row>
    <row r="386" spans="1:4" x14ac:dyDescent="0.25">
      <c r="A386" s="14">
        <v>270</v>
      </c>
      <c r="B386" s="14" t="s">
        <v>501</v>
      </c>
      <c r="C386" s="14" t="s">
        <v>502</v>
      </c>
      <c r="D386" s="8">
        <v>1300</v>
      </c>
    </row>
    <row r="387" spans="1:4" x14ac:dyDescent="0.25">
      <c r="A387" s="14">
        <v>271</v>
      </c>
      <c r="B387" s="14" t="s">
        <v>501</v>
      </c>
      <c r="C387" s="14" t="s">
        <v>502</v>
      </c>
      <c r="D387" s="8">
        <v>1396</v>
      </c>
    </row>
    <row r="388" spans="1:4" x14ac:dyDescent="0.25">
      <c r="A388" s="14">
        <v>272</v>
      </c>
      <c r="B388" s="14" t="s">
        <v>501</v>
      </c>
      <c r="C388" s="14" t="s">
        <v>502</v>
      </c>
      <c r="D388" s="8">
        <v>1578</v>
      </c>
    </row>
    <row r="389" spans="1:4" x14ac:dyDescent="0.25">
      <c r="A389" s="14">
        <v>273</v>
      </c>
      <c r="B389" s="14" t="s">
        <v>501</v>
      </c>
      <c r="C389" s="14" t="s">
        <v>502</v>
      </c>
      <c r="D389" s="8">
        <v>1078</v>
      </c>
    </row>
    <row r="390" spans="1:4" x14ac:dyDescent="0.25">
      <c r="A390">
        <v>274</v>
      </c>
      <c r="B390" s="14" t="s">
        <v>499</v>
      </c>
      <c r="C390" s="14" t="s">
        <v>500</v>
      </c>
      <c r="D390" s="8">
        <v>409.5</v>
      </c>
    </row>
    <row r="391" spans="1:4" x14ac:dyDescent="0.25">
      <c r="A391" s="14">
        <v>275</v>
      </c>
      <c r="B391" s="14" t="s">
        <v>501</v>
      </c>
      <c r="C391" s="14" t="s">
        <v>502</v>
      </c>
      <c r="D391" s="8">
        <v>296</v>
      </c>
    </row>
    <row r="392" spans="1:4" x14ac:dyDescent="0.25">
      <c r="A392" s="14">
        <v>276</v>
      </c>
      <c r="B392" s="14" t="s">
        <v>501</v>
      </c>
      <c r="C392" s="14" t="s">
        <v>502</v>
      </c>
      <c r="D392" s="8">
        <v>1302</v>
      </c>
    </row>
    <row r="393" spans="1:4" x14ac:dyDescent="0.25">
      <c r="A393" s="14">
        <v>277</v>
      </c>
      <c r="B393" s="14" t="s">
        <v>501</v>
      </c>
      <c r="C393" s="14" t="s">
        <v>502</v>
      </c>
      <c r="D393" s="8">
        <v>1302</v>
      </c>
    </row>
    <row r="394" spans="1:4" x14ac:dyDescent="0.25">
      <c r="A394" s="14">
        <v>278</v>
      </c>
      <c r="B394" s="14" t="s">
        <v>501</v>
      </c>
      <c r="C394" s="14" t="s">
        <v>502</v>
      </c>
      <c r="D394" s="8">
        <v>1603</v>
      </c>
    </row>
    <row r="395" spans="1:4" x14ac:dyDescent="0.25">
      <c r="A395" s="14">
        <v>279</v>
      </c>
      <c r="B395" s="14" t="s">
        <v>501</v>
      </c>
      <c r="C395" s="14" t="s">
        <v>502</v>
      </c>
      <c r="D395" s="8">
        <v>651</v>
      </c>
    </row>
    <row r="396" spans="1:4" x14ac:dyDescent="0.25">
      <c r="A396" s="14">
        <v>280</v>
      </c>
      <c r="B396" s="14" t="s">
        <v>501</v>
      </c>
      <c r="C396" s="14" t="s">
        <v>502</v>
      </c>
      <c r="D396" s="8">
        <v>1517</v>
      </c>
    </row>
    <row r="397" spans="1:4" x14ac:dyDescent="0.25">
      <c r="A397" s="14">
        <v>281</v>
      </c>
      <c r="B397" s="14" t="s">
        <v>501</v>
      </c>
      <c r="C397" s="14" t="s">
        <v>502</v>
      </c>
      <c r="D397" s="8">
        <v>651</v>
      </c>
    </row>
    <row r="398" spans="1:4" x14ac:dyDescent="0.25">
      <c r="A398" s="14">
        <v>282</v>
      </c>
      <c r="B398" s="14" t="s">
        <v>501</v>
      </c>
      <c r="C398" s="14" t="s">
        <v>502</v>
      </c>
      <c r="D398" s="8">
        <v>1517</v>
      </c>
    </row>
    <row r="399" spans="1:4" x14ac:dyDescent="0.25">
      <c r="A399" s="14">
        <v>283</v>
      </c>
      <c r="B399" s="14" t="s">
        <v>501</v>
      </c>
      <c r="C399" s="14" t="s">
        <v>502</v>
      </c>
      <c r="D399" s="8">
        <v>1560</v>
      </c>
    </row>
    <row r="400" spans="1:4" x14ac:dyDescent="0.25">
      <c r="A400" s="14">
        <v>284</v>
      </c>
      <c r="B400" s="14" t="s">
        <v>501</v>
      </c>
      <c r="C400" s="14" t="s">
        <v>502</v>
      </c>
      <c r="D400" s="8">
        <v>1302</v>
      </c>
    </row>
    <row r="401" spans="1:4" x14ac:dyDescent="0.25">
      <c r="A401" s="14">
        <v>285</v>
      </c>
      <c r="B401" s="14" t="s">
        <v>501</v>
      </c>
      <c r="C401" s="14" t="s">
        <v>502</v>
      </c>
      <c r="D401" s="8">
        <v>1364</v>
      </c>
    </row>
    <row r="402" spans="1:4" x14ac:dyDescent="0.25">
      <c r="A402" s="14">
        <v>286</v>
      </c>
      <c r="B402" s="14" t="s">
        <v>501</v>
      </c>
      <c r="C402" s="14" t="s">
        <v>502</v>
      </c>
      <c r="D402" s="8">
        <v>1265</v>
      </c>
    </row>
    <row r="403" spans="1:4" x14ac:dyDescent="0.25">
      <c r="A403" s="14">
        <v>287</v>
      </c>
      <c r="B403" s="14" t="s">
        <v>501</v>
      </c>
      <c r="C403" s="14" t="s">
        <v>502</v>
      </c>
      <c r="D403" s="8">
        <v>1474</v>
      </c>
    </row>
    <row r="404" spans="1:4" x14ac:dyDescent="0.25">
      <c r="A404" s="14">
        <v>288</v>
      </c>
      <c r="B404" s="14" t="s">
        <v>501</v>
      </c>
      <c r="C404" s="14" t="s">
        <v>502</v>
      </c>
      <c r="D404" s="8">
        <v>822</v>
      </c>
    </row>
    <row r="405" spans="1:4" x14ac:dyDescent="0.25">
      <c r="A405" s="14">
        <v>289</v>
      </c>
      <c r="B405" s="14" t="s">
        <v>501</v>
      </c>
      <c r="C405" s="14" t="s">
        <v>502</v>
      </c>
      <c r="D405" s="8">
        <v>1343</v>
      </c>
    </row>
    <row r="406" spans="1:4" x14ac:dyDescent="0.25">
      <c r="A406" s="14">
        <v>290</v>
      </c>
      <c r="B406" s="14" t="s">
        <v>501</v>
      </c>
      <c r="C406" s="14" t="s">
        <v>502</v>
      </c>
      <c r="D406" s="8">
        <v>1644</v>
      </c>
    </row>
    <row r="407" spans="1:4" x14ac:dyDescent="0.25">
      <c r="A407" s="14">
        <v>291</v>
      </c>
      <c r="B407" s="14" t="s">
        <v>501</v>
      </c>
      <c r="C407" s="14" t="s">
        <v>502</v>
      </c>
      <c r="D407" s="8">
        <v>1216</v>
      </c>
    </row>
    <row r="408" spans="1:4" x14ac:dyDescent="0.25">
      <c r="A408" s="14">
        <v>292</v>
      </c>
      <c r="B408" s="14" t="s">
        <v>501</v>
      </c>
      <c r="C408" s="14" t="s">
        <v>502</v>
      </c>
      <c r="D408" s="8">
        <v>1548</v>
      </c>
    </row>
    <row r="409" spans="1:4" x14ac:dyDescent="0.25">
      <c r="A409" s="14">
        <v>293</v>
      </c>
      <c r="B409" s="14" t="s">
        <v>501</v>
      </c>
      <c r="C409" s="14" t="s">
        <v>502</v>
      </c>
      <c r="D409" s="8">
        <v>1261</v>
      </c>
    </row>
    <row r="410" spans="1:4" x14ac:dyDescent="0.25">
      <c r="A410" s="14">
        <v>294</v>
      </c>
      <c r="B410" s="14" t="s">
        <v>501</v>
      </c>
      <c r="C410" s="14" t="s">
        <v>502</v>
      </c>
      <c r="D410" s="8">
        <v>822</v>
      </c>
    </row>
    <row r="411" spans="1:4" x14ac:dyDescent="0.25">
      <c r="A411" s="14">
        <v>295</v>
      </c>
      <c r="B411" s="14" t="s">
        <v>501</v>
      </c>
      <c r="C411" s="14" t="s">
        <v>502</v>
      </c>
      <c r="D411" s="8">
        <v>1225</v>
      </c>
    </row>
    <row r="412" spans="1:4" x14ac:dyDescent="0.25">
      <c r="A412" s="14">
        <v>296</v>
      </c>
      <c r="B412" s="14" t="s">
        <v>501</v>
      </c>
      <c r="C412" s="14" t="s">
        <v>502</v>
      </c>
      <c r="D412" s="8">
        <v>1465</v>
      </c>
    </row>
    <row r="413" spans="1:4" x14ac:dyDescent="0.25">
      <c r="A413" s="14">
        <v>297</v>
      </c>
      <c r="B413" s="14" t="s">
        <v>501</v>
      </c>
      <c r="C413" s="14" t="s">
        <v>502</v>
      </c>
      <c r="D413" s="8">
        <v>1505</v>
      </c>
    </row>
    <row r="414" spans="1:4" x14ac:dyDescent="0.25">
      <c r="A414" s="14">
        <v>298</v>
      </c>
      <c r="B414" s="14" t="s">
        <v>501</v>
      </c>
      <c r="C414" s="14" t="s">
        <v>502</v>
      </c>
      <c r="D414" s="8">
        <v>1558</v>
      </c>
    </row>
    <row r="415" spans="1:4" x14ac:dyDescent="0.25">
      <c r="A415" s="14">
        <v>299</v>
      </c>
      <c r="B415" s="14" t="s">
        <v>501</v>
      </c>
      <c r="C415" s="14" t="s">
        <v>502</v>
      </c>
      <c r="D415" s="8">
        <v>1644</v>
      </c>
    </row>
    <row r="416" spans="1:4" x14ac:dyDescent="0.25">
      <c r="A416" s="14">
        <v>300</v>
      </c>
      <c r="B416" s="14" t="s">
        <v>501</v>
      </c>
      <c r="C416" s="14" t="s">
        <v>502</v>
      </c>
      <c r="D416" s="8">
        <v>1048</v>
      </c>
    </row>
    <row r="417" spans="1:4" x14ac:dyDescent="0.25">
      <c r="A417" s="14">
        <v>301</v>
      </c>
      <c r="B417" s="14" t="s">
        <v>501</v>
      </c>
      <c r="C417" s="14" t="s">
        <v>502</v>
      </c>
      <c r="D417" s="8">
        <v>1548</v>
      </c>
    </row>
    <row r="418" spans="1:4" x14ac:dyDescent="0.25">
      <c r="A418" s="14">
        <v>302</v>
      </c>
      <c r="B418" s="14" t="s">
        <v>501</v>
      </c>
      <c r="C418" s="14" t="s">
        <v>502</v>
      </c>
      <c r="D418" s="8">
        <v>1133</v>
      </c>
    </row>
    <row r="419" spans="1:4" x14ac:dyDescent="0.25">
      <c r="A419" s="14">
        <v>303</v>
      </c>
      <c r="B419" s="14" t="s">
        <v>501</v>
      </c>
      <c r="C419" s="14" t="s">
        <v>502</v>
      </c>
      <c r="D419" s="8">
        <v>606</v>
      </c>
    </row>
    <row r="420" spans="1:4" x14ac:dyDescent="0.25">
      <c r="A420" s="14">
        <v>304</v>
      </c>
      <c r="B420" s="14" t="s">
        <v>501</v>
      </c>
      <c r="C420" s="14" t="s">
        <v>502</v>
      </c>
      <c r="D420" s="8">
        <v>609</v>
      </c>
    </row>
    <row r="421" spans="1:4" x14ac:dyDescent="0.25">
      <c r="A421" s="14">
        <v>305</v>
      </c>
      <c r="B421" s="14" t="s">
        <v>501</v>
      </c>
      <c r="C421" s="14" t="s">
        <v>502</v>
      </c>
      <c r="D421" s="8">
        <v>1048</v>
      </c>
    </row>
    <row r="422" spans="1:4" x14ac:dyDescent="0.25">
      <c r="A422" s="14">
        <v>306</v>
      </c>
      <c r="B422" s="14" t="s">
        <v>501</v>
      </c>
      <c r="C422" s="14" t="s">
        <v>502</v>
      </c>
      <c r="D422" s="8">
        <v>788</v>
      </c>
    </row>
    <row r="423" spans="1:4" x14ac:dyDescent="0.25">
      <c r="A423" s="14">
        <v>307</v>
      </c>
      <c r="B423" s="14" t="s">
        <v>501</v>
      </c>
      <c r="C423" s="14" t="s">
        <v>502</v>
      </c>
      <c r="D423" s="8">
        <v>788</v>
      </c>
    </row>
    <row r="424" spans="1:4" x14ac:dyDescent="0.25">
      <c r="A424" s="14">
        <v>308</v>
      </c>
      <c r="B424" s="14" t="s">
        <v>501</v>
      </c>
      <c r="C424" s="14" t="s">
        <v>502</v>
      </c>
      <c r="D424" s="8">
        <v>788</v>
      </c>
    </row>
    <row r="425" spans="1:4" x14ac:dyDescent="0.25">
      <c r="A425" s="14">
        <v>309</v>
      </c>
      <c r="B425" s="14" t="s">
        <v>501</v>
      </c>
      <c r="C425" s="14" t="s">
        <v>502</v>
      </c>
      <c r="D425" s="8">
        <v>788</v>
      </c>
    </row>
    <row r="426" spans="1:4" x14ac:dyDescent="0.25">
      <c r="A426" s="14">
        <v>310</v>
      </c>
      <c r="B426" s="14" t="s">
        <v>501</v>
      </c>
      <c r="C426" s="14" t="s">
        <v>502</v>
      </c>
      <c r="D426" s="8">
        <v>296</v>
      </c>
    </row>
    <row r="427" spans="1:4" x14ac:dyDescent="0.25">
      <c r="A427" s="14">
        <v>311</v>
      </c>
      <c r="B427" s="14" t="s">
        <v>501</v>
      </c>
      <c r="C427" s="14" t="s">
        <v>502</v>
      </c>
      <c r="D427" s="8">
        <v>508</v>
      </c>
    </row>
    <row r="428" spans="1:4" x14ac:dyDescent="0.25">
      <c r="A428" s="14">
        <v>312</v>
      </c>
      <c r="B428" s="14" t="s">
        <v>501</v>
      </c>
      <c r="C428" s="14" t="s">
        <v>502</v>
      </c>
      <c r="D428" s="8">
        <v>737</v>
      </c>
    </row>
    <row r="429" spans="1:4" x14ac:dyDescent="0.25">
      <c r="A429" s="14">
        <v>313</v>
      </c>
      <c r="B429" s="14" t="s">
        <v>501</v>
      </c>
      <c r="C429" s="14" t="s">
        <v>502</v>
      </c>
      <c r="D429" s="8">
        <v>296</v>
      </c>
    </row>
    <row r="430" spans="1:4" x14ac:dyDescent="0.25">
      <c r="A430" s="14">
        <v>314</v>
      </c>
      <c r="B430" s="14" t="s">
        <v>501</v>
      </c>
      <c r="C430" s="14" t="s">
        <v>502</v>
      </c>
      <c r="D430" s="8">
        <v>421</v>
      </c>
    </row>
    <row r="431" spans="1:4" x14ac:dyDescent="0.25">
      <c r="A431" s="14">
        <v>315</v>
      </c>
      <c r="B431" s="14" t="s">
        <v>501</v>
      </c>
      <c r="C431" s="14" t="s">
        <v>502</v>
      </c>
      <c r="D431" s="8">
        <v>788</v>
      </c>
    </row>
    <row r="432" spans="1:4" x14ac:dyDescent="0.25">
      <c r="A432" s="14">
        <v>316</v>
      </c>
      <c r="B432" s="14" t="s">
        <v>501</v>
      </c>
      <c r="C432" s="14" t="s">
        <v>502</v>
      </c>
      <c r="D432" s="8">
        <v>788</v>
      </c>
    </row>
    <row r="433" spans="1:4" x14ac:dyDescent="0.25">
      <c r="A433" s="14">
        <v>317</v>
      </c>
      <c r="B433" s="14" t="s">
        <v>501</v>
      </c>
      <c r="C433" s="14" t="s">
        <v>502</v>
      </c>
      <c r="D433" s="8">
        <v>508</v>
      </c>
    </row>
    <row r="434" spans="1:4" x14ac:dyDescent="0.25">
      <c r="A434" s="14">
        <v>318</v>
      </c>
      <c r="B434" s="14" t="s">
        <v>501</v>
      </c>
      <c r="C434" s="14" t="s">
        <v>502</v>
      </c>
      <c r="D434" s="8">
        <v>1588</v>
      </c>
    </row>
    <row r="435" spans="1:4" x14ac:dyDescent="0.25">
      <c r="A435">
        <v>319</v>
      </c>
      <c r="B435" s="14" t="s">
        <v>501</v>
      </c>
      <c r="C435" s="14" t="s">
        <v>502</v>
      </c>
      <c r="D435" s="8">
        <v>560</v>
      </c>
    </row>
    <row r="436" spans="1:4" x14ac:dyDescent="0.25">
      <c r="A436">
        <v>319</v>
      </c>
      <c r="B436" s="14" t="s">
        <v>499</v>
      </c>
      <c r="C436" s="14" t="s">
        <v>500</v>
      </c>
      <c r="D436" s="8">
        <f>4089.01+1475</f>
        <v>5564.01</v>
      </c>
    </row>
    <row r="437" spans="1:4" x14ac:dyDescent="0.25">
      <c r="A437">
        <v>320</v>
      </c>
      <c r="B437" s="14" t="s">
        <v>501</v>
      </c>
      <c r="C437" s="14" t="s">
        <v>502</v>
      </c>
      <c r="D437" s="8">
        <v>620</v>
      </c>
    </row>
    <row r="438" spans="1:4" x14ac:dyDescent="0.25">
      <c r="A438">
        <v>320</v>
      </c>
      <c r="B438" s="14" t="s">
        <v>499</v>
      </c>
      <c r="C438" s="14" t="s">
        <v>500</v>
      </c>
      <c r="D438" s="8">
        <f>2789.01+1190</f>
        <v>3979.01</v>
      </c>
    </row>
    <row r="439" spans="1:4" x14ac:dyDescent="0.25">
      <c r="A439">
        <v>321</v>
      </c>
      <c r="B439" s="14" t="s">
        <v>499</v>
      </c>
      <c r="C439" s="14" t="s">
        <v>500</v>
      </c>
      <c r="D439" s="8">
        <f>1199+392.5</f>
        <v>1591.5</v>
      </c>
    </row>
    <row r="440" spans="1:4" x14ac:dyDescent="0.25">
      <c r="A440">
        <v>322</v>
      </c>
      <c r="B440" s="14" t="s">
        <v>501</v>
      </c>
      <c r="C440" s="14" t="s">
        <v>502</v>
      </c>
      <c r="D440" s="8">
        <v>2336</v>
      </c>
    </row>
    <row r="441" spans="1:4" x14ac:dyDescent="0.25">
      <c r="A441">
        <v>322</v>
      </c>
      <c r="B441" s="14" t="s">
        <v>499</v>
      </c>
      <c r="C441" s="14" t="s">
        <v>500</v>
      </c>
      <c r="D441" s="8">
        <f>1249+300</f>
        <v>1549</v>
      </c>
    </row>
    <row r="442" spans="1:4" x14ac:dyDescent="0.25">
      <c r="A442">
        <v>323</v>
      </c>
      <c r="B442" s="14" t="s">
        <v>501</v>
      </c>
      <c r="C442" s="14" t="s">
        <v>502</v>
      </c>
      <c r="D442" s="8">
        <v>2336</v>
      </c>
    </row>
    <row r="443" spans="1:4" x14ac:dyDescent="0.25">
      <c r="A443">
        <v>323</v>
      </c>
      <c r="B443" s="14" t="s">
        <v>499</v>
      </c>
      <c r="C443" s="14" t="s">
        <v>500</v>
      </c>
      <c r="D443" s="8">
        <f>1199+369</f>
        <v>1568</v>
      </c>
    </row>
    <row r="444" spans="1:4" x14ac:dyDescent="0.25">
      <c r="A444">
        <v>324</v>
      </c>
      <c r="B444" s="14" t="s">
        <v>499</v>
      </c>
      <c r="C444" s="14" t="s">
        <v>500</v>
      </c>
      <c r="D444" s="8">
        <f>1249+366</f>
        <v>1615</v>
      </c>
    </row>
    <row r="445" spans="1:4" x14ac:dyDescent="0.25">
      <c r="A445">
        <v>325</v>
      </c>
      <c r="B445" s="14" t="s">
        <v>499</v>
      </c>
      <c r="C445" s="14" t="s">
        <v>500</v>
      </c>
      <c r="D445" s="8">
        <f>1200.01+425</f>
        <v>1625.01</v>
      </c>
    </row>
    <row r="446" spans="1:4" x14ac:dyDescent="0.25">
      <c r="A446">
        <v>326</v>
      </c>
      <c r="B446" s="14" t="s">
        <v>501</v>
      </c>
      <c r="C446" s="14" t="s">
        <v>502</v>
      </c>
      <c r="D446" s="8">
        <v>2280</v>
      </c>
    </row>
    <row r="447" spans="1:4" x14ac:dyDescent="0.25">
      <c r="A447">
        <v>326</v>
      </c>
      <c r="B447" s="14" t="s">
        <v>499</v>
      </c>
      <c r="C447" s="14" t="s">
        <v>500</v>
      </c>
      <c r="D447" s="8">
        <f>900+552</f>
        <v>1452</v>
      </c>
    </row>
    <row r="448" spans="1:4" x14ac:dyDescent="0.25">
      <c r="A448">
        <v>326</v>
      </c>
      <c r="B448" s="14" t="s">
        <v>503</v>
      </c>
      <c r="C448" s="14" t="s">
        <v>504</v>
      </c>
      <c r="D448" s="8">
        <v>500</v>
      </c>
    </row>
    <row r="449" spans="1:4" x14ac:dyDescent="0.25">
      <c r="A449">
        <v>327</v>
      </c>
      <c r="B449" s="14" t="s">
        <v>501</v>
      </c>
      <c r="C449" s="14" t="s">
        <v>502</v>
      </c>
      <c r="D449" s="8">
        <v>2214</v>
      </c>
    </row>
    <row r="450" spans="1:4" x14ac:dyDescent="0.25">
      <c r="A450">
        <v>327</v>
      </c>
      <c r="B450" s="14" t="s">
        <v>499</v>
      </c>
      <c r="C450" s="14" t="s">
        <v>500</v>
      </c>
      <c r="D450" s="8">
        <v>410</v>
      </c>
    </row>
    <row r="451" spans="1:4" x14ac:dyDescent="0.25">
      <c r="A451">
        <v>327</v>
      </c>
      <c r="B451" s="14" t="s">
        <v>503</v>
      </c>
      <c r="C451" s="14" t="s">
        <v>504</v>
      </c>
      <c r="D451" s="8">
        <v>500</v>
      </c>
    </row>
    <row r="452" spans="1:4" x14ac:dyDescent="0.25">
      <c r="A452">
        <v>328</v>
      </c>
      <c r="B452" s="14" t="s">
        <v>499</v>
      </c>
      <c r="C452" s="14" t="s">
        <v>500</v>
      </c>
      <c r="D452" s="8">
        <f>580.01+399.99</f>
        <v>980</v>
      </c>
    </row>
    <row r="453" spans="1:4" x14ac:dyDescent="0.25">
      <c r="A453">
        <v>329</v>
      </c>
      <c r="B453" s="14" t="s">
        <v>499</v>
      </c>
      <c r="C453" s="14" t="s">
        <v>500</v>
      </c>
      <c r="D453" s="8">
        <f>580.01+405</f>
        <v>985.01</v>
      </c>
    </row>
    <row r="454" spans="1:4" x14ac:dyDescent="0.25">
      <c r="A454">
        <v>330</v>
      </c>
      <c r="B454" s="14" t="s">
        <v>501</v>
      </c>
      <c r="C454" s="14" t="s">
        <v>502</v>
      </c>
      <c r="D454" s="8">
        <v>1661</v>
      </c>
    </row>
    <row r="455" spans="1:4" x14ac:dyDescent="0.25">
      <c r="A455">
        <v>330</v>
      </c>
      <c r="B455" s="14" t="s">
        <v>499</v>
      </c>
      <c r="C455" s="14" t="s">
        <v>500</v>
      </c>
      <c r="D455" s="8">
        <f>580.01+364.99</f>
        <v>945</v>
      </c>
    </row>
    <row r="456" spans="1:4" x14ac:dyDescent="0.25">
      <c r="A456">
        <v>331</v>
      </c>
      <c r="B456" s="14" t="s">
        <v>499</v>
      </c>
      <c r="C456" s="14" t="s">
        <v>500</v>
      </c>
      <c r="D456" s="8">
        <f>800.01+500</f>
        <v>1300.01</v>
      </c>
    </row>
    <row r="457" spans="1:4" x14ac:dyDescent="0.25">
      <c r="A457">
        <v>332</v>
      </c>
      <c r="B457" s="14" t="s">
        <v>499</v>
      </c>
      <c r="C457" s="14" t="s">
        <v>500</v>
      </c>
      <c r="D457" s="8">
        <f>505</f>
        <v>505</v>
      </c>
    </row>
    <row r="458" spans="1:4" x14ac:dyDescent="0.25">
      <c r="A458">
        <v>333</v>
      </c>
      <c r="B458" s="14" t="s">
        <v>501</v>
      </c>
      <c r="C458" s="14" t="s">
        <v>502</v>
      </c>
      <c r="D458" s="8">
        <v>1751</v>
      </c>
    </row>
    <row r="459" spans="1:4" x14ac:dyDescent="0.25">
      <c r="A459">
        <v>333</v>
      </c>
      <c r="B459" s="14" t="s">
        <v>499</v>
      </c>
      <c r="C459" s="14" t="s">
        <v>500</v>
      </c>
      <c r="D459" s="8">
        <v>655</v>
      </c>
    </row>
    <row r="460" spans="1:4" x14ac:dyDescent="0.25">
      <c r="A460">
        <v>334</v>
      </c>
      <c r="B460" s="14" t="s">
        <v>499</v>
      </c>
      <c r="C460" s="14" t="s">
        <v>500</v>
      </c>
      <c r="D460" s="8">
        <f>1040+951</f>
        <v>1991</v>
      </c>
    </row>
    <row r="461" spans="1:4" x14ac:dyDescent="0.25">
      <c r="A461">
        <v>335</v>
      </c>
      <c r="B461" s="14" t="s">
        <v>501</v>
      </c>
      <c r="C461" s="14" t="s">
        <v>502</v>
      </c>
      <c r="D461" s="8">
        <v>1148</v>
      </c>
    </row>
    <row r="462" spans="1:4" x14ac:dyDescent="0.25">
      <c r="A462">
        <v>335</v>
      </c>
      <c r="B462" s="14" t="s">
        <v>499</v>
      </c>
      <c r="C462" s="14" t="s">
        <v>500</v>
      </c>
      <c r="D462" s="8">
        <f>1040+858</f>
        <v>1898</v>
      </c>
    </row>
    <row r="463" spans="1:4" x14ac:dyDescent="0.25">
      <c r="A463">
        <v>336</v>
      </c>
      <c r="B463" s="14" t="s">
        <v>499</v>
      </c>
      <c r="C463" s="14" t="s">
        <v>500</v>
      </c>
      <c r="D463" s="8">
        <f>2980+810</f>
        <v>3790</v>
      </c>
    </row>
    <row r="464" spans="1:4" x14ac:dyDescent="0.25">
      <c r="A464">
        <v>337</v>
      </c>
      <c r="B464" s="14" t="s">
        <v>501</v>
      </c>
      <c r="C464" s="14" t="s">
        <v>502</v>
      </c>
      <c r="D464" s="8">
        <v>1264</v>
      </c>
    </row>
    <row r="465" spans="1:4" x14ac:dyDescent="0.25">
      <c r="A465">
        <v>337</v>
      </c>
      <c r="B465" s="14" t="s">
        <v>499</v>
      </c>
      <c r="C465" s="14" t="s">
        <v>500</v>
      </c>
      <c r="D465" s="8">
        <f>2980+898</f>
        <v>3878</v>
      </c>
    </row>
    <row r="466" spans="1:4" x14ac:dyDescent="0.25">
      <c r="A466">
        <v>338</v>
      </c>
      <c r="B466" s="14" t="s">
        <v>499</v>
      </c>
      <c r="C466" s="14" t="s">
        <v>500</v>
      </c>
      <c r="D466" s="8">
        <f>2546+936</f>
        <v>3482</v>
      </c>
    </row>
    <row r="467" spans="1:4" x14ac:dyDescent="0.25">
      <c r="A467">
        <v>339</v>
      </c>
      <c r="B467" s="14" t="s">
        <v>501</v>
      </c>
      <c r="C467" s="14" t="s">
        <v>502</v>
      </c>
      <c r="D467" s="8">
        <v>1264</v>
      </c>
    </row>
    <row r="468" spans="1:4" x14ac:dyDescent="0.25">
      <c r="A468">
        <v>339</v>
      </c>
      <c r="B468" s="14" t="s">
        <v>499</v>
      </c>
      <c r="C468" s="14" t="s">
        <v>500</v>
      </c>
      <c r="D468" s="8">
        <f>2980+970</f>
        <v>3950</v>
      </c>
    </row>
    <row r="469" spans="1:4" x14ac:dyDescent="0.25">
      <c r="A469">
        <v>340</v>
      </c>
      <c r="B469" s="14" t="s">
        <v>501</v>
      </c>
      <c r="C469" s="14" t="s">
        <v>502</v>
      </c>
      <c r="D469" s="8">
        <v>1117</v>
      </c>
    </row>
    <row r="470" spans="1:4" x14ac:dyDescent="0.25">
      <c r="A470">
        <v>341</v>
      </c>
      <c r="B470" s="14" t="s">
        <v>499</v>
      </c>
      <c r="C470" s="14" t="s">
        <v>500</v>
      </c>
      <c r="D470" s="8">
        <v>2798</v>
      </c>
    </row>
    <row r="471" spans="1:4" x14ac:dyDescent="0.25">
      <c r="A471">
        <v>342</v>
      </c>
      <c r="B471" s="14" t="s">
        <v>499</v>
      </c>
      <c r="C471" s="14" t="s">
        <v>500</v>
      </c>
      <c r="D471" s="8">
        <v>455</v>
      </c>
    </row>
    <row r="472" spans="1:4" x14ac:dyDescent="0.25">
      <c r="A472">
        <v>343</v>
      </c>
      <c r="B472" s="14" t="s">
        <v>499</v>
      </c>
      <c r="C472" s="14" t="s">
        <v>500</v>
      </c>
      <c r="D472" s="8">
        <f>735+460</f>
        <v>1195</v>
      </c>
    </row>
    <row r="473" spans="1:4" x14ac:dyDescent="0.25">
      <c r="A473">
        <v>344</v>
      </c>
      <c r="B473" s="14" t="s">
        <v>501</v>
      </c>
      <c r="C473" s="14" t="s">
        <v>502</v>
      </c>
      <c r="D473" s="8">
        <v>704</v>
      </c>
    </row>
    <row r="474" spans="1:4" x14ac:dyDescent="0.25">
      <c r="A474">
        <v>344</v>
      </c>
      <c r="B474" s="14" t="s">
        <v>499</v>
      </c>
      <c r="C474" s="14" t="s">
        <v>500</v>
      </c>
      <c r="D474" s="8">
        <v>390</v>
      </c>
    </row>
    <row r="475" spans="1:4" x14ac:dyDescent="0.25">
      <c r="A475">
        <v>345</v>
      </c>
      <c r="B475" s="14" t="s">
        <v>501</v>
      </c>
      <c r="C475" s="14" t="s">
        <v>502</v>
      </c>
      <c r="D475" s="8">
        <v>2648</v>
      </c>
    </row>
    <row r="476" spans="1:4" x14ac:dyDescent="0.25">
      <c r="A476">
        <v>345</v>
      </c>
      <c r="B476" s="14" t="s">
        <v>499</v>
      </c>
      <c r="C476" s="14" t="s">
        <v>500</v>
      </c>
      <c r="D476" s="8">
        <f>1400+1141</f>
        <v>2541</v>
      </c>
    </row>
    <row r="477" spans="1:4" x14ac:dyDescent="0.25">
      <c r="A477">
        <v>346</v>
      </c>
      <c r="B477" s="14" t="s">
        <v>501</v>
      </c>
      <c r="C477" s="14" t="s">
        <v>502</v>
      </c>
      <c r="D477" s="8">
        <v>2771</v>
      </c>
    </row>
    <row r="478" spans="1:4" x14ac:dyDescent="0.25">
      <c r="A478">
        <v>346</v>
      </c>
      <c r="B478" s="14" t="s">
        <v>499</v>
      </c>
      <c r="C478" s="14" t="s">
        <v>500</v>
      </c>
      <c r="D478" s="8">
        <f>1400+919</f>
        <v>2319</v>
      </c>
    </row>
    <row r="479" spans="1:4" x14ac:dyDescent="0.25">
      <c r="A479">
        <v>347</v>
      </c>
      <c r="B479" s="14" t="s">
        <v>499</v>
      </c>
      <c r="C479" s="14" t="s">
        <v>500</v>
      </c>
      <c r="D479" s="8">
        <f>4391.82+1464</f>
        <v>5855.82</v>
      </c>
    </row>
    <row r="480" spans="1:4" x14ac:dyDescent="0.25">
      <c r="A480">
        <v>348</v>
      </c>
      <c r="B480" s="14" t="s">
        <v>501</v>
      </c>
      <c r="C480" s="14" t="s">
        <v>502</v>
      </c>
      <c r="D480" s="8">
        <v>785</v>
      </c>
    </row>
    <row r="481" spans="1:4" x14ac:dyDescent="0.25">
      <c r="A481">
        <v>349</v>
      </c>
      <c r="B481" s="14" t="s">
        <v>501</v>
      </c>
      <c r="C481" s="14" t="s">
        <v>502</v>
      </c>
      <c r="D481" s="8">
        <v>895</v>
      </c>
    </row>
    <row r="482" spans="1:4" x14ac:dyDescent="0.25">
      <c r="A482">
        <v>349</v>
      </c>
      <c r="B482" s="14" t="s">
        <v>499</v>
      </c>
      <c r="C482" s="14" t="s">
        <v>500</v>
      </c>
      <c r="D482" s="8">
        <v>154.5</v>
      </c>
    </row>
    <row r="483" spans="1:4" x14ac:dyDescent="0.25">
      <c r="A483">
        <v>350</v>
      </c>
      <c r="B483" s="14" t="s">
        <v>501</v>
      </c>
      <c r="C483" s="14" t="s">
        <v>502</v>
      </c>
      <c r="D483" s="8">
        <v>1672</v>
      </c>
    </row>
    <row r="484" spans="1:4" x14ac:dyDescent="0.25">
      <c r="A484">
        <v>350</v>
      </c>
      <c r="B484" s="14" t="s">
        <v>499</v>
      </c>
      <c r="C484" s="14" t="s">
        <v>500</v>
      </c>
      <c r="D484" s="8">
        <f>3020.92+2278</f>
        <v>5298.92</v>
      </c>
    </row>
    <row r="485" spans="1:4" x14ac:dyDescent="0.25">
      <c r="A485">
        <v>351</v>
      </c>
      <c r="B485" s="14" t="s">
        <v>499</v>
      </c>
      <c r="C485" s="14" t="s">
        <v>500</v>
      </c>
      <c r="D485" s="8">
        <v>946</v>
      </c>
    </row>
    <row r="486" spans="1:4" x14ac:dyDescent="0.25">
      <c r="A486">
        <v>352</v>
      </c>
      <c r="B486" s="14" t="s">
        <v>501</v>
      </c>
      <c r="C486" s="14" t="s">
        <v>502</v>
      </c>
      <c r="D486" s="8">
        <v>1350</v>
      </c>
    </row>
    <row r="487" spans="1:4" x14ac:dyDescent="0.25">
      <c r="A487">
        <v>352</v>
      </c>
      <c r="B487" s="14" t="s">
        <v>499</v>
      </c>
      <c r="C487" s="14" t="s">
        <v>500</v>
      </c>
      <c r="D487" s="8">
        <v>592.01</v>
      </c>
    </row>
    <row r="488" spans="1:4" x14ac:dyDescent="0.25">
      <c r="A488">
        <v>352</v>
      </c>
      <c r="B488" s="14" t="s">
        <v>503</v>
      </c>
      <c r="C488" s="14" t="s">
        <v>504</v>
      </c>
      <c r="D488" s="8">
        <v>1216.9100000000001</v>
      </c>
    </row>
    <row r="489" spans="1:4" x14ac:dyDescent="0.25">
      <c r="A489">
        <v>353</v>
      </c>
      <c r="B489" s="14" t="s">
        <v>499</v>
      </c>
      <c r="C489" s="14" t="s">
        <v>500</v>
      </c>
      <c r="D489" s="8">
        <f>3543.92+1030.01</f>
        <v>4573.93</v>
      </c>
    </row>
    <row r="490" spans="1:4" x14ac:dyDescent="0.25">
      <c r="A490">
        <v>354</v>
      </c>
      <c r="B490" s="14" t="s">
        <v>499</v>
      </c>
      <c r="C490" s="14" t="s">
        <v>500</v>
      </c>
      <c r="D490" s="8">
        <f>3443.92+1130</f>
        <v>4573.92</v>
      </c>
    </row>
    <row r="491" spans="1:4" x14ac:dyDescent="0.25">
      <c r="A491">
        <v>355</v>
      </c>
      <c r="B491" s="14" t="s">
        <v>499</v>
      </c>
      <c r="C491" s="14" t="s">
        <v>500</v>
      </c>
      <c r="D491" s="8">
        <f>3533.92+1040.02</f>
        <v>4573.9400000000005</v>
      </c>
    </row>
    <row r="492" spans="1:4" x14ac:dyDescent="0.25">
      <c r="A492">
        <v>356</v>
      </c>
      <c r="B492" s="14" t="s">
        <v>501</v>
      </c>
      <c r="C492" s="14" t="s">
        <v>502</v>
      </c>
      <c r="D492" s="8">
        <v>1394</v>
      </c>
    </row>
    <row r="493" spans="1:4" x14ac:dyDescent="0.25">
      <c r="A493">
        <v>356</v>
      </c>
      <c r="B493" s="14" t="s">
        <v>499</v>
      </c>
      <c r="C493" s="14" t="s">
        <v>500</v>
      </c>
      <c r="D493" s="8">
        <f>3020.92+1366.25</f>
        <v>4387.17</v>
      </c>
    </row>
    <row r="494" spans="1:4" x14ac:dyDescent="0.25">
      <c r="A494">
        <v>357</v>
      </c>
      <c r="B494" s="14" t="s">
        <v>499</v>
      </c>
      <c r="C494" s="14" t="s">
        <v>500</v>
      </c>
      <c r="D494" s="8">
        <v>1449</v>
      </c>
    </row>
    <row r="495" spans="1:4" x14ac:dyDescent="0.25">
      <c r="A495">
        <v>358</v>
      </c>
      <c r="B495" s="14" t="s">
        <v>499</v>
      </c>
      <c r="C495" s="14" t="s">
        <v>500</v>
      </c>
      <c r="D495" s="8">
        <v>220</v>
      </c>
    </row>
    <row r="496" spans="1:4" x14ac:dyDescent="0.25">
      <c r="A496">
        <v>359</v>
      </c>
      <c r="B496" s="14" t="s">
        <v>501</v>
      </c>
      <c r="C496" s="14" t="s">
        <v>502</v>
      </c>
      <c r="D496" s="8">
        <v>1350</v>
      </c>
    </row>
    <row r="497" spans="1:4" x14ac:dyDescent="0.25">
      <c r="A497">
        <v>359</v>
      </c>
      <c r="B497" s="14" t="s">
        <v>499</v>
      </c>
      <c r="C497" s="14" t="s">
        <v>500</v>
      </c>
      <c r="D497" s="8">
        <v>244</v>
      </c>
    </row>
    <row r="498" spans="1:4" x14ac:dyDescent="0.25">
      <c r="A498">
        <v>360</v>
      </c>
      <c r="B498" s="14" t="s">
        <v>501</v>
      </c>
      <c r="C498" s="14" t="s">
        <v>502</v>
      </c>
      <c r="D498" s="8">
        <v>1350</v>
      </c>
    </row>
    <row r="499" spans="1:4" x14ac:dyDescent="0.25">
      <c r="A499">
        <v>360</v>
      </c>
      <c r="B499" s="14" t="s">
        <v>499</v>
      </c>
      <c r="C499" s="14" t="s">
        <v>500</v>
      </c>
      <c r="D499" s="8">
        <v>211</v>
      </c>
    </row>
    <row r="500" spans="1:4" x14ac:dyDescent="0.25">
      <c r="A500">
        <v>361</v>
      </c>
      <c r="B500" s="14" t="s">
        <v>499</v>
      </c>
      <c r="C500" s="14" t="s">
        <v>500</v>
      </c>
      <c r="D500" s="8">
        <v>764</v>
      </c>
    </row>
    <row r="501" spans="1:4" x14ac:dyDescent="0.25">
      <c r="A501">
        <v>362</v>
      </c>
      <c r="B501" s="14" t="s">
        <v>499</v>
      </c>
      <c r="C501" s="14" t="s">
        <v>500</v>
      </c>
      <c r="D501" s="8">
        <v>546</v>
      </c>
    </row>
    <row r="502" spans="1:4" x14ac:dyDescent="0.25">
      <c r="A502">
        <v>363</v>
      </c>
      <c r="B502" s="14" t="s">
        <v>501</v>
      </c>
      <c r="C502" s="14" t="s">
        <v>502</v>
      </c>
      <c r="D502" s="8">
        <v>1350</v>
      </c>
    </row>
    <row r="503" spans="1:4" x14ac:dyDescent="0.25">
      <c r="A503">
        <v>363</v>
      </c>
      <c r="B503" s="14" t="s">
        <v>499</v>
      </c>
      <c r="C503" s="14" t="s">
        <v>500</v>
      </c>
      <c r="D503" s="8">
        <v>399.99</v>
      </c>
    </row>
    <row r="504" spans="1:4" x14ac:dyDescent="0.25">
      <c r="A504">
        <v>364</v>
      </c>
      <c r="B504" s="14" t="s">
        <v>501</v>
      </c>
      <c r="C504" s="14" t="s">
        <v>502</v>
      </c>
      <c r="D504" s="8">
        <v>627</v>
      </c>
    </row>
    <row r="505" spans="1:4" x14ac:dyDescent="0.25">
      <c r="A505">
        <v>365</v>
      </c>
      <c r="B505" s="14" t="s">
        <v>501</v>
      </c>
      <c r="C505" s="14" t="s">
        <v>502</v>
      </c>
      <c r="D505" s="8">
        <v>627</v>
      </c>
    </row>
    <row r="506" spans="1:4" x14ac:dyDescent="0.25">
      <c r="A506">
        <v>366</v>
      </c>
      <c r="B506" s="14" t="s">
        <v>501</v>
      </c>
      <c r="C506" s="14" t="s">
        <v>502</v>
      </c>
      <c r="D506" s="8">
        <v>972</v>
      </c>
    </row>
    <row r="507" spans="1:4" x14ac:dyDescent="0.25">
      <c r="A507">
        <v>366</v>
      </c>
      <c r="B507" s="14" t="s">
        <v>499</v>
      </c>
      <c r="C507" s="14" t="s">
        <v>500</v>
      </c>
      <c r="D507" s="8">
        <f>1401+546</f>
        <v>1947</v>
      </c>
    </row>
    <row r="508" spans="1:4" x14ac:dyDescent="0.25">
      <c r="A508">
        <v>367</v>
      </c>
      <c r="B508" s="14" t="s">
        <v>499</v>
      </c>
      <c r="C508" s="14" t="s">
        <v>500</v>
      </c>
      <c r="D508" s="8">
        <v>1202.8399999999999</v>
      </c>
    </row>
    <row r="509" spans="1:4" x14ac:dyDescent="0.25">
      <c r="A509">
        <v>368</v>
      </c>
      <c r="B509" s="14" t="s">
        <v>501</v>
      </c>
      <c r="C509" s="14" t="s">
        <v>502</v>
      </c>
      <c r="D509" s="8">
        <v>1588</v>
      </c>
    </row>
    <row r="510" spans="1:4" x14ac:dyDescent="0.25">
      <c r="A510">
        <v>368</v>
      </c>
      <c r="B510" s="14" t="s">
        <v>499</v>
      </c>
      <c r="C510" s="14" t="s">
        <v>500</v>
      </c>
      <c r="D510" s="8">
        <f>905.06+374</f>
        <v>1279.06</v>
      </c>
    </row>
    <row r="511" spans="1:4" x14ac:dyDescent="0.25">
      <c r="A511">
        <v>369</v>
      </c>
      <c r="B511" s="14" t="s">
        <v>499</v>
      </c>
      <c r="C511" s="14" t="s">
        <v>500</v>
      </c>
      <c r="D511" s="8">
        <v>573</v>
      </c>
    </row>
    <row r="512" spans="1:4" x14ac:dyDescent="0.25">
      <c r="A512">
        <v>370</v>
      </c>
      <c r="B512" s="14" t="s">
        <v>501</v>
      </c>
      <c r="C512" s="14" t="s">
        <v>502</v>
      </c>
      <c r="D512" s="8">
        <v>1588</v>
      </c>
    </row>
    <row r="513" spans="1:4" x14ac:dyDescent="0.25">
      <c r="A513">
        <v>370</v>
      </c>
      <c r="B513" s="14" t="s">
        <v>499</v>
      </c>
      <c r="C513" s="14" t="s">
        <v>500</v>
      </c>
      <c r="D513" s="8">
        <f>905.06+573</f>
        <v>1478.06</v>
      </c>
    </row>
    <row r="514" spans="1:4" x14ac:dyDescent="0.25">
      <c r="A514">
        <v>371</v>
      </c>
      <c r="B514" s="14" t="s">
        <v>501</v>
      </c>
      <c r="C514" s="14" t="s">
        <v>502</v>
      </c>
      <c r="D514" s="8">
        <v>972</v>
      </c>
    </row>
    <row r="515" spans="1:4" x14ac:dyDescent="0.25">
      <c r="A515">
        <v>371</v>
      </c>
      <c r="B515" s="14" t="s">
        <v>499</v>
      </c>
      <c r="C515" s="14" t="s">
        <v>500</v>
      </c>
      <c r="D515" s="8">
        <f>1401+1601</f>
        <v>3002</v>
      </c>
    </row>
    <row r="516" spans="1:4" x14ac:dyDescent="0.25">
      <c r="A516">
        <v>372</v>
      </c>
      <c r="B516" s="14" t="s">
        <v>499</v>
      </c>
      <c r="C516" s="14" t="s">
        <v>500</v>
      </c>
      <c r="D516" s="8">
        <f>1401+1297.71</f>
        <v>2698.71</v>
      </c>
    </row>
    <row r="517" spans="1:4" x14ac:dyDescent="0.25">
      <c r="A517">
        <v>373</v>
      </c>
      <c r="B517" s="14" t="s">
        <v>499</v>
      </c>
      <c r="C517" s="14" t="s">
        <v>500</v>
      </c>
      <c r="D517" s="8">
        <f>1401+1223.87</f>
        <v>2624.87</v>
      </c>
    </row>
    <row r="518" spans="1:4" x14ac:dyDescent="0.25">
      <c r="A518">
        <v>374</v>
      </c>
      <c r="B518" s="14" t="s">
        <v>499</v>
      </c>
      <c r="C518" s="14" t="s">
        <v>500</v>
      </c>
      <c r="D518" s="8">
        <f>1401+1954.55</f>
        <v>3355.55</v>
      </c>
    </row>
    <row r="519" spans="1:4" x14ac:dyDescent="0.25">
      <c r="A519">
        <v>375</v>
      </c>
      <c r="B519" s="14" t="s">
        <v>501</v>
      </c>
      <c r="C519" s="14" t="s">
        <v>502</v>
      </c>
      <c r="D519" s="8">
        <v>972</v>
      </c>
    </row>
    <row r="520" spans="1:4" x14ac:dyDescent="0.25">
      <c r="A520">
        <v>375</v>
      </c>
      <c r="B520" s="14" t="s">
        <v>499</v>
      </c>
      <c r="C520" s="14" t="s">
        <v>500</v>
      </c>
      <c r="D520" s="8">
        <f>1401+1658.48</f>
        <v>3059.48</v>
      </c>
    </row>
    <row r="521" spans="1:4" x14ac:dyDescent="0.25">
      <c r="A521">
        <v>376</v>
      </c>
      <c r="B521" s="14" t="s">
        <v>501</v>
      </c>
      <c r="C521" s="14" t="s">
        <v>502</v>
      </c>
      <c r="D521" s="8">
        <v>1067</v>
      </c>
    </row>
    <row r="522" spans="1:4" x14ac:dyDescent="0.25">
      <c r="A522">
        <v>376</v>
      </c>
      <c r="B522" s="14" t="s">
        <v>499</v>
      </c>
      <c r="C522" s="14" t="s">
        <v>500</v>
      </c>
      <c r="D522" s="8">
        <v>1230</v>
      </c>
    </row>
    <row r="523" spans="1:4" x14ac:dyDescent="0.25">
      <c r="A523">
        <v>377</v>
      </c>
      <c r="B523" s="14" t="s">
        <v>501</v>
      </c>
      <c r="C523" s="14" t="s">
        <v>502</v>
      </c>
      <c r="D523" s="8">
        <v>1206</v>
      </c>
    </row>
    <row r="524" spans="1:4" x14ac:dyDescent="0.25">
      <c r="A524">
        <v>378</v>
      </c>
      <c r="B524" s="14" t="s">
        <v>501</v>
      </c>
      <c r="C524" s="14" t="s">
        <v>502</v>
      </c>
      <c r="D524" s="8">
        <v>1206</v>
      </c>
    </row>
    <row r="525" spans="1:4" x14ac:dyDescent="0.25">
      <c r="A525">
        <v>379</v>
      </c>
      <c r="B525" s="14" t="s">
        <v>501</v>
      </c>
      <c r="C525" s="14" t="s">
        <v>502</v>
      </c>
      <c r="D525" s="8">
        <v>1019</v>
      </c>
    </row>
    <row r="526" spans="1:4" x14ac:dyDescent="0.25">
      <c r="A526">
        <v>379</v>
      </c>
      <c r="B526" s="14" t="s">
        <v>503</v>
      </c>
      <c r="C526" s="14" t="s">
        <v>504</v>
      </c>
      <c r="D526" s="8">
        <v>2084.4699999999998</v>
      </c>
    </row>
    <row r="527" spans="1:4" x14ac:dyDescent="0.25">
      <c r="A527">
        <v>380</v>
      </c>
      <c r="B527" s="14" t="s">
        <v>501</v>
      </c>
      <c r="C527" s="14" t="s">
        <v>502</v>
      </c>
      <c r="D527" s="8">
        <v>296</v>
      </c>
    </row>
    <row r="528" spans="1:4" x14ac:dyDescent="0.25">
      <c r="A528">
        <v>381</v>
      </c>
      <c r="B528" s="14" t="s">
        <v>501</v>
      </c>
      <c r="C528" s="14" t="s">
        <v>502</v>
      </c>
      <c r="D528" s="8">
        <v>230</v>
      </c>
    </row>
    <row r="529" spans="1:4" x14ac:dyDescent="0.25">
      <c r="A529">
        <v>382</v>
      </c>
      <c r="B529" s="14" t="s">
        <v>501</v>
      </c>
      <c r="C529" s="14" t="s">
        <v>502</v>
      </c>
      <c r="D529" s="8">
        <v>757</v>
      </c>
    </row>
    <row r="530" spans="1:4" x14ac:dyDescent="0.25">
      <c r="A530">
        <v>383</v>
      </c>
      <c r="B530" s="14" t="s">
        <v>501</v>
      </c>
      <c r="C530" s="14" t="s">
        <v>502</v>
      </c>
      <c r="D530" s="8">
        <v>681</v>
      </c>
    </row>
    <row r="531" spans="1:4" x14ac:dyDescent="0.25">
      <c r="A531">
        <v>384</v>
      </c>
      <c r="B531" s="14" t="s">
        <v>501</v>
      </c>
      <c r="C531" s="14" t="s">
        <v>502</v>
      </c>
      <c r="D531" s="8">
        <v>620</v>
      </c>
    </row>
    <row r="532" spans="1:4" x14ac:dyDescent="0.25">
      <c r="A532">
        <v>385</v>
      </c>
      <c r="B532" s="14" t="s">
        <v>501</v>
      </c>
      <c r="C532" s="14" t="s">
        <v>502</v>
      </c>
      <c r="D532" s="8">
        <v>1252</v>
      </c>
    </row>
    <row r="533" spans="1:4" x14ac:dyDescent="0.25">
      <c r="A533">
        <v>385</v>
      </c>
      <c r="B533" s="14" t="s">
        <v>499</v>
      </c>
      <c r="C533" s="14" t="s">
        <v>500</v>
      </c>
      <c r="D533" s="8">
        <v>110</v>
      </c>
    </row>
  </sheetData>
  <autoFilter ref="A3:D533" xr:uid="{ADF2C8E7-170D-43C9-8D21-347138E8BF88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88"/>
  <sheetViews>
    <sheetView topLeftCell="A186" workbookViewId="0">
      <selection activeCell="O213" sqref="O213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1" t="s">
        <v>507</v>
      </c>
    </row>
    <row r="5" spans="1:2" x14ac:dyDescent="0.25">
      <c r="A5" s="10">
        <v>2</v>
      </c>
      <c r="B5" s="11" t="s">
        <v>508</v>
      </c>
    </row>
    <row r="6" spans="1:2" x14ac:dyDescent="0.25">
      <c r="A6" s="10">
        <v>3</v>
      </c>
      <c r="B6" s="11" t="s">
        <v>509</v>
      </c>
    </row>
    <row r="7" spans="1:2" x14ac:dyDescent="0.25">
      <c r="A7" s="10">
        <v>4</v>
      </c>
      <c r="B7" s="11" t="s">
        <v>510</v>
      </c>
    </row>
    <row r="8" spans="1:2" x14ac:dyDescent="0.25">
      <c r="A8" s="10">
        <v>5</v>
      </c>
      <c r="B8" s="11" t="s">
        <v>511</v>
      </c>
    </row>
    <row r="9" spans="1:2" x14ac:dyDescent="0.25">
      <c r="A9" s="10">
        <v>6</v>
      </c>
      <c r="B9" s="11" t="s">
        <v>512</v>
      </c>
    </row>
    <row r="10" spans="1:2" x14ac:dyDescent="0.25">
      <c r="A10" s="10">
        <v>7</v>
      </c>
      <c r="B10" s="11" t="s">
        <v>513</v>
      </c>
    </row>
    <row r="11" spans="1:2" x14ac:dyDescent="0.25">
      <c r="A11" s="10">
        <v>8</v>
      </c>
      <c r="B11" s="11" t="s">
        <v>514</v>
      </c>
    </row>
    <row r="12" spans="1:2" x14ac:dyDescent="0.25">
      <c r="A12" s="10">
        <v>9</v>
      </c>
      <c r="B12" s="11" t="s">
        <v>515</v>
      </c>
    </row>
    <row r="13" spans="1:2" x14ac:dyDescent="0.25">
      <c r="A13" s="10">
        <v>10</v>
      </c>
      <c r="B13" s="11" t="s">
        <v>516</v>
      </c>
    </row>
    <row r="14" spans="1:2" x14ac:dyDescent="0.25">
      <c r="A14" s="10">
        <v>11</v>
      </c>
      <c r="B14" s="11" t="s">
        <v>517</v>
      </c>
    </row>
    <row r="15" spans="1:2" x14ac:dyDescent="0.25">
      <c r="A15" s="10">
        <v>12</v>
      </c>
      <c r="B15" s="11" t="s">
        <v>518</v>
      </c>
    </row>
    <row r="16" spans="1:2" x14ac:dyDescent="0.25">
      <c r="A16" s="10">
        <v>13</v>
      </c>
      <c r="B16" s="11" t="s">
        <v>519</v>
      </c>
    </row>
    <row r="17" spans="1:2" x14ac:dyDescent="0.25">
      <c r="A17" s="10">
        <v>14</v>
      </c>
      <c r="B17" s="11" t="s">
        <v>520</v>
      </c>
    </row>
    <row r="18" spans="1:2" x14ac:dyDescent="0.25">
      <c r="A18" s="10">
        <v>15</v>
      </c>
      <c r="B18" s="11" t="s">
        <v>521</v>
      </c>
    </row>
    <row r="19" spans="1:2" x14ac:dyDescent="0.25">
      <c r="A19" s="10">
        <v>16</v>
      </c>
      <c r="B19" s="11" t="s">
        <v>522</v>
      </c>
    </row>
    <row r="20" spans="1:2" x14ac:dyDescent="0.25">
      <c r="A20" s="10">
        <v>17</v>
      </c>
      <c r="B20" s="11" t="s">
        <v>523</v>
      </c>
    </row>
    <row r="21" spans="1:2" x14ac:dyDescent="0.25">
      <c r="A21" s="10">
        <v>18</v>
      </c>
      <c r="B21" s="11" t="s">
        <v>524</v>
      </c>
    </row>
    <row r="22" spans="1:2" x14ac:dyDescent="0.25">
      <c r="A22" s="10">
        <v>19</v>
      </c>
      <c r="B22" s="11" t="s">
        <v>525</v>
      </c>
    </row>
    <row r="23" spans="1:2" x14ac:dyDescent="0.25">
      <c r="A23" s="10">
        <v>20</v>
      </c>
      <c r="B23" s="11" t="s">
        <v>526</v>
      </c>
    </row>
    <row r="24" spans="1:2" x14ac:dyDescent="0.25">
      <c r="A24" s="10">
        <v>21</v>
      </c>
      <c r="B24" s="11" t="s">
        <v>527</v>
      </c>
    </row>
    <row r="25" spans="1:2" x14ac:dyDescent="0.25">
      <c r="A25" s="10">
        <v>22</v>
      </c>
      <c r="B25" s="11" t="s">
        <v>528</v>
      </c>
    </row>
    <row r="26" spans="1:2" x14ac:dyDescent="0.25">
      <c r="A26" s="10">
        <v>23</v>
      </c>
      <c r="B26" s="11" t="s">
        <v>529</v>
      </c>
    </row>
    <row r="27" spans="1:2" x14ac:dyDescent="0.25">
      <c r="A27" s="10">
        <v>24</v>
      </c>
      <c r="B27" s="11" t="s">
        <v>530</v>
      </c>
    </row>
    <row r="28" spans="1:2" x14ac:dyDescent="0.25">
      <c r="A28" s="10">
        <v>25</v>
      </c>
      <c r="B28" s="11" t="s">
        <v>531</v>
      </c>
    </row>
    <row r="29" spans="1:2" x14ac:dyDescent="0.25">
      <c r="A29" s="10">
        <v>26</v>
      </c>
      <c r="B29" s="11" t="s">
        <v>532</v>
      </c>
    </row>
    <row r="30" spans="1:2" x14ac:dyDescent="0.25">
      <c r="A30" s="10">
        <v>27</v>
      </c>
      <c r="B30" s="11" t="s">
        <v>533</v>
      </c>
    </row>
    <row r="31" spans="1:2" x14ac:dyDescent="0.25">
      <c r="A31" s="10">
        <v>28</v>
      </c>
      <c r="B31" s="11" t="s">
        <v>534</v>
      </c>
    </row>
    <row r="32" spans="1:2" x14ac:dyDescent="0.25">
      <c r="A32" s="10">
        <v>29</v>
      </c>
      <c r="B32" s="11" t="s">
        <v>535</v>
      </c>
    </row>
    <row r="33" spans="1:2" x14ac:dyDescent="0.25">
      <c r="A33" s="10">
        <v>30</v>
      </c>
      <c r="B33" s="11" t="s">
        <v>536</v>
      </c>
    </row>
    <row r="34" spans="1:2" x14ac:dyDescent="0.25">
      <c r="A34" s="10">
        <v>31</v>
      </c>
      <c r="B34" s="11" t="s">
        <v>537</v>
      </c>
    </row>
    <row r="35" spans="1:2" x14ac:dyDescent="0.25">
      <c r="A35" s="10">
        <v>32</v>
      </c>
      <c r="B35" s="11" t="s">
        <v>538</v>
      </c>
    </row>
    <row r="36" spans="1:2" x14ac:dyDescent="0.25">
      <c r="A36" s="10">
        <v>33</v>
      </c>
      <c r="B36" s="11" t="s">
        <v>539</v>
      </c>
    </row>
    <row r="37" spans="1:2" x14ac:dyDescent="0.25">
      <c r="A37" s="10">
        <v>34</v>
      </c>
      <c r="B37" s="11" t="s">
        <v>540</v>
      </c>
    </row>
    <row r="38" spans="1:2" x14ac:dyDescent="0.25">
      <c r="A38" s="10">
        <v>35</v>
      </c>
      <c r="B38" s="11" t="s">
        <v>541</v>
      </c>
    </row>
    <row r="39" spans="1:2" x14ac:dyDescent="0.25">
      <c r="A39" s="10">
        <v>36</v>
      </c>
      <c r="B39" s="11" t="s">
        <v>542</v>
      </c>
    </row>
    <row r="40" spans="1:2" x14ac:dyDescent="0.25">
      <c r="A40" s="10">
        <v>37</v>
      </c>
      <c r="B40" s="11" t="s">
        <v>543</v>
      </c>
    </row>
    <row r="41" spans="1:2" x14ac:dyDescent="0.25">
      <c r="A41" s="10">
        <v>38</v>
      </c>
      <c r="B41" s="11" t="s">
        <v>544</v>
      </c>
    </row>
    <row r="42" spans="1:2" x14ac:dyDescent="0.25">
      <c r="A42" s="10">
        <v>39</v>
      </c>
      <c r="B42" s="11" t="s">
        <v>545</v>
      </c>
    </row>
    <row r="43" spans="1:2" x14ac:dyDescent="0.25">
      <c r="A43" s="10">
        <v>40</v>
      </c>
      <c r="B43" s="11" t="s">
        <v>546</v>
      </c>
    </row>
    <row r="44" spans="1:2" x14ac:dyDescent="0.25">
      <c r="A44" s="10">
        <v>41</v>
      </c>
      <c r="B44" s="11" t="s">
        <v>547</v>
      </c>
    </row>
    <row r="45" spans="1:2" x14ac:dyDescent="0.25">
      <c r="A45" s="10">
        <v>42</v>
      </c>
      <c r="B45" s="11" t="s">
        <v>548</v>
      </c>
    </row>
    <row r="46" spans="1:2" x14ac:dyDescent="0.25">
      <c r="A46" s="10">
        <v>43</v>
      </c>
      <c r="B46" s="11" t="s">
        <v>549</v>
      </c>
    </row>
    <row r="47" spans="1:2" x14ac:dyDescent="0.25">
      <c r="A47" s="10">
        <v>44</v>
      </c>
      <c r="B47" s="11" t="s">
        <v>550</v>
      </c>
    </row>
    <row r="48" spans="1:2" x14ac:dyDescent="0.25">
      <c r="A48" s="10">
        <v>45</v>
      </c>
      <c r="B48" s="11" t="s">
        <v>551</v>
      </c>
    </row>
    <row r="49" spans="1:2" x14ac:dyDescent="0.25">
      <c r="A49" s="10">
        <v>46</v>
      </c>
      <c r="B49" s="11" t="s">
        <v>552</v>
      </c>
    </row>
    <row r="50" spans="1:2" x14ac:dyDescent="0.25">
      <c r="A50" s="10">
        <v>47</v>
      </c>
      <c r="B50" s="11" t="s">
        <v>553</v>
      </c>
    </row>
    <row r="51" spans="1:2" x14ac:dyDescent="0.25">
      <c r="A51" s="10">
        <v>48</v>
      </c>
      <c r="B51" s="11" t="s">
        <v>554</v>
      </c>
    </row>
    <row r="52" spans="1:2" x14ac:dyDescent="0.25">
      <c r="A52" s="10">
        <v>49</v>
      </c>
      <c r="B52" s="11" t="s">
        <v>555</v>
      </c>
    </row>
    <row r="53" spans="1:2" x14ac:dyDescent="0.25">
      <c r="A53" s="10">
        <v>50</v>
      </c>
      <c r="B53" s="11" t="s">
        <v>556</v>
      </c>
    </row>
    <row r="54" spans="1:2" x14ac:dyDescent="0.25">
      <c r="A54" s="10">
        <v>51</v>
      </c>
      <c r="B54" s="11" t="s">
        <v>557</v>
      </c>
    </row>
    <row r="55" spans="1:2" x14ac:dyDescent="0.25">
      <c r="A55" s="10">
        <v>52</v>
      </c>
      <c r="B55" s="11" t="s">
        <v>558</v>
      </c>
    </row>
    <row r="56" spans="1:2" x14ac:dyDescent="0.25">
      <c r="A56" s="10">
        <v>53</v>
      </c>
      <c r="B56" s="11" t="s">
        <v>559</v>
      </c>
    </row>
    <row r="57" spans="1:2" x14ac:dyDescent="0.25">
      <c r="A57" s="10">
        <v>54</v>
      </c>
      <c r="B57" s="11" t="s">
        <v>560</v>
      </c>
    </row>
    <row r="58" spans="1:2" x14ac:dyDescent="0.25">
      <c r="A58" s="10">
        <v>55</v>
      </c>
      <c r="B58" s="11" t="s">
        <v>561</v>
      </c>
    </row>
    <row r="59" spans="1:2" x14ac:dyDescent="0.25">
      <c r="A59" s="10">
        <v>56</v>
      </c>
      <c r="B59" s="11" t="s">
        <v>562</v>
      </c>
    </row>
    <row r="60" spans="1:2" x14ac:dyDescent="0.25">
      <c r="A60" s="10">
        <v>57</v>
      </c>
      <c r="B60" s="11" t="s">
        <v>563</v>
      </c>
    </row>
    <row r="61" spans="1:2" x14ac:dyDescent="0.25">
      <c r="A61" s="10">
        <v>58</v>
      </c>
      <c r="B61" s="11" t="s">
        <v>564</v>
      </c>
    </row>
    <row r="62" spans="1:2" x14ac:dyDescent="0.25">
      <c r="A62" s="10">
        <v>59</v>
      </c>
      <c r="B62" s="11" t="s">
        <v>565</v>
      </c>
    </row>
    <row r="63" spans="1:2" x14ac:dyDescent="0.25">
      <c r="A63" s="10">
        <v>60</v>
      </c>
      <c r="B63" s="11" t="s">
        <v>566</v>
      </c>
    </row>
    <row r="64" spans="1:2" x14ac:dyDescent="0.25">
      <c r="A64" s="10">
        <v>61</v>
      </c>
      <c r="B64" s="11" t="s">
        <v>567</v>
      </c>
    </row>
    <row r="65" spans="1:2" x14ac:dyDescent="0.25">
      <c r="A65" s="10">
        <v>62</v>
      </c>
      <c r="B65" s="11" t="s">
        <v>568</v>
      </c>
    </row>
    <row r="66" spans="1:2" x14ac:dyDescent="0.25">
      <c r="A66" s="10">
        <v>63</v>
      </c>
      <c r="B66" s="11" t="s">
        <v>569</v>
      </c>
    </row>
    <row r="67" spans="1:2" x14ac:dyDescent="0.25">
      <c r="A67" s="10">
        <v>64</v>
      </c>
      <c r="B67" s="11" t="s">
        <v>570</v>
      </c>
    </row>
    <row r="68" spans="1:2" x14ac:dyDescent="0.25">
      <c r="A68" s="10">
        <v>65</v>
      </c>
      <c r="B68" s="11" t="s">
        <v>571</v>
      </c>
    </row>
    <row r="69" spans="1:2" x14ac:dyDescent="0.25">
      <c r="A69" s="10">
        <v>66</v>
      </c>
      <c r="B69" s="11" t="s">
        <v>572</v>
      </c>
    </row>
    <row r="70" spans="1:2" x14ac:dyDescent="0.25">
      <c r="A70" s="10">
        <v>67</v>
      </c>
      <c r="B70" s="11" t="s">
        <v>573</v>
      </c>
    </row>
    <row r="71" spans="1:2" x14ac:dyDescent="0.25">
      <c r="A71" s="10">
        <v>68</v>
      </c>
      <c r="B71" s="11" t="s">
        <v>574</v>
      </c>
    </row>
    <row r="72" spans="1:2" x14ac:dyDescent="0.25">
      <c r="A72" s="10">
        <v>69</v>
      </c>
      <c r="B72" s="11" t="s">
        <v>575</v>
      </c>
    </row>
    <row r="73" spans="1:2" x14ac:dyDescent="0.25">
      <c r="A73" s="10">
        <v>70</v>
      </c>
      <c r="B73" s="11" t="s">
        <v>576</v>
      </c>
    </row>
    <row r="74" spans="1:2" x14ac:dyDescent="0.25">
      <c r="A74" s="10">
        <v>71</v>
      </c>
      <c r="B74" s="11" t="s">
        <v>577</v>
      </c>
    </row>
    <row r="75" spans="1:2" x14ac:dyDescent="0.25">
      <c r="A75" s="10">
        <v>72</v>
      </c>
      <c r="B75" s="11" t="s">
        <v>578</v>
      </c>
    </row>
    <row r="76" spans="1:2" x14ac:dyDescent="0.25">
      <c r="A76" s="10">
        <v>73</v>
      </c>
      <c r="B76" s="11" t="s">
        <v>579</v>
      </c>
    </row>
    <row r="77" spans="1:2" x14ac:dyDescent="0.25">
      <c r="A77" s="10">
        <v>74</v>
      </c>
      <c r="B77" s="11" t="s">
        <v>580</v>
      </c>
    </row>
    <row r="78" spans="1:2" x14ac:dyDescent="0.25">
      <c r="A78" s="10">
        <v>75</v>
      </c>
      <c r="B78" s="11" t="s">
        <v>581</v>
      </c>
    </row>
    <row r="79" spans="1:2" x14ac:dyDescent="0.25">
      <c r="A79" s="10">
        <v>76</v>
      </c>
      <c r="B79" s="11" t="s">
        <v>582</v>
      </c>
    </row>
    <row r="80" spans="1:2" x14ac:dyDescent="0.25">
      <c r="A80" s="10">
        <v>77</v>
      </c>
      <c r="B80" s="11" t="s">
        <v>583</v>
      </c>
    </row>
    <row r="81" spans="1:2" x14ac:dyDescent="0.25">
      <c r="A81" s="10">
        <v>78</v>
      </c>
      <c r="B81" s="11" t="s">
        <v>584</v>
      </c>
    </row>
    <row r="82" spans="1:2" x14ac:dyDescent="0.25">
      <c r="A82" s="10">
        <v>79</v>
      </c>
      <c r="B82" s="11" t="s">
        <v>585</v>
      </c>
    </row>
    <row r="83" spans="1:2" x14ac:dyDescent="0.25">
      <c r="A83" s="10">
        <v>80</v>
      </c>
      <c r="B83" s="11" t="s">
        <v>586</v>
      </c>
    </row>
    <row r="84" spans="1:2" x14ac:dyDescent="0.25">
      <c r="A84" s="10">
        <v>81</v>
      </c>
      <c r="B84" s="11" t="s">
        <v>587</v>
      </c>
    </row>
    <row r="85" spans="1:2" x14ac:dyDescent="0.25">
      <c r="A85" s="10">
        <v>82</v>
      </c>
      <c r="B85" s="11" t="s">
        <v>588</v>
      </c>
    </row>
    <row r="86" spans="1:2" x14ac:dyDescent="0.25">
      <c r="A86" s="10">
        <v>83</v>
      </c>
      <c r="B86" s="11" t="s">
        <v>589</v>
      </c>
    </row>
    <row r="87" spans="1:2" x14ac:dyDescent="0.25">
      <c r="A87" s="10">
        <v>84</v>
      </c>
      <c r="B87" s="11" t="s">
        <v>590</v>
      </c>
    </row>
    <row r="88" spans="1:2" x14ac:dyDescent="0.25">
      <c r="A88" s="10">
        <v>85</v>
      </c>
      <c r="B88" s="11" t="s">
        <v>591</v>
      </c>
    </row>
    <row r="89" spans="1:2" x14ac:dyDescent="0.25">
      <c r="A89" s="10">
        <v>86</v>
      </c>
      <c r="B89" s="11" t="s">
        <v>592</v>
      </c>
    </row>
    <row r="90" spans="1:2" x14ac:dyDescent="0.25">
      <c r="A90" s="10">
        <v>87</v>
      </c>
      <c r="B90" s="11" t="s">
        <v>593</v>
      </c>
    </row>
    <row r="91" spans="1:2" x14ac:dyDescent="0.25">
      <c r="A91" s="10">
        <v>88</v>
      </c>
      <c r="B91" s="11" t="s">
        <v>594</v>
      </c>
    </row>
    <row r="92" spans="1:2" x14ac:dyDescent="0.25">
      <c r="A92" s="10">
        <v>89</v>
      </c>
      <c r="B92" s="11" t="s">
        <v>595</v>
      </c>
    </row>
    <row r="93" spans="1:2" x14ac:dyDescent="0.25">
      <c r="A93" s="10">
        <v>90</v>
      </c>
      <c r="B93" s="11" t="s">
        <v>596</v>
      </c>
    </row>
    <row r="94" spans="1:2" x14ac:dyDescent="0.25">
      <c r="A94" s="10">
        <v>91</v>
      </c>
      <c r="B94" s="11" t="s">
        <v>597</v>
      </c>
    </row>
    <row r="95" spans="1:2" x14ac:dyDescent="0.25">
      <c r="A95" s="10">
        <v>92</v>
      </c>
      <c r="B95" s="11" t="s">
        <v>598</v>
      </c>
    </row>
    <row r="96" spans="1:2" x14ac:dyDescent="0.25">
      <c r="A96" s="10">
        <v>93</v>
      </c>
      <c r="B96" s="11" t="s">
        <v>599</v>
      </c>
    </row>
    <row r="97" spans="1:2" x14ac:dyDescent="0.25">
      <c r="A97" s="10">
        <v>94</v>
      </c>
      <c r="B97" s="11" t="s">
        <v>600</v>
      </c>
    </row>
    <row r="98" spans="1:2" x14ac:dyDescent="0.25">
      <c r="A98" s="10">
        <v>95</v>
      </c>
      <c r="B98" s="11" t="s">
        <v>601</v>
      </c>
    </row>
    <row r="99" spans="1:2" x14ac:dyDescent="0.25">
      <c r="A99" s="10">
        <v>96</v>
      </c>
      <c r="B99" s="11" t="s">
        <v>602</v>
      </c>
    </row>
    <row r="100" spans="1:2" x14ac:dyDescent="0.25">
      <c r="A100" s="10">
        <v>97</v>
      </c>
      <c r="B100" s="11" t="s">
        <v>603</v>
      </c>
    </row>
    <row r="101" spans="1:2" x14ac:dyDescent="0.25">
      <c r="A101" s="10">
        <v>98</v>
      </c>
      <c r="B101" s="11" t="s">
        <v>604</v>
      </c>
    </row>
    <row r="102" spans="1:2" x14ac:dyDescent="0.25">
      <c r="A102" s="10">
        <v>99</v>
      </c>
      <c r="B102" s="11" t="s">
        <v>605</v>
      </c>
    </row>
    <row r="103" spans="1:2" x14ac:dyDescent="0.25">
      <c r="A103" s="10">
        <v>100</v>
      </c>
      <c r="B103" s="11" t="s">
        <v>606</v>
      </c>
    </row>
    <row r="104" spans="1:2" x14ac:dyDescent="0.25">
      <c r="A104" s="10">
        <v>101</v>
      </c>
      <c r="B104" s="11" t="s">
        <v>607</v>
      </c>
    </row>
    <row r="105" spans="1:2" x14ac:dyDescent="0.25">
      <c r="A105" s="10">
        <v>102</v>
      </c>
      <c r="B105" s="11" t="s">
        <v>608</v>
      </c>
    </row>
    <row r="106" spans="1:2" x14ac:dyDescent="0.25">
      <c r="A106" s="10">
        <v>103</v>
      </c>
      <c r="B106" s="11" t="s">
        <v>609</v>
      </c>
    </row>
    <row r="107" spans="1:2" x14ac:dyDescent="0.25">
      <c r="A107" s="10">
        <v>104</v>
      </c>
      <c r="B107" s="11" t="s">
        <v>610</v>
      </c>
    </row>
    <row r="108" spans="1:2" x14ac:dyDescent="0.25">
      <c r="A108" s="10">
        <v>105</v>
      </c>
      <c r="B108" s="11" t="s">
        <v>611</v>
      </c>
    </row>
    <row r="109" spans="1:2" x14ac:dyDescent="0.25">
      <c r="A109" s="10">
        <v>106</v>
      </c>
      <c r="B109" s="11" t="s">
        <v>612</v>
      </c>
    </row>
    <row r="110" spans="1:2" x14ac:dyDescent="0.25">
      <c r="A110" s="10">
        <v>107</v>
      </c>
      <c r="B110" s="11" t="s">
        <v>613</v>
      </c>
    </row>
    <row r="111" spans="1:2" x14ac:dyDescent="0.25">
      <c r="A111" s="10">
        <v>108</v>
      </c>
      <c r="B111" s="11" t="s">
        <v>614</v>
      </c>
    </row>
    <row r="112" spans="1:2" x14ac:dyDescent="0.25">
      <c r="A112" s="10">
        <v>109</v>
      </c>
      <c r="B112" s="11" t="s">
        <v>615</v>
      </c>
    </row>
    <row r="113" spans="1:2" x14ac:dyDescent="0.25">
      <c r="A113" s="10">
        <v>110</v>
      </c>
      <c r="B113" s="11" t="s">
        <v>616</v>
      </c>
    </row>
    <row r="114" spans="1:2" x14ac:dyDescent="0.25">
      <c r="A114" s="10">
        <v>111</v>
      </c>
      <c r="B114" s="11" t="s">
        <v>617</v>
      </c>
    </row>
    <row r="115" spans="1:2" x14ac:dyDescent="0.25">
      <c r="A115" s="10">
        <v>112</v>
      </c>
      <c r="B115" s="11" t="s">
        <v>618</v>
      </c>
    </row>
    <row r="116" spans="1:2" x14ac:dyDescent="0.25">
      <c r="A116" s="10">
        <v>113</v>
      </c>
      <c r="B116" s="11" t="s">
        <v>619</v>
      </c>
    </row>
    <row r="117" spans="1:2" x14ac:dyDescent="0.25">
      <c r="A117" s="10">
        <v>114</v>
      </c>
      <c r="B117" s="11" t="s">
        <v>620</v>
      </c>
    </row>
    <row r="118" spans="1:2" x14ac:dyDescent="0.25">
      <c r="A118" s="10">
        <v>115</v>
      </c>
      <c r="B118" s="11" t="s">
        <v>621</v>
      </c>
    </row>
    <row r="119" spans="1:2" x14ac:dyDescent="0.25">
      <c r="A119" s="10">
        <v>116</v>
      </c>
      <c r="B119" s="11" t="s">
        <v>622</v>
      </c>
    </row>
    <row r="120" spans="1:2" x14ac:dyDescent="0.25">
      <c r="A120" s="10">
        <v>117</v>
      </c>
      <c r="B120" s="11" t="s">
        <v>623</v>
      </c>
    </row>
    <row r="121" spans="1:2" x14ac:dyDescent="0.25">
      <c r="A121" s="10">
        <v>118</v>
      </c>
      <c r="B121" s="11" t="s">
        <v>624</v>
      </c>
    </row>
    <row r="122" spans="1:2" x14ac:dyDescent="0.25">
      <c r="A122" s="10">
        <v>119</v>
      </c>
      <c r="B122" s="11" t="s">
        <v>625</v>
      </c>
    </row>
    <row r="123" spans="1:2" x14ac:dyDescent="0.25">
      <c r="A123" s="10">
        <v>120</v>
      </c>
      <c r="B123" s="11" t="s">
        <v>626</v>
      </c>
    </row>
    <row r="124" spans="1:2" x14ac:dyDescent="0.25">
      <c r="A124" s="10">
        <v>121</v>
      </c>
      <c r="B124" s="11" t="s">
        <v>627</v>
      </c>
    </row>
    <row r="125" spans="1:2" x14ac:dyDescent="0.25">
      <c r="A125" s="10">
        <v>122</v>
      </c>
      <c r="B125" s="11" t="s">
        <v>628</v>
      </c>
    </row>
    <row r="126" spans="1:2" x14ac:dyDescent="0.25">
      <c r="A126" s="10">
        <v>123</v>
      </c>
      <c r="B126" s="11" t="s">
        <v>629</v>
      </c>
    </row>
    <row r="127" spans="1:2" x14ac:dyDescent="0.25">
      <c r="A127" s="10">
        <v>124</v>
      </c>
      <c r="B127" s="11" t="s">
        <v>630</v>
      </c>
    </row>
    <row r="128" spans="1:2" x14ac:dyDescent="0.25">
      <c r="A128" s="10">
        <v>125</v>
      </c>
      <c r="B128" s="11" t="s">
        <v>631</v>
      </c>
    </row>
    <row r="129" spans="1:2" x14ac:dyDescent="0.25">
      <c r="A129" s="10">
        <v>126</v>
      </c>
      <c r="B129" s="11" t="s">
        <v>632</v>
      </c>
    </row>
    <row r="130" spans="1:2" x14ac:dyDescent="0.25">
      <c r="A130" s="10">
        <v>127</v>
      </c>
      <c r="B130" s="11" t="s">
        <v>633</v>
      </c>
    </row>
    <row r="131" spans="1:2" x14ac:dyDescent="0.25">
      <c r="A131" s="10">
        <v>128</v>
      </c>
      <c r="B131" s="11" t="s">
        <v>634</v>
      </c>
    </row>
    <row r="132" spans="1:2" x14ac:dyDescent="0.25">
      <c r="A132" s="10">
        <v>129</v>
      </c>
      <c r="B132" s="11" t="s">
        <v>635</v>
      </c>
    </row>
    <row r="133" spans="1:2" x14ac:dyDescent="0.25">
      <c r="A133" s="10">
        <v>130</v>
      </c>
      <c r="B133" s="11" t="s">
        <v>636</v>
      </c>
    </row>
    <row r="134" spans="1:2" x14ac:dyDescent="0.25">
      <c r="A134" s="10">
        <v>131</v>
      </c>
      <c r="B134" s="11" t="s">
        <v>637</v>
      </c>
    </row>
    <row r="135" spans="1:2" x14ac:dyDescent="0.25">
      <c r="A135" s="10">
        <v>132</v>
      </c>
      <c r="B135" s="11" t="s">
        <v>638</v>
      </c>
    </row>
    <row r="136" spans="1:2" x14ac:dyDescent="0.25">
      <c r="A136" s="10">
        <v>133</v>
      </c>
      <c r="B136" s="11" t="s">
        <v>639</v>
      </c>
    </row>
    <row r="137" spans="1:2" x14ac:dyDescent="0.25">
      <c r="A137" s="10">
        <v>134</v>
      </c>
      <c r="B137" s="11" t="s">
        <v>640</v>
      </c>
    </row>
    <row r="138" spans="1:2" x14ac:dyDescent="0.25">
      <c r="A138" s="10">
        <v>135</v>
      </c>
      <c r="B138" s="11" t="s">
        <v>641</v>
      </c>
    </row>
    <row r="139" spans="1:2" x14ac:dyDescent="0.25">
      <c r="A139" s="10">
        <v>136</v>
      </c>
      <c r="B139" s="11" t="s">
        <v>642</v>
      </c>
    </row>
    <row r="140" spans="1:2" x14ac:dyDescent="0.25">
      <c r="A140" s="10">
        <v>137</v>
      </c>
      <c r="B140" s="11" t="s">
        <v>643</v>
      </c>
    </row>
    <row r="141" spans="1:2" x14ac:dyDescent="0.25">
      <c r="A141" s="10">
        <v>138</v>
      </c>
      <c r="B141" s="11" t="s">
        <v>644</v>
      </c>
    </row>
    <row r="142" spans="1:2" x14ac:dyDescent="0.25">
      <c r="A142" s="10">
        <v>139</v>
      </c>
      <c r="B142" s="11" t="s">
        <v>645</v>
      </c>
    </row>
    <row r="143" spans="1:2" x14ac:dyDescent="0.25">
      <c r="A143" s="10">
        <v>140</v>
      </c>
      <c r="B143" s="11" t="s">
        <v>646</v>
      </c>
    </row>
    <row r="144" spans="1:2" x14ac:dyDescent="0.25">
      <c r="A144" s="10">
        <v>141</v>
      </c>
      <c r="B144" s="11" t="s">
        <v>647</v>
      </c>
    </row>
    <row r="145" spans="1:2" x14ac:dyDescent="0.25">
      <c r="A145" s="10">
        <v>142</v>
      </c>
      <c r="B145" s="11" t="s">
        <v>648</v>
      </c>
    </row>
    <row r="146" spans="1:2" x14ac:dyDescent="0.25">
      <c r="A146" s="10">
        <v>143</v>
      </c>
      <c r="B146" s="11" t="s">
        <v>649</v>
      </c>
    </row>
    <row r="147" spans="1:2" x14ac:dyDescent="0.25">
      <c r="A147" s="10">
        <v>144</v>
      </c>
      <c r="B147" s="11" t="s">
        <v>650</v>
      </c>
    </row>
    <row r="148" spans="1:2" x14ac:dyDescent="0.25">
      <c r="A148" s="10">
        <v>145</v>
      </c>
      <c r="B148" s="11" t="s">
        <v>651</v>
      </c>
    </row>
    <row r="149" spans="1:2" x14ac:dyDescent="0.25">
      <c r="A149" s="10">
        <v>146</v>
      </c>
      <c r="B149" s="11" t="s">
        <v>652</v>
      </c>
    </row>
    <row r="150" spans="1:2" x14ac:dyDescent="0.25">
      <c r="A150" s="10">
        <v>147</v>
      </c>
      <c r="B150" s="11" t="s">
        <v>653</v>
      </c>
    </row>
    <row r="151" spans="1:2" x14ac:dyDescent="0.25">
      <c r="A151" s="10">
        <v>148</v>
      </c>
      <c r="B151" s="11" t="s">
        <v>654</v>
      </c>
    </row>
    <row r="152" spans="1:2" x14ac:dyDescent="0.25">
      <c r="A152" s="10">
        <v>149</v>
      </c>
      <c r="B152" s="11" t="s">
        <v>655</v>
      </c>
    </row>
    <row r="153" spans="1:2" x14ac:dyDescent="0.25">
      <c r="A153" s="10">
        <v>150</v>
      </c>
      <c r="B153" s="11" t="s">
        <v>656</v>
      </c>
    </row>
    <row r="154" spans="1:2" x14ac:dyDescent="0.25">
      <c r="A154" s="10">
        <v>151</v>
      </c>
      <c r="B154" s="11" t="s">
        <v>657</v>
      </c>
    </row>
    <row r="155" spans="1:2" x14ac:dyDescent="0.25">
      <c r="A155" s="10">
        <v>152</v>
      </c>
      <c r="B155" s="11" t="s">
        <v>658</v>
      </c>
    </row>
    <row r="156" spans="1:2" x14ac:dyDescent="0.25">
      <c r="A156" s="10">
        <v>153</v>
      </c>
      <c r="B156" s="11" t="s">
        <v>659</v>
      </c>
    </row>
    <row r="157" spans="1:2" x14ac:dyDescent="0.25">
      <c r="A157" s="10">
        <v>154</v>
      </c>
      <c r="B157" s="11" t="s">
        <v>660</v>
      </c>
    </row>
    <row r="158" spans="1:2" x14ac:dyDescent="0.25">
      <c r="A158" s="10">
        <v>155</v>
      </c>
      <c r="B158" s="11" t="s">
        <v>661</v>
      </c>
    </row>
    <row r="159" spans="1:2" x14ac:dyDescent="0.25">
      <c r="A159" s="10">
        <v>156</v>
      </c>
      <c r="B159" s="11" t="s">
        <v>662</v>
      </c>
    </row>
    <row r="160" spans="1:2" x14ac:dyDescent="0.25">
      <c r="A160" s="10">
        <v>157</v>
      </c>
      <c r="B160" s="11" t="s">
        <v>663</v>
      </c>
    </row>
    <row r="161" spans="1:2" x14ac:dyDescent="0.25">
      <c r="A161" s="10">
        <v>158</v>
      </c>
      <c r="B161" s="11" t="s">
        <v>664</v>
      </c>
    </row>
    <row r="162" spans="1:2" x14ac:dyDescent="0.25">
      <c r="A162" s="10">
        <v>159</v>
      </c>
      <c r="B162" s="11" t="s">
        <v>665</v>
      </c>
    </row>
    <row r="163" spans="1:2" x14ac:dyDescent="0.25">
      <c r="A163" s="10">
        <v>160</v>
      </c>
      <c r="B163" s="11" t="s">
        <v>666</v>
      </c>
    </row>
    <row r="164" spans="1:2" x14ac:dyDescent="0.25">
      <c r="A164" s="10">
        <v>161</v>
      </c>
      <c r="B164" s="11" t="s">
        <v>667</v>
      </c>
    </row>
    <row r="165" spans="1:2" x14ac:dyDescent="0.25">
      <c r="A165" s="10">
        <v>162</v>
      </c>
      <c r="B165" s="11" t="s">
        <v>668</v>
      </c>
    </row>
    <row r="166" spans="1:2" x14ac:dyDescent="0.25">
      <c r="A166" s="10">
        <v>163</v>
      </c>
      <c r="B166" s="11" t="s">
        <v>669</v>
      </c>
    </row>
    <row r="167" spans="1:2" x14ac:dyDescent="0.25">
      <c r="A167" s="10">
        <v>164</v>
      </c>
      <c r="B167" s="11" t="s">
        <v>670</v>
      </c>
    </row>
    <row r="168" spans="1:2" x14ac:dyDescent="0.25">
      <c r="A168" s="10">
        <v>165</v>
      </c>
      <c r="B168" s="11" t="s">
        <v>671</v>
      </c>
    </row>
    <row r="169" spans="1:2" x14ac:dyDescent="0.25">
      <c r="A169" s="10">
        <v>166</v>
      </c>
      <c r="B169" s="11" t="s">
        <v>672</v>
      </c>
    </row>
    <row r="170" spans="1:2" x14ac:dyDescent="0.25">
      <c r="A170" s="10">
        <v>167</v>
      </c>
      <c r="B170" s="11" t="s">
        <v>673</v>
      </c>
    </row>
    <row r="171" spans="1:2" x14ac:dyDescent="0.25">
      <c r="A171" s="10">
        <v>168</v>
      </c>
      <c r="B171" s="11" t="s">
        <v>674</v>
      </c>
    </row>
    <row r="172" spans="1:2" x14ac:dyDescent="0.25">
      <c r="A172" s="10">
        <v>169</v>
      </c>
      <c r="B172" s="11" t="s">
        <v>675</v>
      </c>
    </row>
    <row r="173" spans="1:2" x14ac:dyDescent="0.25">
      <c r="A173" s="10">
        <v>170</v>
      </c>
      <c r="B173" s="11" t="s">
        <v>676</v>
      </c>
    </row>
    <row r="174" spans="1:2" x14ac:dyDescent="0.25">
      <c r="A174" s="10">
        <v>171</v>
      </c>
      <c r="B174" s="11" t="s">
        <v>677</v>
      </c>
    </row>
    <row r="175" spans="1:2" x14ac:dyDescent="0.25">
      <c r="A175" s="10">
        <v>172</v>
      </c>
      <c r="B175" s="11" t="s">
        <v>678</v>
      </c>
    </row>
    <row r="176" spans="1:2" x14ac:dyDescent="0.25">
      <c r="A176" s="10">
        <v>173</v>
      </c>
      <c r="B176" s="11" t="s">
        <v>679</v>
      </c>
    </row>
    <row r="177" spans="1:2" x14ac:dyDescent="0.25">
      <c r="A177" s="10">
        <v>174</v>
      </c>
      <c r="B177" s="11" t="s">
        <v>680</v>
      </c>
    </row>
    <row r="178" spans="1:2" x14ac:dyDescent="0.25">
      <c r="A178" s="10">
        <v>175</v>
      </c>
      <c r="B178" s="11" t="s">
        <v>681</v>
      </c>
    </row>
    <row r="179" spans="1:2" x14ac:dyDescent="0.25">
      <c r="A179" s="10">
        <v>176</v>
      </c>
      <c r="B179" s="11" t="s">
        <v>682</v>
      </c>
    </row>
    <row r="180" spans="1:2" x14ac:dyDescent="0.25">
      <c r="A180" s="10">
        <v>177</v>
      </c>
      <c r="B180" s="11" t="s">
        <v>683</v>
      </c>
    </row>
    <row r="181" spans="1:2" x14ac:dyDescent="0.25">
      <c r="A181" s="10">
        <v>178</v>
      </c>
      <c r="B181" s="11" t="s">
        <v>684</v>
      </c>
    </row>
    <row r="182" spans="1:2" x14ac:dyDescent="0.25">
      <c r="A182" s="10">
        <v>179</v>
      </c>
      <c r="B182" s="11" t="s">
        <v>685</v>
      </c>
    </row>
    <row r="183" spans="1:2" x14ac:dyDescent="0.25">
      <c r="A183" s="10">
        <v>180</v>
      </c>
      <c r="B183" s="11" t="s">
        <v>686</v>
      </c>
    </row>
    <row r="184" spans="1:2" x14ac:dyDescent="0.25">
      <c r="A184" s="10">
        <v>181</v>
      </c>
      <c r="B184" s="11" t="s">
        <v>687</v>
      </c>
    </row>
    <row r="185" spans="1:2" x14ac:dyDescent="0.25">
      <c r="A185" s="10">
        <v>182</v>
      </c>
      <c r="B185" s="11" t="s">
        <v>688</v>
      </c>
    </row>
    <row r="186" spans="1:2" x14ac:dyDescent="0.25">
      <c r="A186" s="10">
        <v>183</v>
      </c>
      <c r="B186" s="11" t="s">
        <v>689</v>
      </c>
    </row>
    <row r="187" spans="1:2" x14ac:dyDescent="0.25">
      <c r="A187">
        <v>184</v>
      </c>
      <c r="B187" s="11" t="s">
        <v>945</v>
      </c>
    </row>
    <row r="188" spans="1:2" x14ac:dyDescent="0.25">
      <c r="A188" s="14">
        <v>185</v>
      </c>
      <c r="B188" s="11" t="s">
        <v>946</v>
      </c>
    </row>
    <row r="189" spans="1:2" x14ac:dyDescent="0.25">
      <c r="A189" s="14">
        <v>186</v>
      </c>
      <c r="B189" s="11" t="s">
        <v>947</v>
      </c>
    </row>
    <row r="190" spans="1:2" x14ac:dyDescent="0.25">
      <c r="A190" s="14">
        <v>187</v>
      </c>
      <c r="B190" s="11" t="s">
        <v>948</v>
      </c>
    </row>
    <row r="191" spans="1:2" x14ac:dyDescent="0.25">
      <c r="A191" s="14">
        <v>188</v>
      </c>
      <c r="B191" s="11" t="s">
        <v>949</v>
      </c>
    </row>
    <row r="192" spans="1:2" x14ac:dyDescent="0.25">
      <c r="A192" s="14">
        <v>189</v>
      </c>
      <c r="B192" s="11" t="s">
        <v>950</v>
      </c>
    </row>
    <row r="193" spans="1:2" x14ac:dyDescent="0.25">
      <c r="A193" s="14">
        <v>190</v>
      </c>
      <c r="B193" s="11" t="s">
        <v>951</v>
      </c>
    </row>
    <row r="194" spans="1:2" x14ac:dyDescent="0.25">
      <c r="A194" s="14">
        <v>191</v>
      </c>
      <c r="B194" s="11" t="s">
        <v>952</v>
      </c>
    </row>
    <row r="195" spans="1:2" x14ac:dyDescent="0.25">
      <c r="A195" s="14">
        <v>192</v>
      </c>
      <c r="B195" s="11" t="s">
        <v>953</v>
      </c>
    </row>
    <row r="196" spans="1:2" x14ac:dyDescent="0.25">
      <c r="A196" s="14">
        <v>193</v>
      </c>
      <c r="B196" s="11" t="s">
        <v>954</v>
      </c>
    </row>
    <row r="197" spans="1:2" x14ac:dyDescent="0.25">
      <c r="A197" s="14">
        <v>194</v>
      </c>
      <c r="B197" s="11" t="s">
        <v>955</v>
      </c>
    </row>
    <row r="198" spans="1:2" x14ac:dyDescent="0.25">
      <c r="A198" s="14">
        <v>195</v>
      </c>
      <c r="B198" s="11" t="s">
        <v>956</v>
      </c>
    </row>
    <row r="199" spans="1:2" x14ac:dyDescent="0.25">
      <c r="A199" s="14">
        <v>196</v>
      </c>
      <c r="B199" s="11" t="s">
        <v>957</v>
      </c>
    </row>
    <row r="200" spans="1:2" x14ac:dyDescent="0.25">
      <c r="A200" s="14">
        <v>197</v>
      </c>
      <c r="B200" s="11" t="s">
        <v>958</v>
      </c>
    </row>
    <row r="201" spans="1:2" x14ac:dyDescent="0.25">
      <c r="A201" s="14">
        <v>198</v>
      </c>
      <c r="B201" s="11" t="s">
        <v>959</v>
      </c>
    </row>
    <row r="202" spans="1:2" x14ac:dyDescent="0.25">
      <c r="A202" s="14">
        <v>199</v>
      </c>
      <c r="B202" s="11" t="s">
        <v>960</v>
      </c>
    </row>
    <row r="203" spans="1:2" x14ac:dyDescent="0.25">
      <c r="A203" s="14">
        <v>200</v>
      </c>
      <c r="B203" s="11" t="s">
        <v>961</v>
      </c>
    </row>
    <row r="204" spans="1:2" x14ac:dyDescent="0.25">
      <c r="A204" s="14">
        <v>201</v>
      </c>
      <c r="B204" s="11" t="s">
        <v>962</v>
      </c>
    </row>
    <row r="205" spans="1:2" x14ac:dyDescent="0.25">
      <c r="A205" s="14">
        <v>202</v>
      </c>
      <c r="B205" s="11" t="s">
        <v>963</v>
      </c>
    </row>
    <row r="206" spans="1:2" x14ac:dyDescent="0.25">
      <c r="A206" s="14">
        <v>203</v>
      </c>
      <c r="B206" s="11" t="s">
        <v>964</v>
      </c>
    </row>
    <row r="207" spans="1:2" x14ac:dyDescent="0.25">
      <c r="A207" s="14">
        <v>204</v>
      </c>
      <c r="B207" s="11" t="s">
        <v>965</v>
      </c>
    </row>
    <row r="208" spans="1:2" x14ac:dyDescent="0.25">
      <c r="A208" s="14">
        <v>205</v>
      </c>
      <c r="B208" s="11" t="s">
        <v>966</v>
      </c>
    </row>
    <row r="209" spans="1:2" x14ac:dyDescent="0.25">
      <c r="A209" s="14">
        <v>206</v>
      </c>
      <c r="B209" s="11" t="s">
        <v>967</v>
      </c>
    </row>
    <row r="210" spans="1:2" x14ac:dyDescent="0.25">
      <c r="A210" s="14">
        <v>207</v>
      </c>
      <c r="B210" s="11" t="s">
        <v>967</v>
      </c>
    </row>
    <row r="211" spans="1:2" x14ac:dyDescent="0.25">
      <c r="A211" s="14">
        <v>208</v>
      </c>
      <c r="B211" s="11" t="s">
        <v>968</v>
      </c>
    </row>
    <row r="212" spans="1:2" x14ac:dyDescent="0.25">
      <c r="A212" s="14">
        <v>209</v>
      </c>
      <c r="B212" s="11" t="s">
        <v>969</v>
      </c>
    </row>
    <row r="213" spans="1:2" x14ac:dyDescent="0.25">
      <c r="A213" s="14">
        <v>210</v>
      </c>
      <c r="B213" s="11" t="s">
        <v>970</v>
      </c>
    </row>
    <row r="214" spans="1:2" x14ac:dyDescent="0.25">
      <c r="A214" s="14">
        <v>211</v>
      </c>
      <c r="B214" s="11" t="s">
        <v>971</v>
      </c>
    </row>
    <row r="215" spans="1:2" x14ac:dyDescent="0.25">
      <c r="A215" s="14">
        <v>212</v>
      </c>
      <c r="B215" s="11" t="s">
        <v>972</v>
      </c>
    </row>
    <row r="216" spans="1:2" x14ac:dyDescent="0.25">
      <c r="A216" s="14">
        <v>213</v>
      </c>
      <c r="B216" s="11" t="s">
        <v>973</v>
      </c>
    </row>
    <row r="217" spans="1:2" x14ac:dyDescent="0.25">
      <c r="A217" s="14">
        <v>214</v>
      </c>
      <c r="B217" s="11" t="s">
        <v>974</v>
      </c>
    </row>
    <row r="218" spans="1:2" x14ac:dyDescent="0.25">
      <c r="A218" s="14">
        <v>215</v>
      </c>
      <c r="B218" s="11" t="s">
        <v>975</v>
      </c>
    </row>
    <row r="219" spans="1:2" x14ac:dyDescent="0.25">
      <c r="A219" s="14">
        <v>216</v>
      </c>
      <c r="B219" s="11" t="s">
        <v>976</v>
      </c>
    </row>
    <row r="220" spans="1:2" x14ac:dyDescent="0.25">
      <c r="A220" s="14">
        <v>217</v>
      </c>
      <c r="B220" s="11" t="s">
        <v>977</v>
      </c>
    </row>
    <row r="221" spans="1:2" x14ac:dyDescent="0.25">
      <c r="A221" s="14">
        <v>218</v>
      </c>
      <c r="B221" s="11" t="s">
        <v>978</v>
      </c>
    </row>
    <row r="222" spans="1:2" x14ac:dyDescent="0.25">
      <c r="A222" s="14">
        <v>219</v>
      </c>
      <c r="B222" s="11" t="s">
        <v>979</v>
      </c>
    </row>
    <row r="223" spans="1:2" x14ac:dyDescent="0.25">
      <c r="A223" s="14">
        <v>220</v>
      </c>
      <c r="B223" s="11" t="s">
        <v>980</v>
      </c>
    </row>
    <row r="224" spans="1:2" x14ac:dyDescent="0.25">
      <c r="A224" s="14">
        <v>221</v>
      </c>
      <c r="B224" s="11" t="s">
        <v>981</v>
      </c>
    </row>
    <row r="225" spans="1:2" x14ac:dyDescent="0.25">
      <c r="A225" s="14">
        <v>222</v>
      </c>
      <c r="B225" s="11" t="s">
        <v>982</v>
      </c>
    </row>
    <row r="226" spans="1:2" x14ac:dyDescent="0.25">
      <c r="A226" s="14">
        <v>223</v>
      </c>
      <c r="B226" s="11" t="s">
        <v>983</v>
      </c>
    </row>
    <row r="227" spans="1:2" x14ac:dyDescent="0.25">
      <c r="A227" s="14">
        <v>224</v>
      </c>
      <c r="B227" s="11" t="s">
        <v>984</v>
      </c>
    </row>
    <row r="228" spans="1:2" x14ac:dyDescent="0.25">
      <c r="A228" s="14">
        <v>225</v>
      </c>
      <c r="B228" s="11" t="s">
        <v>985</v>
      </c>
    </row>
    <row r="229" spans="1:2" x14ac:dyDescent="0.25">
      <c r="A229" s="14">
        <v>226</v>
      </c>
      <c r="B229" s="11" t="s">
        <v>986</v>
      </c>
    </row>
    <row r="230" spans="1:2" x14ac:dyDescent="0.25">
      <c r="A230" s="14">
        <v>227</v>
      </c>
      <c r="B230" s="11" t="s">
        <v>987</v>
      </c>
    </row>
    <row r="231" spans="1:2" x14ac:dyDescent="0.25">
      <c r="A231" s="14">
        <v>228</v>
      </c>
      <c r="B231" s="11" t="s">
        <v>988</v>
      </c>
    </row>
    <row r="232" spans="1:2" x14ac:dyDescent="0.25">
      <c r="A232" s="14">
        <v>229</v>
      </c>
      <c r="B232" s="11" t="s">
        <v>989</v>
      </c>
    </row>
    <row r="233" spans="1:2" x14ac:dyDescent="0.25">
      <c r="A233" s="14">
        <v>230</v>
      </c>
      <c r="B233" s="11" t="s">
        <v>990</v>
      </c>
    </row>
    <row r="234" spans="1:2" x14ac:dyDescent="0.25">
      <c r="A234" s="14">
        <v>231</v>
      </c>
      <c r="B234" s="11" t="s">
        <v>991</v>
      </c>
    </row>
    <row r="235" spans="1:2" x14ac:dyDescent="0.25">
      <c r="A235" s="14">
        <v>232</v>
      </c>
      <c r="B235" s="11" t="s">
        <v>992</v>
      </c>
    </row>
    <row r="236" spans="1:2" x14ac:dyDescent="0.25">
      <c r="A236" s="14">
        <v>233</v>
      </c>
      <c r="B236" s="11" t="s">
        <v>993</v>
      </c>
    </row>
    <row r="237" spans="1:2" x14ac:dyDescent="0.25">
      <c r="A237" s="14">
        <v>234</v>
      </c>
      <c r="B237" s="11" t="s">
        <v>994</v>
      </c>
    </row>
    <row r="238" spans="1:2" x14ac:dyDescent="0.25">
      <c r="A238" s="14">
        <v>235</v>
      </c>
      <c r="B238" s="11" t="s">
        <v>995</v>
      </c>
    </row>
    <row r="239" spans="1:2" x14ac:dyDescent="0.25">
      <c r="A239" s="14">
        <v>236</v>
      </c>
      <c r="B239" s="11" t="s">
        <v>996</v>
      </c>
    </row>
    <row r="240" spans="1:2" x14ac:dyDescent="0.25">
      <c r="A240" s="14">
        <v>237</v>
      </c>
      <c r="B240" s="11" t="s">
        <v>997</v>
      </c>
    </row>
    <row r="241" spans="1:2" x14ac:dyDescent="0.25">
      <c r="A241" s="14">
        <v>238</v>
      </c>
      <c r="B241" s="11" t="s">
        <v>998</v>
      </c>
    </row>
    <row r="242" spans="1:2" x14ac:dyDescent="0.25">
      <c r="A242" s="14">
        <v>239</v>
      </c>
      <c r="B242" s="11" t="s">
        <v>999</v>
      </c>
    </row>
    <row r="243" spans="1:2" x14ac:dyDescent="0.25">
      <c r="A243" s="14">
        <v>240</v>
      </c>
      <c r="B243" s="11" t="s">
        <v>1000</v>
      </c>
    </row>
    <row r="244" spans="1:2" x14ac:dyDescent="0.25">
      <c r="A244" s="14">
        <v>241</v>
      </c>
      <c r="B244" s="11" t="s">
        <v>1001</v>
      </c>
    </row>
    <row r="245" spans="1:2" x14ac:dyDescent="0.25">
      <c r="A245" s="14">
        <v>242</v>
      </c>
      <c r="B245" s="11" t="s">
        <v>1002</v>
      </c>
    </row>
    <row r="246" spans="1:2" x14ac:dyDescent="0.25">
      <c r="A246" s="14">
        <v>243</v>
      </c>
      <c r="B246" s="11" t="s">
        <v>1003</v>
      </c>
    </row>
    <row r="247" spans="1:2" x14ac:dyDescent="0.25">
      <c r="A247" s="14">
        <v>244</v>
      </c>
      <c r="B247" s="11" t="s">
        <v>1004</v>
      </c>
    </row>
    <row r="248" spans="1:2" x14ac:dyDescent="0.25">
      <c r="A248" s="14">
        <v>245</v>
      </c>
      <c r="B248" s="11" t="s">
        <v>1005</v>
      </c>
    </row>
    <row r="249" spans="1:2" x14ac:dyDescent="0.25">
      <c r="A249" s="14">
        <v>246</v>
      </c>
      <c r="B249" s="11" t="s">
        <v>1006</v>
      </c>
    </row>
    <row r="250" spans="1:2" x14ac:dyDescent="0.25">
      <c r="A250" s="14">
        <v>247</v>
      </c>
      <c r="B250" s="11" t="s">
        <v>1007</v>
      </c>
    </row>
    <row r="251" spans="1:2" x14ac:dyDescent="0.25">
      <c r="A251" s="14">
        <v>248</v>
      </c>
      <c r="B251" s="11" t="s">
        <v>1008</v>
      </c>
    </row>
    <row r="252" spans="1:2" x14ac:dyDescent="0.25">
      <c r="A252" s="14">
        <v>249</v>
      </c>
      <c r="B252" s="11" t="s">
        <v>1009</v>
      </c>
    </row>
    <row r="253" spans="1:2" x14ac:dyDescent="0.25">
      <c r="A253" s="14">
        <v>250</v>
      </c>
      <c r="B253" s="11" t="s">
        <v>1010</v>
      </c>
    </row>
    <row r="254" spans="1:2" x14ac:dyDescent="0.25">
      <c r="A254" s="14">
        <v>251</v>
      </c>
      <c r="B254" s="11" t="s">
        <v>1011</v>
      </c>
    </row>
    <row r="255" spans="1:2" x14ac:dyDescent="0.25">
      <c r="A255" s="14">
        <v>252</v>
      </c>
      <c r="B255" s="11" t="s">
        <v>1012</v>
      </c>
    </row>
    <row r="256" spans="1:2" x14ac:dyDescent="0.25">
      <c r="A256" s="14">
        <v>253</v>
      </c>
      <c r="B256" s="11" t="s">
        <v>1013</v>
      </c>
    </row>
    <row r="257" spans="1:2" x14ac:dyDescent="0.25">
      <c r="A257" s="14">
        <v>254</v>
      </c>
      <c r="B257" s="11" t="s">
        <v>1014</v>
      </c>
    </row>
    <row r="258" spans="1:2" x14ac:dyDescent="0.25">
      <c r="A258" s="14">
        <v>255</v>
      </c>
      <c r="B258" s="11" t="s">
        <v>1015</v>
      </c>
    </row>
    <row r="259" spans="1:2" x14ac:dyDescent="0.25">
      <c r="A259" s="14">
        <v>256</v>
      </c>
      <c r="B259" s="11" t="s">
        <v>1016</v>
      </c>
    </row>
    <row r="260" spans="1:2" x14ac:dyDescent="0.25">
      <c r="A260" s="14">
        <v>257</v>
      </c>
      <c r="B260" s="11" t="s">
        <v>1017</v>
      </c>
    </row>
    <row r="261" spans="1:2" x14ac:dyDescent="0.25">
      <c r="A261" s="14">
        <v>258</v>
      </c>
      <c r="B261" s="11" t="s">
        <v>1018</v>
      </c>
    </row>
    <row r="262" spans="1:2" x14ac:dyDescent="0.25">
      <c r="A262" s="14">
        <v>259</v>
      </c>
      <c r="B262" s="11" t="s">
        <v>1019</v>
      </c>
    </row>
    <row r="263" spans="1:2" x14ac:dyDescent="0.25">
      <c r="A263" s="14">
        <v>260</v>
      </c>
      <c r="B263" s="11" t="s">
        <v>1020</v>
      </c>
    </row>
    <row r="264" spans="1:2" x14ac:dyDescent="0.25">
      <c r="A264" s="14">
        <v>261</v>
      </c>
      <c r="B264" s="11" t="s">
        <v>1021</v>
      </c>
    </row>
    <row r="265" spans="1:2" x14ac:dyDescent="0.25">
      <c r="A265" s="14">
        <v>262</v>
      </c>
      <c r="B265" s="11" t="s">
        <v>1022</v>
      </c>
    </row>
    <row r="266" spans="1:2" x14ac:dyDescent="0.25">
      <c r="A266" s="14">
        <v>263</v>
      </c>
      <c r="B266" s="11" t="s">
        <v>1023</v>
      </c>
    </row>
    <row r="267" spans="1:2" x14ac:dyDescent="0.25">
      <c r="A267" s="14">
        <v>264</v>
      </c>
      <c r="B267" s="11" t="s">
        <v>1024</v>
      </c>
    </row>
    <row r="268" spans="1:2" x14ac:dyDescent="0.25">
      <c r="A268" s="14">
        <v>265</v>
      </c>
      <c r="B268" s="11" t="s">
        <v>1025</v>
      </c>
    </row>
    <row r="269" spans="1:2" x14ac:dyDescent="0.25">
      <c r="A269" s="14">
        <v>266</v>
      </c>
      <c r="B269" s="11" t="s">
        <v>1026</v>
      </c>
    </row>
    <row r="270" spans="1:2" x14ac:dyDescent="0.25">
      <c r="A270" s="14">
        <v>267</v>
      </c>
      <c r="B270" s="11" t="s">
        <v>1027</v>
      </c>
    </row>
    <row r="271" spans="1:2" x14ac:dyDescent="0.25">
      <c r="A271" s="14">
        <v>268</v>
      </c>
      <c r="B271" s="11" t="s">
        <v>1028</v>
      </c>
    </row>
    <row r="272" spans="1:2" x14ac:dyDescent="0.25">
      <c r="A272" s="14">
        <v>269</v>
      </c>
      <c r="B272" s="11" t="s">
        <v>1029</v>
      </c>
    </row>
    <row r="273" spans="1:2" x14ac:dyDescent="0.25">
      <c r="A273" s="14">
        <v>270</v>
      </c>
      <c r="B273" s="11" t="s">
        <v>1030</v>
      </c>
    </row>
    <row r="274" spans="1:2" x14ac:dyDescent="0.25">
      <c r="A274" s="14">
        <v>271</v>
      </c>
      <c r="B274" s="11" t="s">
        <v>1031</v>
      </c>
    </row>
    <row r="275" spans="1:2" x14ac:dyDescent="0.25">
      <c r="A275" s="14">
        <v>272</v>
      </c>
      <c r="B275" s="11" t="s">
        <v>1032</v>
      </c>
    </row>
    <row r="276" spans="1:2" x14ac:dyDescent="0.25">
      <c r="A276" s="14">
        <v>273</v>
      </c>
      <c r="B276" s="11" t="s">
        <v>1033</v>
      </c>
    </row>
    <row r="277" spans="1:2" x14ac:dyDescent="0.25">
      <c r="A277" s="14">
        <v>274</v>
      </c>
      <c r="B277" s="11" t="s">
        <v>1034</v>
      </c>
    </row>
    <row r="278" spans="1:2" x14ac:dyDescent="0.25">
      <c r="A278" s="14">
        <v>275</v>
      </c>
      <c r="B278" s="11" t="s">
        <v>1035</v>
      </c>
    </row>
    <row r="279" spans="1:2" x14ac:dyDescent="0.25">
      <c r="A279" s="14">
        <v>276</v>
      </c>
      <c r="B279" s="11" t="s">
        <v>1036</v>
      </c>
    </row>
    <row r="280" spans="1:2" x14ac:dyDescent="0.25">
      <c r="A280" s="14">
        <v>277</v>
      </c>
      <c r="B280" s="11" t="s">
        <v>1037</v>
      </c>
    </row>
    <row r="281" spans="1:2" x14ac:dyDescent="0.25">
      <c r="A281" s="14">
        <v>278</v>
      </c>
      <c r="B281" s="11" t="s">
        <v>1038</v>
      </c>
    </row>
    <row r="282" spans="1:2" x14ac:dyDescent="0.25">
      <c r="A282" s="14">
        <v>279</v>
      </c>
      <c r="B282" s="11" t="s">
        <v>1039</v>
      </c>
    </row>
    <row r="283" spans="1:2" x14ac:dyDescent="0.25">
      <c r="A283" s="14">
        <v>280</v>
      </c>
      <c r="B283" s="11" t="s">
        <v>1040</v>
      </c>
    </row>
    <row r="284" spans="1:2" x14ac:dyDescent="0.25">
      <c r="A284" s="14">
        <v>281</v>
      </c>
      <c r="B284" s="11" t="s">
        <v>1041</v>
      </c>
    </row>
    <row r="285" spans="1:2" x14ac:dyDescent="0.25">
      <c r="A285" s="14">
        <v>282</v>
      </c>
      <c r="B285" s="11" t="s">
        <v>1042</v>
      </c>
    </row>
    <row r="286" spans="1:2" x14ac:dyDescent="0.25">
      <c r="A286" s="14">
        <v>283</v>
      </c>
      <c r="B286" s="11" t="s">
        <v>1043</v>
      </c>
    </row>
    <row r="287" spans="1:2" x14ac:dyDescent="0.25">
      <c r="A287" s="14">
        <v>284</v>
      </c>
      <c r="B287" s="11" t="s">
        <v>1044</v>
      </c>
    </row>
    <row r="288" spans="1:2" x14ac:dyDescent="0.25">
      <c r="A288" s="14">
        <v>285</v>
      </c>
      <c r="B288" s="11" t="s">
        <v>1045</v>
      </c>
    </row>
    <row r="289" spans="1:2" x14ac:dyDescent="0.25">
      <c r="A289" s="14">
        <v>286</v>
      </c>
      <c r="B289" s="11" t="s">
        <v>1046</v>
      </c>
    </row>
    <row r="290" spans="1:2" x14ac:dyDescent="0.25">
      <c r="A290" s="14">
        <v>287</v>
      </c>
      <c r="B290" s="11" t="s">
        <v>1047</v>
      </c>
    </row>
    <row r="291" spans="1:2" x14ac:dyDescent="0.25">
      <c r="A291" s="14">
        <v>288</v>
      </c>
      <c r="B291" s="11" t="s">
        <v>1048</v>
      </c>
    </row>
    <row r="292" spans="1:2" x14ac:dyDescent="0.25">
      <c r="A292" s="14">
        <v>289</v>
      </c>
      <c r="B292" s="11" t="s">
        <v>1049</v>
      </c>
    </row>
    <row r="293" spans="1:2" x14ac:dyDescent="0.25">
      <c r="A293" s="14">
        <v>290</v>
      </c>
      <c r="B293" s="11" t="s">
        <v>1050</v>
      </c>
    </row>
    <row r="294" spans="1:2" x14ac:dyDescent="0.25">
      <c r="A294" s="14">
        <v>291</v>
      </c>
      <c r="B294" s="11" t="s">
        <v>1051</v>
      </c>
    </row>
    <row r="295" spans="1:2" x14ac:dyDescent="0.25">
      <c r="A295" s="14">
        <v>292</v>
      </c>
      <c r="B295" s="11" t="s">
        <v>1052</v>
      </c>
    </row>
    <row r="296" spans="1:2" x14ac:dyDescent="0.25">
      <c r="A296" s="14">
        <v>293</v>
      </c>
      <c r="B296" s="11" t="s">
        <v>1053</v>
      </c>
    </row>
    <row r="297" spans="1:2" x14ac:dyDescent="0.25">
      <c r="A297" s="14">
        <v>294</v>
      </c>
      <c r="B297" s="11" t="s">
        <v>1054</v>
      </c>
    </row>
    <row r="298" spans="1:2" x14ac:dyDescent="0.25">
      <c r="A298" s="14">
        <v>295</v>
      </c>
      <c r="B298" s="11" t="s">
        <v>1055</v>
      </c>
    </row>
    <row r="299" spans="1:2" x14ac:dyDescent="0.25">
      <c r="A299" s="14">
        <v>296</v>
      </c>
      <c r="B299" s="11" t="s">
        <v>1056</v>
      </c>
    </row>
    <row r="300" spans="1:2" x14ac:dyDescent="0.25">
      <c r="A300" s="14">
        <v>297</v>
      </c>
      <c r="B300" s="11" t="s">
        <v>1057</v>
      </c>
    </row>
    <row r="301" spans="1:2" x14ac:dyDescent="0.25">
      <c r="A301" s="14">
        <v>298</v>
      </c>
      <c r="B301" s="11" t="s">
        <v>1058</v>
      </c>
    </row>
    <row r="302" spans="1:2" x14ac:dyDescent="0.25">
      <c r="A302" s="14">
        <v>299</v>
      </c>
      <c r="B302" s="11" t="s">
        <v>1059</v>
      </c>
    </row>
    <row r="303" spans="1:2" x14ac:dyDescent="0.25">
      <c r="A303" s="14">
        <v>300</v>
      </c>
      <c r="B303" s="11" t="s">
        <v>1060</v>
      </c>
    </row>
    <row r="304" spans="1:2" x14ac:dyDescent="0.25">
      <c r="A304" s="14">
        <v>301</v>
      </c>
      <c r="B304" s="11" t="s">
        <v>1061</v>
      </c>
    </row>
    <row r="305" spans="1:2" x14ac:dyDescent="0.25">
      <c r="A305" s="14">
        <v>302</v>
      </c>
      <c r="B305" s="11" t="s">
        <v>1062</v>
      </c>
    </row>
    <row r="306" spans="1:2" x14ac:dyDescent="0.25">
      <c r="A306" s="14">
        <v>303</v>
      </c>
      <c r="B306" s="11" t="s">
        <v>1063</v>
      </c>
    </row>
    <row r="307" spans="1:2" x14ac:dyDescent="0.25">
      <c r="A307" s="14">
        <v>304</v>
      </c>
      <c r="B307" s="11" t="s">
        <v>1064</v>
      </c>
    </row>
    <row r="308" spans="1:2" x14ac:dyDescent="0.25">
      <c r="A308" s="14">
        <v>305</v>
      </c>
      <c r="B308" s="11" t="s">
        <v>1065</v>
      </c>
    </row>
    <row r="309" spans="1:2" x14ac:dyDescent="0.25">
      <c r="A309" s="14">
        <v>306</v>
      </c>
      <c r="B309" s="11" t="s">
        <v>1066</v>
      </c>
    </row>
    <row r="310" spans="1:2" x14ac:dyDescent="0.25">
      <c r="A310" s="14">
        <v>307</v>
      </c>
      <c r="B310" s="11" t="s">
        <v>1067</v>
      </c>
    </row>
    <row r="311" spans="1:2" x14ac:dyDescent="0.25">
      <c r="A311" s="14">
        <v>308</v>
      </c>
      <c r="B311" s="11" t="s">
        <v>1068</v>
      </c>
    </row>
    <row r="312" spans="1:2" x14ac:dyDescent="0.25">
      <c r="A312" s="14">
        <v>309</v>
      </c>
      <c r="B312" s="11" t="s">
        <v>1069</v>
      </c>
    </row>
    <row r="313" spans="1:2" x14ac:dyDescent="0.25">
      <c r="A313" s="14">
        <v>310</v>
      </c>
      <c r="B313" s="11" t="s">
        <v>1070</v>
      </c>
    </row>
    <row r="314" spans="1:2" x14ac:dyDescent="0.25">
      <c r="A314" s="14">
        <v>311</v>
      </c>
      <c r="B314" s="11" t="s">
        <v>1071</v>
      </c>
    </row>
    <row r="315" spans="1:2" x14ac:dyDescent="0.25">
      <c r="A315" s="14">
        <v>312</v>
      </c>
      <c r="B315" s="11" t="s">
        <v>1072</v>
      </c>
    </row>
    <row r="316" spans="1:2" x14ac:dyDescent="0.25">
      <c r="A316" s="14">
        <v>313</v>
      </c>
      <c r="B316" s="11" t="s">
        <v>1073</v>
      </c>
    </row>
    <row r="317" spans="1:2" x14ac:dyDescent="0.25">
      <c r="A317" s="14">
        <v>314</v>
      </c>
      <c r="B317" s="11" t="s">
        <v>1074</v>
      </c>
    </row>
    <row r="318" spans="1:2" x14ac:dyDescent="0.25">
      <c r="A318" s="14">
        <v>315</v>
      </c>
      <c r="B318" s="11" t="s">
        <v>1075</v>
      </c>
    </row>
    <row r="319" spans="1:2" x14ac:dyDescent="0.25">
      <c r="A319" s="14">
        <v>316</v>
      </c>
      <c r="B319" s="11" t="s">
        <v>1076</v>
      </c>
    </row>
    <row r="320" spans="1:2" x14ac:dyDescent="0.25">
      <c r="A320" s="14">
        <v>317</v>
      </c>
      <c r="B320" s="11" t="s">
        <v>1077</v>
      </c>
    </row>
    <row r="321" spans="1:2" x14ac:dyDescent="0.25">
      <c r="A321" s="14">
        <v>318</v>
      </c>
      <c r="B321" s="11" t="s">
        <v>1078</v>
      </c>
    </row>
    <row r="322" spans="1:2" x14ac:dyDescent="0.25">
      <c r="A322" s="14">
        <v>319</v>
      </c>
      <c r="B322" s="11" t="s">
        <v>1079</v>
      </c>
    </row>
    <row r="323" spans="1:2" x14ac:dyDescent="0.25">
      <c r="A323" s="14">
        <v>320</v>
      </c>
      <c r="B323" s="11" t="s">
        <v>1080</v>
      </c>
    </row>
    <row r="324" spans="1:2" x14ac:dyDescent="0.25">
      <c r="A324" s="14">
        <v>321</v>
      </c>
      <c r="B324" s="11" t="s">
        <v>1081</v>
      </c>
    </row>
    <row r="325" spans="1:2" x14ac:dyDescent="0.25">
      <c r="A325" s="14">
        <v>322</v>
      </c>
      <c r="B325" s="11" t="s">
        <v>1082</v>
      </c>
    </row>
    <row r="326" spans="1:2" x14ac:dyDescent="0.25">
      <c r="A326" s="14">
        <v>323</v>
      </c>
      <c r="B326" s="11" t="s">
        <v>1083</v>
      </c>
    </row>
    <row r="327" spans="1:2" x14ac:dyDescent="0.25">
      <c r="A327" s="14">
        <v>324</v>
      </c>
      <c r="B327" s="11" t="s">
        <v>1084</v>
      </c>
    </row>
    <row r="328" spans="1:2" x14ac:dyDescent="0.25">
      <c r="A328" s="14">
        <v>325</v>
      </c>
      <c r="B328" s="11" t="s">
        <v>1085</v>
      </c>
    </row>
    <row r="329" spans="1:2" x14ac:dyDescent="0.25">
      <c r="A329" s="14">
        <v>326</v>
      </c>
      <c r="B329" s="11" t="s">
        <v>1086</v>
      </c>
    </row>
    <row r="330" spans="1:2" x14ac:dyDescent="0.25">
      <c r="A330" s="14">
        <v>327</v>
      </c>
      <c r="B330" s="11" t="s">
        <v>1087</v>
      </c>
    </row>
    <row r="331" spans="1:2" x14ac:dyDescent="0.25">
      <c r="A331" s="14">
        <v>328</v>
      </c>
      <c r="B331" s="11" t="s">
        <v>1088</v>
      </c>
    </row>
    <row r="332" spans="1:2" x14ac:dyDescent="0.25">
      <c r="A332" s="14">
        <v>329</v>
      </c>
      <c r="B332" s="11" t="s">
        <v>1089</v>
      </c>
    </row>
    <row r="333" spans="1:2" x14ac:dyDescent="0.25">
      <c r="A333" s="14">
        <v>330</v>
      </c>
      <c r="B333" s="11" t="s">
        <v>1090</v>
      </c>
    </row>
    <row r="334" spans="1:2" x14ac:dyDescent="0.25">
      <c r="A334" s="14">
        <v>331</v>
      </c>
      <c r="B334" s="11" t="s">
        <v>1091</v>
      </c>
    </row>
    <row r="335" spans="1:2" x14ac:dyDescent="0.25">
      <c r="A335" s="14">
        <v>332</v>
      </c>
      <c r="B335" s="11" t="s">
        <v>1092</v>
      </c>
    </row>
    <row r="336" spans="1:2" x14ac:dyDescent="0.25">
      <c r="A336" s="14">
        <v>333</v>
      </c>
      <c r="B336" s="11" t="s">
        <v>1093</v>
      </c>
    </row>
    <row r="337" spans="1:2" x14ac:dyDescent="0.25">
      <c r="A337" s="14">
        <v>334</v>
      </c>
      <c r="B337" s="11" t="s">
        <v>1094</v>
      </c>
    </row>
    <row r="338" spans="1:2" x14ac:dyDescent="0.25">
      <c r="A338" s="14">
        <v>335</v>
      </c>
      <c r="B338" s="11" t="s">
        <v>1095</v>
      </c>
    </row>
    <row r="339" spans="1:2" x14ac:dyDescent="0.25">
      <c r="A339" s="14">
        <v>336</v>
      </c>
      <c r="B339" s="11" t="s">
        <v>1096</v>
      </c>
    </row>
    <row r="340" spans="1:2" x14ac:dyDescent="0.25">
      <c r="A340" s="14">
        <v>337</v>
      </c>
      <c r="B340" s="11" t="s">
        <v>1097</v>
      </c>
    </row>
    <row r="341" spans="1:2" x14ac:dyDescent="0.25">
      <c r="A341" s="14">
        <v>338</v>
      </c>
      <c r="B341" s="11" t="s">
        <v>1098</v>
      </c>
    </row>
    <row r="342" spans="1:2" x14ac:dyDescent="0.25">
      <c r="A342" s="14">
        <v>339</v>
      </c>
      <c r="B342" s="11" t="s">
        <v>1099</v>
      </c>
    </row>
    <row r="343" spans="1:2" x14ac:dyDescent="0.25">
      <c r="A343" s="14">
        <v>340</v>
      </c>
      <c r="B343" s="11" t="s">
        <v>1100</v>
      </c>
    </row>
    <row r="344" spans="1:2" x14ac:dyDescent="0.25">
      <c r="A344" s="14">
        <v>341</v>
      </c>
      <c r="B344" s="11" t="s">
        <v>1101</v>
      </c>
    </row>
    <row r="345" spans="1:2" x14ac:dyDescent="0.25">
      <c r="A345" s="14">
        <v>342</v>
      </c>
      <c r="B345" s="11" t="s">
        <v>1102</v>
      </c>
    </row>
    <row r="346" spans="1:2" x14ac:dyDescent="0.25">
      <c r="A346" s="14">
        <v>343</v>
      </c>
      <c r="B346" s="11" t="s">
        <v>1103</v>
      </c>
    </row>
    <row r="347" spans="1:2" x14ac:dyDescent="0.25">
      <c r="A347" s="14">
        <v>344</v>
      </c>
      <c r="B347" s="11" t="s">
        <v>1104</v>
      </c>
    </row>
    <row r="348" spans="1:2" x14ac:dyDescent="0.25">
      <c r="A348" s="14">
        <v>345</v>
      </c>
      <c r="B348" s="11" t="s">
        <v>1105</v>
      </c>
    </row>
    <row r="349" spans="1:2" x14ac:dyDescent="0.25">
      <c r="A349" s="14">
        <v>346</v>
      </c>
      <c r="B349" s="11" t="s">
        <v>1106</v>
      </c>
    </row>
    <row r="350" spans="1:2" x14ac:dyDescent="0.25">
      <c r="A350" s="14">
        <v>347</v>
      </c>
      <c r="B350" s="11" t="s">
        <v>1107</v>
      </c>
    </row>
    <row r="351" spans="1:2" x14ac:dyDescent="0.25">
      <c r="A351" s="14">
        <v>348</v>
      </c>
      <c r="B351" s="11" t="s">
        <v>1108</v>
      </c>
    </row>
    <row r="352" spans="1:2" x14ac:dyDescent="0.25">
      <c r="A352" s="14">
        <v>349</v>
      </c>
      <c r="B352" s="11" t="s">
        <v>1109</v>
      </c>
    </row>
    <row r="353" spans="1:2" x14ac:dyDescent="0.25">
      <c r="A353" s="14">
        <v>350</v>
      </c>
      <c r="B353" s="11" t="s">
        <v>1110</v>
      </c>
    </row>
    <row r="354" spans="1:2" x14ac:dyDescent="0.25">
      <c r="A354" s="14">
        <v>351</v>
      </c>
      <c r="B354" s="11" t="s">
        <v>1111</v>
      </c>
    </row>
    <row r="355" spans="1:2" x14ac:dyDescent="0.25">
      <c r="A355" s="14">
        <v>352</v>
      </c>
      <c r="B355" s="11" t="s">
        <v>1112</v>
      </c>
    </row>
    <row r="356" spans="1:2" x14ac:dyDescent="0.25">
      <c r="A356" s="14">
        <v>353</v>
      </c>
      <c r="B356" s="11" t="s">
        <v>1113</v>
      </c>
    </row>
    <row r="357" spans="1:2" x14ac:dyDescent="0.25">
      <c r="A357" s="14">
        <v>354</v>
      </c>
      <c r="B357" s="11" t="s">
        <v>1114</v>
      </c>
    </row>
    <row r="358" spans="1:2" x14ac:dyDescent="0.25">
      <c r="A358" s="14">
        <v>355</v>
      </c>
      <c r="B358" s="11" t="s">
        <v>1115</v>
      </c>
    </row>
    <row r="359" spans="1:2" x14ac:dyDescent="0.25">
      <c r="A359" s="14">
        <v>356</v>
      </c>
      <c r="B359" s="11" t="s">
        <v>1116</v>
      </c>
    </row>
    <row r="360" spans="1:2" x14ac:dyDescent="0.25">
      <c r="A360" s="14">
        <v>357</v>
      </c>
      <c r="B360" s="11" t="s">
        <v>1117</v>
      </c>
    </row>
    <row r="361" spans="1:2" x14ac:dyDescent="0.25">
      <c r="A361" s="14">
        <v>358</v>
      </c>
      <c r="B361" s="11" t="s">
        <v>1118</v>
      </c>
    </row>
    <row r="362" spans="1:2" x14ac:dyDescent="0.25">
      <c r="A362" s="14">
        <v>359</v>
      </c>
      <c r="B362" s="11" t="s">
        <v>1119</v>
      </c>
    </row>
    <row r="363" spans="1:2" x14ac:dyDescent="0.25">
      <c r="A363" s="14">
        <v>360</v>
      </c>
      <c r="B363" s="11" t="s">
        <v>1120</v>
      </c>
    </row>
    <row r="364" spans="1:2" x14ac:dyDescent="0.25">
      <c r="A364" s="14">
        <v>361</v>
      </c>
      <c r="B364" s="11" t="s">
        <v>1121</v>
      </c>
    </row>
    <row r="365" spans="1:2" x14ac:dyDescent="0.25">
      <c r="A365" s="14">
        <v>362</v>
      </c>
      <c r="B365" s="11" t="s">
        <v>1122</v>
      </c>
    </row>
    <row r="366" spans="1:2" x14ac:dyDescent="0.25">
      <c r="A366" s="14">
        <v>363</v>
      </c>
      <c r="B366" s="11" t="s">
        <v>1123</v>
      </c>
    </row>
    <row r="367" spans="1:2" x14ac:dyDescent="0.25">
      <c r="A367" s="14">
        <v>364</v>
      </c>
      <c r="B367" s="11" t="s">
        <v>1124</v>
      </c>
    </row>
    <row r="368" spans="1:2" x14ac:dyDescent="0.25">
      <c r="A368" s="14">
        <v>365</v>
      </c>
      <c r="B368" s="11" t="s">
        <v>1125</v>
      </c>
    </row>
    <row r="369" spans="1:2" x14ac:dyDescent="0.25">
      <c r="A369" s="14">
        <v>366</v>
      </c>
      <c r="B369" s="11" t="s">
        <v>1126</v>
      </c>
    </row>
    <row r="370" spans="1:2" x14ac:dyDescent="0.25">
      <c r="A370" s="14">
        <v>367</v>
      </c>
      <c r="B370" s="11" t="s">
        <v>1127</v>
      </c>
    </row>
    <row r="371" spans="1:2" x14ac:dyDescent="0.25">
      <c r="A371" s="14">
        <v>368</v>
      </c>
      <c r="B371" s="11" t="s">
        <v>1128</v>
      </c>
    </row>
    <row r="372" spans="1:2" x14ac:dyDescent="0.25">
      <c r="A372" s="14">
        <v>369</v>
      </c>
      <c r="B372" s="11" t="s">
        <v>1129</v>
      </c>
    </row>
    <row r="373" spans="1:2" x14ac:dyDescent="0.25">
      <c r="A373" s="14">
        <v>370</v>
      </c>
      <c r="B373" s="11" t="s">
        <v>1130</v>
      </c>
    </row>
    <row r="374" spans="1:2" x14ac:dyDescent="0.25">
      <c r="A374" s="14">
        <v>371</v>
      </c>
      <c r="B374" s="11" t="s">
        <v>1131</v>
      </c>
    </row>
    <row r="375" spans="1:2" x14ac:dyDescent="0.25">
      <c r="A375" s="14">
        <v>372</v>
      </c>
      <c r="B375" s="11" t="s">
        <v>1132</v>
      </c>
    </row>
    <row r="376" spans="1:2" x14ac:dyDescent="0.25">
      <c r="A376" s="14">
        <v>373</v>
      </c>
      <c r="B376" s="11" t="s">
        <v>1133</v>
      </c>
    </row>
    <row r="377" spans="1:2" x14ac:dyDescent="0.25">
      <c r="A377" s="14">
        <v>374</v>
      </c>
      <c r="B377" s="11" t="s">
        <v>1134</v>
      </c>
    </row>
    <row r="378" spans="1:2" x14ac:dyDescent="0.25">
      <c r="A378" s="14">
        <v>375</v>
      </c>
      <c r="B378" s="11" t="s">
        <v>1135</v>
      </c>
    </row>
    <row r="379" spans="1:2" x14ac:dyDescent="0.25">
      <c r="A379" s="14">
        <v>376</v>
      </c>
      <c r="B379" s="11" t="s">
        <v>1136</v>
      </c>
    </row>
    <row r="380" spans="1:2" x14ac:dyDescent="0.25">
      <c r="A380" s="14">
        <v>377</v>
      </c>
      <c r="B380" s="11" t="s">
        <v>1137</v>
      </c>
    </row>
    <row r="381" spans="1:2" x14ac:dyDescent="0.25">
      <c r="A381" s="14">
        <v>378</v>
      </c>
      <c r="B381" s="11" t="s">
        <v>1138</v>
      </c>
    </row>
    <row r="382" spans="1:2" x14ac:dyDescent="0.25">
      <c r="A382" s="14">
        <v>379</v>
      </c>
      <c r="B382" s="11" t="s">
        <v>1139</v>
      </c>
    </row>
    <row r="383" spans="1:2" x14ac:dyDescent="0.25">
      <c r="A383" s="14">
        <v>380</v>
      </c>
      <c r="B383" s="11" t="s">
        <v>1140</v>
      </c>
    </row>
    <row r="384" spans="1:2" x14ac:dyDescent="0.25">
      <c r="A384" s="14">
        <v>381</v>
      </c>
      <c r="B384" s="11" t="s">
        <v>1141</v>
      </c>
    </row>
    <row r="385" spans="1:2" x14ac:dyDescent="0.25">
      <c r="A385" s="14">
        <v>382</v>
      </c>
      <c r="B385" s="11" t="s">
        <v>1142</v>
      </c>
    </row>
    <row r="386" spans="1:2" x14ac:dyDescent="0.25">
      <c r="A386" s="14">
        <v>383</v>
      </c>
      <c r="B386" s="11" t="s">
        <v>1143</v>
      </c>
    </row>
    <row r="387" spans="1:2" x14ac:dyDescent="0.25">
      <c r="A387" s="14">
        <v>384</v>
      </c>
      <c r="B387" s="11" t="s">
        <v>1144</v>
      </c>
    </row>
    <row r="388" spans="1:2" x14ac:dyDescent="0.25">
      <c r="A388" s="14">
        <v>385</v>
      </c>
      <c r="B388" s="11" t="s">
        <v>1145</v>
      </c>
    </row>
  </sheetData>
  <hyperlinks>
    <hyperlink ref="B4" r:id="rId1" xr:uid="{580682F2-BAAB-4490-86D3-1134187E665F}"/>
    <hyperlink ref="B5" r:id="rId2" xr:uid="{84853359-D951-4903-864C-441813DABCC5}"/>
    <hyperlink ref="B6" r:id="rId3" xr:uid="{8C78CA99-1F69-4159-B457-95E79D57CBF6}"/>
    <hyperlink ref="B7" r:id="rId4" xr:uid="{88272389-FC63-4AC5-93B0-7CEA25B073CE}"/>
    <hyperlink ref="B8" r:id="rId5" xr:uid="{E381F0CC-DA63-455A-84FB-DDD1D4A48321}"/>
    <hyperlink ref="B9" r:id="rId6" xr:uid="{5E3E6EA7-7C0E-4BD4-BBCE-E0B395B0B9B8}"/>
    <hyperlink ref="B10" r:id="rId7" xr:uid="{6FE9B772-16A7-4095-8CDF-D4D6F906D7DE}"/>
    <hyperlink ref="B11" r:id="rId8" xr:uid="{3D9A53C0-C424-4393-A4D2-52E9A79E02AD}"/>
    <hyperlink ref="B12" r:id="rId9" xr:uid="{91003E54-A809-46BC-8CB4-A717C081E33A}"/>
    <hyperlink ref="B13" r:id="rId10" xr:uid="{E95F2570-27D0-4887-BD15-B0289CEBF363}"/>
    <hyperlink ref="B14" r:id="rId11" xr:uid="{57500789-E84A-4B02-B868-04F22DF4D2B2}"/>
    <hyperlink ref="B15" r:id="rId12" xr:uid="{B8FF3040-5116-4E08-BE52-8128EEA651D7}"/>
    <hyperlink ref="B16" r:id="rId13" xr:uid="{6B1A0632-C09B-4368-B015-6FB2979A4F6A}"/>
    <hyperlink ref="B17" r:id="rId14" xr:uid="{EE46A540-FFE3-42D8-A54F-2369AF2A73A5}"/>
    <hyperlink ref="B18" r:id="rId15" xr:uid="{0CF74885-8B8C-4FD7-8B2A-EF56FC840361}"/>
    <hyperlink ref="B19" r:id="rId16" xr:uid="{478EFB30-A9F1-45AE-9BB9-C1CDA26F3142}"/>
    <hyperlink ref="B20" r:id="rId17" xr:uid="{ACCF233A-0089-4D1E-A901-79503118BCEE}"/>
    <hyperlink ref="B21" r:id="rId18" xr:uid="{5A319CE5-3AAA-439A-8A96-924703C31BAE}"/>
    <hyperlink ref="B22" r:id="rId19" xr:uid="{C2AA90D5-EDEC-4F00-B4F9-23780D85DECC}"/>
    <hyperlink ref="B23" r:id="rId20" xr:uid="{1EE53C1A-95E2-454F-AE72-9D36F7D553E4}"/>
    <hyperlink ref="B24" r:id="rId21" xr:uid="{70909C95-0A8F-4CBA-A16B-FAC661292470}"/>
    <hyperlink ref="B25" r:id="rId22" xr:uid="{D1FC3C0A-FC9A-4B9D-A3C5-EA22FDBDDE1A}"/>
    <hyperlink ref="B26" r:id="rId23" xr:uid="{E4FC8052-4A28-497A-B115-B62763E3ACD9}"/>
    <hyperlink ref="B27" r:id="rId24" xr:uid="{6A9B44E3-F186-44C6-9751-73CB25895930}"/>
    <hyperlink ref="B28" r:id="rId25" xr:uid="{EB540A7E-32B9-45CA-AECE-CCB1ADB5A792}"/>
    <hyperlink ref="B29" r:id="rId26" xr:uid="{B843D4BD-2065-4355-8203-270CFD8710E7}"/>
    <hyperlink ref="B30" r:id="rId27" xr:uid="{21597567-FE55-4C2A-8553-6C5CA5742806}"/>
    <hyperlink ref="B31" r:id="rId28" xr:uid="{BB61F7C2-04A8-44D6-A192-78DE06D0B858}"/>
    <hyperlink ref="B32" r:id="rId29" xr:uid="{01A54535-DEB5-48ED-BCB7-375341139CE6}"/>
    <hyperlink ref="B33" r:id="rId30" xr:uid="{9EB799D6-E14F-4D8A-AEB6-03E73A0E1E4D}"/>
    <hyperlink ref="B34" r:id="rId31" xr:uid="{096CA52D-0C4C-4239-8C53-5531F2EC9386}"/>
    <hyperlink ref="B35" r:id="rId32" xr:uid="{A1FB4B78-BE94-40BC-8642-4933DD8EA11E}"/>
    <hyperlink ref="B36" r:id="rId33" xr:uid="{D5B3B85E-E231-44AF-BC6C-1EFF1F6DBFFC}"/>
    <hyperlink ref="B37" r:id="rId34" xr:uid="{9C29EDC5-943D-4FC2-97EE-6C01F33B0722}"/>
    <hyperlink ref="B38" r:id="rId35" xr:uid="{7F1C5FEC-7F47-4783-8AFE-B450D2A8277D}"/>
    <hyperlink ref="B39" r:id="rId36" xr:uid="{A065FEAC-B8D1-4F75-BA69-7C71D622FBF4}"/>
    <hyperlink ref="B40" r:id="rId37" xr:uid="{A37A3CD0-720B-4C21-B9A8-2E279398025D}"/>
    <hyperlink ref="B41" r:id="rId38" xr:uid="{76CDADD6-4B3F-4C59-84F5-027AD71FA070}"/>
    <hyperlink ref="B42" r:id="rId39" xr:uid="{721B02EF-78B1-436B-ADAA-A9505A480F92}"/>
    <hyperlink ref="B43" r:id="rId40" xr:uid="{C66E749C-94BB-4F9B-B51F-00646C13F1A6}"/>
    <hyperlink ref="B44" r:id="rId41" xr:uid="{E40E884A-4C31-48CA-A599-B0E73F0A5259}"/>
    <hyperlink ref="B45" r:id="rId42" xr:uid="{4256C9BF-8913-404A-86C1-F4FC24561530}"/>
    <hyperlink ref="B46" r:id="rId43" xr:uid="{775194E6-212A-4B78-9954-40759DF6FF21}"/>
    <hyperlink ref="B47" r:id="rId44" xr:uid="{782BA74D-BE12-43D0-908F-7C63EFB8950B}"/>
    <hyperlink ref="B48" r:id="rId45" xr:uid="{28F5EC06-DFE4-434E-A979-48D9B0CB1172}"/>
    <hyperlink ref="B49" r:id="rId46" xr:uid="{18BD7DA9-8700-46AE-95B8-2C14D293A0F3}"/>
    <hyperlink ref="B50" r:id="rId47" xr:uid="{1A22593B-27FB-4B68-B80D-E49883DE67E1}"/>
    <hyperlink ref="B51" r:id="rId48" xr:uid="{7BCEDF36-ECED-4B73-94E8-0EAAEF21D35F}"/>
    <hyperlink ref="B52" r:id="rId49" xr:uid="{7CD62561-DC43-4127-8075-BE65A4B61435}"/>
    <hyperlink ref="B53" r:id="rId50" xr:uid="{8AF242F9-9441-433D-8D6E-A1750DE3D06F}"/>
    <hyperlink ref="B54" r:id="rId51" xr:uid="{51EB27B0-ED2B-4858-A45D-460275BF1694}"/>
    <hyperlink ref="B55" r:id="rId52" xr:uid="{D7D38DD6-DBE6-452F-9BF0-30C0D781758B}"/>
    <hyperlink ref="B56" r:id="rId53" xr:uid="{EE1CDB4C-9E77-4C9B-A2D7-936A35B81026}"/>
    <hyperlink ref="B57" r:id="rId54" xr:uid="{7D84633F-B570-48A3-A0C4-B6428AA5D9CC}"/>
    <hyperlink ref="B58" r:id="rId55" xr:uid="{E2618536-6B4C-41D8-826B-30A4BB4BCB05}"/>
    <hyperlink ref="B59" r:id="rId56" xr:uid="{3C92F602-C3FA-469B-B604-444B5BD95BAB}"/>
    <hyperlink ref="B60" r:id="rId57" xr:uid="{55155974-ADFD-4F1F-8E2F-30CC2E4D69E8}"/>
    <hyperlink ref="B61" r:id="rId58" xr:uid="{6C432B67-239B-4B6E-A09F-9607EF85CBA8}"/>
    <hyperlink ref="B62" r:id="rId59" xr:uid="{9570241A-4918-47E3-84DC-ADFF2C811703}"/>
    <hyperlink ref="B63" r:id="rId60" xr:uid="{FC39B4D2-C9C8-4F81-B37F-901BF6AA959D}"/>
    <hyperlink ref="B64" r:id="rId61" xr:uid="{4A72CC3C-44BA-41E6-9736-4910E938262B}"/>
    <hyperlink ref="B65" r:id="rId62" xr:uid="{1C0AA05D-58B2-485B-AB44-E204B6E45C20}"/>
    <hyperlink ref="B66" r:id="rId63" xr:uid="{36381BE5-00A9-4EDB-B120-30FB845D4FEB}"/>
    <hyperlink ref="B67" r:id="rId64" xr:uid="{61612556-40F1-4FDE-B783-DD8C41587487}"/>
    <hyperlink ref="B68" r:id="rId65" xr:uid="{0A09396A-C657-41FB-9F39-9495963DC43A}"/>
    <hyperlink ref="B69" r:id="rId66" xr:uid="{78E50284-CFE6-45BA-B0FE-6E27101AB960}"/>
    <hyperlink ref="B70" r:id="rId67" xr:uid="{01101604-E4A3-4A54-8C38-5FB22D6C05C5}"/>
    <hyperlink ref="B71" r:id="rId68" xr:uid="{197E093F-56D3-4BB5-B39A-0E27DF4EC1E7}"/>
    <hyperlink ref="B72" r:id="rId69" xr:uid="{B3CD9921-423D-492B-B272-DF1353D376A6}"/>
    <hyperlink ref="B73" r:id="rId70" xr:uid="{CA4E222E-1657-47F9-A7B7-B5F55861A316}"/>
    <hyperlink ref="B74" r:id="rId71" xr:uid="{1AB52E67-E992-460E-8BD9-1299AB054B99}"/>
    <hyperlink ref="B75" r:id="rId72" xr:uid="{CD581FE1-75CE-41B7-92A5-E34581363626}"/>
    <hyperlink ref="B76" r:id="rId73" xr:uid="{4F53242E-0312-4021-91A6-44E33F5FE813}"/>
    <hyperlink ref="B77" r:id="rId74" xr:uid="{CD187300-D9A5-4D11-9D67-D7715099B645}"/>
    <hyperlink ref="B78" r:id="rId75" xr:uid="{636EBCFF-885B-4FD8-A809-C69F8CB8F304}"/>
    <hyperlink ref="B79" r:id="rId76" xr:uid="{AEDACC96-8FC8-4C39-A402-DD532A145901}"/>
    <hyperlink ref="B80" r:id="rId77" xr:uid="{DF6C1F7A-6B09-47CB-8A07-B3EB1869025B}"/>
    <hyperlink ref="B81" r:id="rId78" xr:uid="{1645A36D-C005-4D0C-9EF3-85782473D78E}"/>
    <hyperlink ref="B82" r:id="rId79" xr:uid="{FE037C3C-2B91-453D-B367-7E2A5EC78E55}"/>
    <hyperlink ref="B83" r:id="rId80" xr:uid="{54A45F58-BAA6-45A3-8D9E-7BBB43A521C7}"/>
    <hyperlink ref="B84" r:id="rId81" xr:uid="{7D2C2FBF-35C7-4A36-9548-498A6F715E64}"/>
    <hyperlink ref="B85" r:id="rId82" xr:uid="{218F16F7-F966-434A-A6F0-90106F6347B4}"/>
    <hyperlink ref="B86" r:id="rId83" xr:uid="{25ECB81A-C6CF-46F1-B6BA-3E99575A7912}"/>
    <hyperlink ref="B87" r:id="rId84" xr:uid="{38EF5063-A858-4F51-9281-084BA8DA6B01}"/>
    <hyperlink ref="B88" r:id="rId85" xr:uid="{AF62BF0E-3061-47F0-AAE8-43F0BD615E82}"/>
    <hyperlink ref="B89" r:id="rId86" xr:uid="{7ABBB4F4-2B94-4363-B268-901FEA329240}"/>
    <hyperlink ref="B90" r:id="rId87" xr:uid="{A284366C-B54B-4CE4-96E4-129B5FDF9CAB}"/>
    <hyperlink ref="B91" r:id="rId88" xr:uid="{598ECC56-A1B5-417D-AC6D-1ED5C5BB327A}"/>
    <hyperlink ref="B92" r:id="rId89" xr:uid="{9CF9C3AF-7C5A-4C29-8CC5-6D7A7B4DDDB1}"/>
    <hyperlink ref="B93" r:id="rId90" xr:uid="{4181E110-A008-4C43-85B8-702B9E654B2A}"/>
    <hyperlink ref="B94" r:id="rId91" xr:uid="{6C6ADC14-ECE5-4700-9E19-62537E827E9E}"/>
    <hyperlink ref="B95" r:id="rId92" xr:uid="{A4E78B25-C1D9-4E26-96E3-0D112379171A}"/>
    <hyperlink ref="B96" r:id="rId93" xr:uid="{FF5FDBE2-D386-4D65-B751-2C6953235970}"/>
    <hyperlink ref="B97" r:id="rId94" xr:uid="{F4BB2F98-CBE6-433A-B96D-881B13262892}"/>
    <hyperlink ref="B98" r:id="rId95" xr:uid="{54A5692D-9560-479E-85C7-5826C6FAAF7F}"/>
    <hyperlink ref="B99" r:id="rId96" xr:uid="{FA5F833D-77FD-4364-BD00-4F398082EC0F}"/>
    <hyperlink ref="B100" r:id="rId97" xr:uid="{29105FF8-9E89-4612-88E3-811B649D5CB8}"/>
    <hyperlink ref="B101" r:id="rId98" xr:uid="{6D3627A6-81B2-4ABC-815F-615A2F661C41}"/>
    <hyperlink ref="B102" r:id="rId99" xr:uid="{32630C59-0615-4D43-825A-DEB7340A4F56}"/>
    <hyperlink ref="B103" r:id="rId100" xr:uid="{C35FECC0-8C78-4AA6-AB61-7DC27391833C}"/>
    <hyperlink ref="B104" r:id="rId101" xr:uid="{99E1D17F-6065-4103-ABD4-7C8827671806}"/>
    <hyperlink ref="B105" r:id="rId102" xr:uid="{EF0D37D0-5AE6-43E3-A0ED-DD2B6F1D1C31}"/>
    <hyperlink ref="B106" r:id="rId103" xr:uid="{E7ABFD75-B7B0-4985-AD86-AA4B428479CE}"/>
    <hyperlink ref="B107" r:id="rId104" xr:uid="{79D5E4A3-DD48-46C8-B676-D517D29C56CC}"/>
    <hyperlink ref="B108" r:id="rId105" xr:uid="{EEDB5F78-C200-407A-884C-26E578C517AE}"/>
    <hyperlink ref="B109" r:id="rId106" xr:uid="{F40DCA47-A30B-4542-98BA-AB4AF4CB87A5}"/>
    <hyperlink ref="B110" r:id="rId107" xr:uid="{8C0D7C38-B132-44AD-901E-4305FC860000}"/>
    <hyperlink ref="B111" r:id="rId108" xr:uid="{3E20C4F8-B60B-4775-813A-8904298A94C9}"/>
    <hyperlink ref="B112" r:id="rId109" xr:uid="{82A1FB58-15F8-4095-B550-5F2C308929DC}"/>
    <hyperlink ref="B113" r:id="rId110" xr:uid="{A246914E-B276-4455-89F9-B3B05EE478C2}"/>
    <hyperlink ref="B114" r:id="rId111" xr:uid="{FAC931A7-9293-4061-9C5F-66EBD035D6D0}"/>
    <hyperlink ref="B115" r:id="rId112" xr:uid="{ED7A5DD0-8B76-4D02-A82E-5CD8424E4238}"/>
    <hyperlink ref="B116" r:id="rId113" xr:uid="{3C50981F-646B-4CBC-9654-A9CBD9D31E77}"/>
    <hyperlink ref="B117" r:id="rId114" xr:uid="{42005753-7E78-45C5-9E96-E12DA60A84E8}"/>
    <hyperlink ref="B118" r:id="rId115" xr:uid="{2E9C24A8-5744-474E-BFFC-3FB3420F8449}"/>
    <hyperlink ref="B119" r:id="rId116" xr:uid="{8500DD19-3824-40B3-844B-AA68DA1129DC}"/>
    <hyperlink ref="B120" r:id="rId117" xr:uid="{8EE3B4B4-42FC-4E92-8C83-D7EDDA1A9EC6}"/>
    <hyperlink ref="B121" r:id="rId118" xr:uid="{1D99FFB1-C08A-400D-B2C6-B55AB818D11F}"/>
    <hyperlink ref="B122" r:id="rId119" xr:uid="{B93D1DAC-BD6B-42B9-B5D9-C4EC7C361782}"/>
    <hyperlink ref="B123" r:id="rId120" xr:uid="{8C139B6B-46BE-4D6A-B3E1-547B5ADE9BA4}"/>
    <hyperlink ref="B124" r:id="rId121" xr:uid="{21ED8906-C849-46E0-89F0-A89121E056D8}"/>
    <hyperlink ref="B125" r:id="rId122" xr:uid="{1FEE7829-8A11-4DFD-A4E6-820C5E9CA727}"/>
    <hyperlink ref="B126" r:id="rId123" xr:uid="{99978D33-389F-47A2-B67A-6198ECE55DB4}"/>
    <hyperlink ref="B127" r:id="rId124" xr:uid="{0E05B623-5A2B-4C8B-87EE-649DA80412CD}"/>
    <hyperlink ref="B128" r:id="rId125" xr:uid="{1285B4AA-FCC6-4C1E-8462-BA3C64C61E40}"/>
    <hyperlink ref="B129" r:id="rId126" xr:uid="{50B07DBD-8EEC-46DB-A86E-87CAC3094102}"/>
    <hyperlink ref="B130" r:id="rId127" xr:uid="{92076BC8-AB41-4B65-8191-169405BF0B8D}"/>
    <hyperlink ref="B131" r:id="rId128" xr:uid="{0835270A-F719-4FB9-990E-74AE1F07F9CB}"/>
    <hyperlink ref="B132" r:id="rId129" xr:uid="{6BD46E0F-5836-4FB6-B455-24B2BCF5421D}"/>
    <hyperlink ref="B133" r:id="rId130" xr:uid="{CB454067-8700-46E9-BCDB-1FFC5E839DC0}"/>
    <hyperlink ref="B134" r:id="rId131" xr:uid="{11120242-C5F0-4FCB-8685-4696D9AD1AB0}"/>
    <hyperlink ref="B135" r:id="rId132" xr:uid="{D4D6236E-0505-4762-86AD-3B35D4716E56}"/>
    <hyperlink ref="B136" r:id="rId133" xr:uid="{B3C37058-6736-4FDB-BA9E-A8CA0CEA39FE}"/>
    <hyperlink ref="B137" r:id="rId134" xr:uid="{76CCDBB7-AE00-4D7B-9916-28C6854CE1C6}"/>
    <hyperlink ref="B138" r:id="rId135" xr:uid="{86D948C5-9EAA-47D9-8C9A-4998CCEC11D4}"/>
    <hyperlink ref="B139" r:id="rId136" xr:uid="{06BF62E5-E3BC-453C-A3B1-219C3F7D78DD}"/>
    <hyperlink ref="B140" r:id="rId137" xr:uid="{9DC4FB02-65C8-4EFC-8040-D8BCECAE8436}"/>
    <hyperlink ref="B141" r:id="rId138" xr:uid="{1106833C-213D-4837-AA11-02ADDC8CB39F}"/>
    <hyperlink ref="B142" r:id="rId139" xr:uid="{B982B70D-7759-46B3-AA42-5A30E2D8EF0C}"/>
    <hyperlink ref="B143" r:id="rId140" xr:uid="{B45D69BB-09E9-428D-BE03-19185AF7F04E}"/>
    <hyperlink ref="B144" r:id="rId141" xr:uid="{31D69389-E901-4E35-BB96-2D58EB8C4C73}"/>
    <hyperlink ref="B145" r:id="rId142" xr:uid="{FED04BAB-B03D-4BB7-ADEE-6E23888EF73E}"/>
    <hyperlink ref="B146" r:id="rId143" xr:uid="{145F9BDA-B01A-4997-9255-E9189B16B706}"/>
    <hyperlink ref="B147" r:id="rId144" xr:uid="{2DDEF4C6-B5CB-46D7-9A5B-4546B02016DF}"/>
    <hyperlink ref="B148" r:id="rId145" xr:uid="{BED442FC-3FC1-47C8-A135-83D012027DA1}"/>
    <hyperlink ref="B149" r:id="rId146" xr:uid="{CF450C4E-F09A-4550-A67C-B2E52D5E2A4C}"/>
    <hyperlink ref="B150" r:id="rId147" xr:uid="{E9C9789B-6FB1-4129-82E9-172CE3C0FDF4}"/>
    <hyperlink ref="B151" r:id="rId148" xr:uid="{354BC144-4D0F-4A01-89EC-60EBE29FAD82}"/>
    <hyperlink ref="B152" r:id="rId149" xr:uid="{2F6CF642-0082-4609-981B-E1F510254BCA}"/>
    <hyperlink ref="B153" r:id="rId150" xr:uid="{4AA296A2-BF17-4124-9761-B76C1222C817}"/>
    <hyperlink ref="B154" r:id="rId151" xr:uid="{32482B3C-5BB9-40AB-8886-46619B7DE625}"/>
    <hyperlink ref="B155" r:id="rId152" xr:uid="{5C0A367C-9A0E-44BA-A3B6-A88B6A5A6760}"/>
    <hyperlink ref="B156" r:id="rId153" xr:uid="{5D88593A-60FD-4AD2-9C30-D992D3805677}"/>
    <hyperlink ref="B157" r:id="rId154" xr:uid="{BB28DE7C-ECD7-4E6D-981C-830BD51BBFAC}"/>
    <hyperlink ref="B158" r:id="rId155" xr:uid="{2F691F3A-4976-4091-9A8B-4CD995614E9A}"/>
    <hyperlink ref="B159" r:id="rId156" xr:uid="{5661FC5D-AC0A-4E15-A68D-E65D13813087}"/>
    <hyperlink ref="B160" r:id="rId157" xr:uid="{4E22596F-2328-41D4-9013-A472350244C1}"/>
    <hyperlink ref="B161" r:id="rId158" xr:uid="{9D68426E-2A88-4C77-8740-474B09709F99}"/>
    <hyperlink ref="B162" r:id="rId159" xr:uid="{4323EF90-6FD2-4A9A-B248-6465A2C3D5B6}"/>
    <hyperlink ref="B163" r:id="rId160" xr:uid="{83E8256F-965E-4D73-B5F6-ABA3CEF47306}"/>
    <hyperlink ref="B164" r:id="rId161" xr:uid="{BE2B2074-3BFC-4C19-AC87-2CDFEADED798}"/>
    <hyperlink ref="B165" r:id="rId162" xr:uid="{86FF6247-9474-4479-A4C0-C4DEDB605DC5}"/>
    <hyperlink ref="B166" r:id="rId163" xr:uid="{35A9B6B8-9165-4F58-B626-0E66C0A65AA5}"/>
    <hyperlink ref="B167" r:id="rId164" xr:uid="{FE98D41C-BB8E-47E7-82DD-EC523DE1F01C}"/>
    <hyperlink ref="B168" r:id="rId165" xr:uid="{08B31AF5-8711-420F-B34E-605F999F897B}"/>
    <hyperlink ref="B169" r:id="rId166" xr:uid="{5F8D9C64-798F-4FE9-ADDA-BEF73AB76FA4}"/>
    <hyperlink ref="B170" r:id="rId167" xr:uid="{BFAF1764-B2DF-4351-B2CC-6B7C4A52550D}"/>
    <hyperlink ref="B171" r:id="rId168" xr:uid="{158F6EAC-5ADE-4761-91EC-28DD5A0446A0}"/>
    <hyperlink ref="B172" r:id="rId169" xr:uid="{98FA2C00-B304-4074-BF3B-7343B300610C}"/>
    <hyperlink ref="B173" r:id="rId170" xr:uid="{11DCC9CC-8F38-4FBD-A59C-357D8CC1C705}"/>
    <hyperlink ref="B174" r:id="rId171" xr:uid="{F27F2F55-C468-4E96-A852-61D64A304DFF}"/>
    <hyperlink ref="B175" r:id="rId172" xr:uid="{1F21BC2A-921E-4EC0-8302-64DFD0168358}"/>
    <hyperlink ref="B176" r:id="rId173" xr:uid="{B0AD63D6-B797-4AAE-B330-B1A9BF62BD26}"/>
    <hyperlink ref="B177" r:id="rId174" xr:uid="{F0E7BCE3-D05B-413E-BEA2-F7F5B2F888F3}"/>
    <hyperlink ref="B178" r:id="rId175" xr:uid="{F8E1D437-6BA8-4AE8-9AA5-FD800CDF989B}"/>
    <hyperlink ref="B179" r:id="rId176" xr:uid="{B914384A-D2AA-4DAB-B3B4-913B2E218D43}"/>
    <hyperlink ref="B180" r:id="rId177" xr:uid="{408D62B4-CF24-4BFE-A6AC-CCE0F5E01A40}"/>
    <hyperlink ref="B181" r:id="rId178" xr:uid="{87D5B8D3-0B81-4142-8978-C266E09ECCC1}"/>
    <hyperlink ref="B182" r:id="rId179" xr:uid="{22BA3682-E419-4999-86FA-6060F7444932}"/>
    <hyperlink ref="B183" r:id="rId180" xr:uid="{04325A9C-0C06-461D-AD24-0BEB600CE849}"/>
    <hyperlink ref="B184" r:id="rId181" xr:uid="{20C08F2A-5609-41FB-8AE3-481B6146D5D6}"/>
    <hyperlink ref="B185" r:id="rId182" xr:uid="{5EB58427-78F4-4941-A6FD-69E1FF8D50E2}"/>
    <hyperlink ref="B186" r:id="rId183" xr:uid="{E473465D-1241-4ABF-AF49-7A96C9A465B7}"/>
    <hyperlink ref="B187" r:id="rId184" xr:uid="{078A3CF0-B758-4547-89B6-29CC661EEFC5}"/>
    <hyperlink ref="B188" r:id="rId185" xr:uid="{FDF431D6-BB2E-44FD-9ECB-F677DBD3210A}"/>
    <hyperlink ref="B189" r:id="rId186" xr:uid="{9140B780-37B4-435E-B4C6-DADC987D60F7}"/>
    <hyperlink ref="B190" r:id="rId187" xr:uid="{83D71598-4B66-4E61-AB70-B761B7EEC9E0}"/>
    <hyperlink ref="B191" r:id="rId188" xr:uid="{E3D431DC-718B-4521-8DE8-FA41C8117F32}"/>
    <hyperlink ref="B192" r:id="rId189" xr:uid="{C5D8D1C8-B728-4764-8D01-0D92D7804CF7}"/>
    <hyperlink ref="B193" r:id="rId190" xr:uid="{4F692D14-4667-4C94-9E30-173EE87B9686}"/>
    <hyperlink ref="B194" r:id="rId191" xr:uid="{9D257792-899B-4172-AE19-9EECA970FB44}"/>
    <hyperlink ref="B195" r:id="rId192" xr:uid="{B3F198CA-32A9-45BD-8353-5BDC766790D7}"/>
    <hyperlink ref="B196" r:id="rId193" xr:uid="{CCFDCB26-ED45-4C0F-A9FA-5E08AA7E1317}"/>
    <hyperlink ref="B197" r:id="rId194" xr:uid="{A37A38F9-151C-49AD-BC10-637F0C689FEB}"/>
    <hyperlink ref="B198" r:id="rId195" xr:uid="{760014E6-A512-4B75-86A2-04F733898734}"/>
    <hyperlink ref="B199" r:id="rId196" xr:uid="{6654D5A2-446C-442E-BB58-861248404ECA}"/>
    <hyperlink ref="B200" r:id="rId197" xr:uid="{9F671EAF-44CC-475F-99B8-4605DE2131DC}"/>
    <hyperlink ref="B201" r:id="rId198" xr:uid="{423D4305-B590-47E1-86B7-04825994D464}"/>
    <hyperlink ref="B202" r:id="rId199" xr:uid="{323FC5BC-FCF6-4FBB-87CD-16214672437F}"/>
    <hyperlink ref="B203" r:id="rId200" xr:uid="{95113105-3BED-4722-A2C0-A0534E48FEA4}"/>
    <hyperlink ref="B204" r:id="rId201" xr:uid="{0ECE7C36-E751-4982-AB5C-653D4D3EBED4}"/>
    <hyperlink ref="B205" r:id="rId202" xr:uid="{02C7BED8-1334-410D-8188-BE4EA84374DF}"/>
    <hyperlink ref="B206" r:id="rId203" xr:uid="{B6B19A76-21F7-4F3A-990F-C2D957CF13AA}"/>
    <hyperlink ref="B207" r:id="rId204" xr:uid="{2F905F62-F569-4A69-A4A1-67CB2248A37D}"/>
    <hyperlink ref="B208" r:id="rId205" xr:uid="{37669F1F-BEC5-4D7C-918A-B8B46DF8A536}"/>
    <hyperlink ref="B209" r:id="rId206" xr:uid="{301FD7D3-CF4B-4BE2-875D-53E209C7F060}"/>
    <hyperlink ref="B210" r:id="rId207" xr:uid="{57B0385D-278F-4A40-A8E9-9EF819094D97}"/>
    <hyperlink ref="B211" r:id="rId208" xr:uid="{32EA275E-8DBF-436E-8840-3F04830E8567}"/>
    <hyperlink ref="B212" r:id="rId209" xr:uid="{93DC4A54-E0BC-46CA-B24F-4BDE09BE9DA3}"/>
    <hyperlink ref="B213" r:id="rId210" xr:uid="{889D3DD8-3449-4BA9-A6D9-E938E6CD600A}"/>
    <hyperlink ref="B214" r:id="rId211" xr:uid="{56035454-31C1-4DE5-B2A8-ED92A3357169}"/>
    <hyperlink ref="B215" r:id="rId212" xr:uid="{873DBA5D-9394-43B0-A934-8A4D6D1FCD24}"/>
    <hyperlink ref="B216" r:id="rId213" xr:uid="{7E8CFA52-9AC7-4DD7-8CA6-7DCD75554339}"/>
    <hyperlink ref="B217" r:id="rId214" xr:uid="{660CE4B1-DF86-44FA-AA31-3D213717B4FD}"/>
    <hyperlink ref="B218" r:id="rId215" xr:uid="{8BFF5C7A-1E6D-4B86-A08B-7CF018DE8961}"/>
    <hyperlink ref="B219" r:id="rId216" xr:uid="{D599250D-DF36-4642-8491-3C6DBE8D914C}"/>
    <hyperlink ref="B220" r:id="rId217" xr:uid="{35C94792-6BE1-41D3-9525-D4A1EA2F13FA}"/>
    <hyperlink ref="B221" r:id="rId218" xr:uid="{E5089A3C-7F16-4ED4-89F9-EA592CB2C96A}"/>
    <hyperlink ref="B222" r:id="rId219" xr:uid="{138A34E7-BE9D-44B2-9E4E-74982CF8FB7A}"/>
    <hyperlink ref="B223" r:id="rId220" xr:uid="{15CE83C8-7DCF-41D8-A715-526F6510691E}"/>
    <hyperlink ref="B224" r:id="rId221" xr:uid="{95B8AA12-BD65-4672-B901-F4E0382A5C05}"/>
    <hyperlink ref="B225" r:id="rId222" xr:uid="{A6BCE776-489D-4300-9F9D-729B238A48E8}"/>
    <hyperlink ref="B226" r:id="rId223" xr:uid="{12766A73-C65C-4633-8E98-8CCADA3984D1}"/>
    <hyperlink ref="B227" r:id="rId224" xr:uid="{490D4EEA-4209-42CB-98D4-49236C42E0A3}"/>
    <hyperlink ref="B228" r:id="rId225" xr:uid="{1ED2C195-5221-43AD-8E7D-463E6D7CEEFA}"/>
    <hyperlink ref="B229" r:id="rId226" xr:uid="{240F8A4B-FC67-4BB2-8345-59D10C7C7D87}"/>
    <hyperlink ref="B230" r:id="rId227" xr:uid="{621C1EDB-D301-4FC5-84A1-96DF4E818860}"/>
    <hyperlink ref="B231" r:id="rId228" xr:uid="{AB985C5E-B6E7-4A4D-AC67-7DDF4000B1A7}"/>
    <hyperlink ref="B232" r:id="rId229" xr:uid="{120146DB-06D5-415D-BD54-8A7D9FA02C8F}"/>
    <hyperlink ref="B233" r:id="rId230" xr:uid="{2EDE2D77-E4ED-4CE2-BC36-E934FCD0590E}"/>
    <hyperlink ref="B234" r:id="rId231" xr:uid="{2A2756D4-EE03-4EBD-A236-EE6D35F21C98}"/>
    <hyperlink ref="B235" r:id="rId232" xr:uid="{B1B25228-239B-4571-B186-C5E15187403D}"/>
    <hyperlink ref="B236" r:id="rId233" xr:uid="{9991680F-B8E9-4ED0-8514-EA3716233948}"/>
    <hyperlink ref="B237" r:id="rId234" xr:uid="{86565718-9E2D-41FB-A310-F0F05ADBF007}"/>
    <hyperlink ref="B238" r:id="rId235" xr:uid="{3F517920-414D-4D65-AADE-F85406613FFD}"/>
    <hyperlink ref="B239" r:id="rId236" xr:uid="{8DB9AEBC-6980-4542-9443-F613490CC7D2}"/>
    <hyperlink ref="B240" r:id="rId237" xr:uid="{1FF36F37-A052-4C88-859E-C93E9D5A356F}"/>
    <hyperlink ref="B241" r:id="rId238" xr:uid="{A722A4C7-452B-4B22-B542-49E852FB283A}"/>
    <hyperlink ref="B242" r:id="rId239" xr:uid="{2F041E8B-8AB1-4E90-B956-7E0385684948}"/>
    <hyperlink ref="B243" r:id="rId240" xr:uid="{95FE6999-0775-4AE6-961A-AFA397A2BCE9}"/>
    <hyperlink ref="B244" r:id="rId241" xr:uid="{6A81232A-4826-4446-B212-B903EE758D7B}"/>
    <hyperlink ref="B245" r:id="rId242" xr:uid="{7786AC26-A5E0-473D-B1EC-DD8C448AFE36}"/>
    <hyperlink ref="B246" r:id="rId243" xr:uid="{3636C0A1-3241-4E00-AF22-A9FCD6C7E3D3}"/>
    <hyperlink ref="B247" r:id="rId244" xr:uid="{0E1DE944-3E5A-4C62-B271-7F3B5DB24216}"/>
    <hyperlink ref="B248" r:id="rId245" xr:uid="{8BC5CAAC-93D7-4B03-88E1-36401FF236A9}"/>
    <hyperlink ref="B249" r:id="rId246" xr:uid="{B605A70E-8880-49CA-B2BE-143485D85A34}"/>
    <hyperlink ref="B250" r:id="rId247" xr:uid="{F2AFB485-418F-47B4-AF3D-C706DFD42324}"/>
    <hyperlink ref="B251" r:id="rId248" xr:uid="{183D3FED-974E-4D94-ACC1-08D5913322AA}"/>
    <hyperlink ref="B252" r:id="rId249" xr:uid="{A729E9BA-D857-41E8-86C1-3F1C66A86209}"/>
    <hyperlink ref="B253" r:id="rId250" xr:uid="{BABE09A2-D5B5-4022-BC6A-C9772321E4E9}"/>
    <hyperlink ref="B254" r:id="rId251" xr:uid="{1218AF94-79FE-4C8C-974A-D2B7E17EA273}"/>
    <hyperlink ref="B255" r:id="rId252" xr:uid="{7FF7D3DB-27DD-4A1F-889B-A75A00D19A5D}"/>
    <hyperlink ref="B256" r:id="rId253" xr:uid="{CE9366D9-5A33-4D25-8C06-E5FACB9CCF76}"/>
    <hyperlink ref="B257" r:id="rId254" xr:uid="{189D3D1F-6541-4FD0-9315-3C490E5C2EAA}"/>
    <hyperlink ref="B258" r:id="rId255" xr:uid="{1D816396-33AD-481E-9E6C-106B5EC93AB1}"/>
    <hyperlink ref="B259" r:id="rId256" xr:uid="{CB6F85B2-23EA-40F7-9DB3-AC05766EC5EA}"/>
    <hyperlink ref="B260" r:id="rId257" xr:uid="{F7026C9C-22C8-489C-8D27-4C1CF5F4D952}"/>
    <hyperlink ref="B261" r:id="rId258" xr:uid="{5DB10AF8-FC1E-4471-B79D-567C8A7AB720}"/>
    <hyperlink ref="B262" r:id="rId259" xr:uid="{E410F4DD-AA5D-418F-B8CC-57E4F0FEFC5A}"/>
    <hyperlink ref="B263" r:id="rId260" xr:uid="{81E06092-5899-4E2F-9468-C942D33B1644}"/>
    <hyperlink ref="B264" r:id="rId261" xr:uid="{1E135179-A44C-44A2-B95B-FE23D9F00590}"/>
    <hyperlink ref="B265" r:id="rId262" xr:uid="{F11ADE91-0D71-4D32-8EB5-FE5BCB1D890C}"/>
    <hyperlink ref="B266" r:id="rId263" xr:uid="{667EE1AA-AABA-4A9F-A751-37FF1ACEC23E}"/>
    <hyperlink ref="B267" r:id="rId264" xr:uid="{638CAD31-FCB2-4DE9-883D-BA22E343716D}"/>
    <hyperlink ref="B268" r:id="rId265" xr:uid="{47FA85DC-796D-4E3D-8186-B9C611872E47}"/>
    <hyperlink ref="B269" r:id="rId266" xr:uid="{C710D65B-F733-409B-98B3-3362F205EDAD}"/>
    <hyperlink ref="B270" r:id="rId267" xr:uid="{14616562-C486-4934-AA38-B6401408C372}"/>
    <hyperlink ref="B271" r:id="rId268" xr:uid="{7CAE485C-872F-487B-8121-085D3B64855F}"/>
    <hyperlink ref="B272" r:id="rId269" xr:uid="{ED7678F2-DC3C-4DF5-8AB9-BC0B4EF6D14B}"/>
    <hyperlink ref="B273" r:id="rId270" xr:uid="{17E36440-503A-4BCC-8263-48EBEC9F7CD3}"/>
    <hyperlink ref="B274" r:id="rId271" xr:uid="{AF07053A-440F-41FA-A4F3-4B6A2D82831A}"/>
    <hyperlink ref="B275" r:id="rId272" xr:uid="{77D2362E-09E1-47EC-ACD7-0BEA648E7778}"/>
    <hyperlink ref="B276" r:id="rId273" xr:uid="{0BB580BB-D557-4BDE-BBE2-F1749CE6E5D1}"/>
    <hyperlink ref="B277" r:id="rId274" xr:uid="{29ACC78D-48B7-4D65-A829-8FA73183E73B}"/>
    <hyperlink ref="B278" r:id="rId275" xr:uid="{175EE5CD-3101-499A-9372-CE65F574C1E8}"/>
    <hyperlink ref="B279" r:id="rId276" xr:uid="{A1EB9B03-52F5-4270-886D-122BD669DFE3}"/>
    <hyperlink ref="B280" r:id="rId277" xr:uid="{961718C7-3248-4727-89CF-79155FC38583}"/>
    <hyperlink ref="B281" r:id="rId278" xr:uid="{6822C13D-5AB5-4B2B-A0DD-C3FAFD3D5F82}"/>
    <hyperlink ref="B282" r:id="rId279" xr:uid="{98DA1AD4-00FE-4234-89F3-07D16FDFF34A}"/>
    <hyperlink ref="B283" r:id="rId280" xr:uid="{7DAD0EBE-011D-4BC0-9D33-31D283B99E27}"/>
    <hyperlink ref="B284" r:id="rId281" xr:uid="{DF22E31F-6AEC-4892-9371-781BB2FA18D4}"/>
    <hyperlink ref="B285" r:id="rId282" xr:uid="{F09DB300-348D-4AEE-A1B3-EFB9C9031FF7}"/>
    <hyperlink ref="B286" r:id="rId283" xr:uid="{9E562C4A-7E34-446E-9A26-31B5F1D46A3E}"/>
    <hyperlink ref="B287" r:id="rId284" xr:uid="{C10B3774-A158-49FA-87D0-E2CE29D70AAB}"/>
    <hyperlink ref="B288" r:id="rId285" xr:uid="{2ED5FF01-D682-45F2-9D9B-875DC5DB89BF}"/>
    <hyperlink ref="B289" r:id="rId286" xr:uid="{AA21BDD2-2294-4CBC-A5ED-F707A48C9432}"/>
    <hyperlink ref="B290" r:id="rId287" xr:uid="{C4C770A5-C388-470B-81C7-2C5E8ACA9B80}"/>
    <hyperlink ref="B291" r:id="rId288" xr:uid="{ACDB76CE-2E45-4A52-AB89-9C2AE4648131}"/>
    <hyperlink ref="B292" r:id="rId289" xr:uid="{8451EFE2-74B5-41C2-AEDC-E450F6E32E5D}"/>
    <hyperlink ref="B293" r:id="rId290" xr:uid="{C177D712-02E1-4B0B-99EE-C8AA2542558F}"/>
    <hyperlink ref="B294" r:id="rId291" xr:uid="{709EC263-EB8B-4C1F-AAD0-D88E3886DD7C}"/>
    <hyperlink ref="B295" r:id="rId292" xr:uid="{C736AE93-D107-49EA-9D37-AA6A4FFB4964}"/>
    <hyperlink ref="B296" r:id="rId293" xr:uid="{05D844AE-DAD3-4F4F-B7A4-A59E3B00F537}"/>
    <hyperlink ref="B297" r:id="rId294" xr:uid="{6312AE60-BAA7-4C2D-BF62-9CDAF6104045}"/>
    <hyperlink ref="B298" r:id="rId295" xr:uid="{4E437908-B858-44C7-A83B-909FD552EEA5}"/>
    <hyperlink ref="B299" r:id="rId296" xr:uid="{CBD61F1D-F212-4F2D-ABF4-D7C61779D477}"/>
    <hyperlink ref="B300" r:id="rId297" xr:uid="{238F75F5-D582-4AEC-9BA0-B34D46B421F5}"/>
    <hyperlink ref="B301" r:id="rId298" xr:uid="{424CB13E-0274-455D-99C5-AF55C502095C}"/>
    <hyperlink ref="B302" r:id="rId299" xr:uid="{63311FDE-9E0D-48D5-9FE5-43A336AE7B87}"/>
    <hyperlink ref="B303" r:id="rId300" xr:uid="{A4548620-908A-437F-912C-4E106455A8E4}"/>
    <hyperlink ref="B304" r:id="rId301" xr:uid="{B84AE544-1BE9-4C71-A3D6-07A1DB782930}"/>
    <hyperlink ref="B305" r:id="rId302" xr:uid="{5D93205D-2A91-4803-8142-29BAA27908D6}"/>
    <hyperlink ref="B306" r:id="rId303" xr:uid="{BC670E71-0667-4B52-A177-CE09690B126E}"/>
    <hyperlink ref="B307" r:id="rId304" xr:uid="{6A16D343-0D91-4092-A332-D93F171A3BAB}"/>
    <hyperlink ref="B308" r:id="rId305" xr:uid="{3F3A0C40-E13F-4AB6-B179-4A5E4E369F86}"/>
    <hyperlink ref="B309" r:id="rId306" xr:uid="{81BDD964-E97E-4DA0-AAC9-F29A82519EF5}"/>
    <hyperlink ref="B310" r:id="rId307" xr:uid="{FDDCFBCD-DE2C-4A80-8866-424F2D50ABA4}"/>
    <hyperlink ref="B311" r:id="rId308" xr:uid="{AF0FCAB5-6519-410C-89F7-E8C393275FA4}"/>
    <hyperlink ref="B312" r:id="rId309" xr:uid="{0C30CEE4-DEB6-4737-AFAB-37A27AE003D6}"/>
    <hyperlink ref="B313" r:id="rId310" xr:uid="{4988B7F3-AB42-4742-8F1A-47352B69B355}"/>
    <hyperlink ref="B314" r:id="rId311" xr:uid="{CEB93749-6441-4E3D-B010-913D01A3B56C}"/>
    <hyperlink ref="B315" r:id="rId312" xr:uid="{9A266CF1-3326-4506-B357-1CA1C79E6BCA}"/>
    <hyperlink ref="B316" r:id="rId313" xr:uid="{BD200352-ACC9-41E9-845F-752E8729BCEF}"/>
    <hyperlink ref="B317" r:id="rId314" xr:uid="{8C39A507-E98E-4FC4-BE6F-FB210A8889B7}"/>
    <hyperlink ref="B318" r:id="rId315" xr:uid="{6FFE746F-2CA6-4885-9B26-F8F10CEF25EA}"/>
    <hyperlink ref="B319" r:id="rId316" xr:uid="{C6D4F80B-55DE-4CEC-89BF-C3E6DDF81597}"/>
    <hyperlink ref="B320" r:id="rId317" xr:uid="{5F75FB67-6802-43AA-A831-E53AE174661A}"/>
    <hyperlink ref="B321" r:id="rId318" xr:uid="{A3A40635-4295-4B20-9FEB-E23F9DD40210}"/>
    <hyperlink ref="B322" r:id="rId319" xr:uid="{F03AEFCC-BF93-4491-903E-0AC7231C3114}"/>
    <hyperlink ref="B323" r:id="rId320" xr:uid="{04450857-81F4-414E-9D35-36CEA479FF8D}"/>
    <hyperlink ref="B324" r:id="rId321" xr:uid="{9127F2B4-A13C-45A4-9BF1-725B4340A2F6}"/>
    <hyperlink ref="B325" r:id="rId322" xr:uid="{13A0C225-1328-4BCE-84B7-97A222CC0797}"/>
    <hyperlink ref="B326" r:id="rId323" xr:uid="{EA44F06B-F072-4A64-99EA-28D8A14DC316}"/>
    <hyperlink ref="B327" r:id="rId324" xr:uid="{5ACACB4E-AA79-41F5-984B-455DAD9DC204}"/>
    <hyperlink ref="B328" r:id="rId325" xr:uid="{ED69D0AF-E539-4A72-8307-6AABDE4E7584}"/>
    <hyperlink ref="B329" r:id="rId326" xr:uid="{BCC9A9BA-8113-463A-9886-6F41C4F155A8}"/>
    <hyperlink ref="B330" r:id="rId327" xr:uid="{30BA6A35-90E8-41C5-9996-A5D4A38D3B93}"/>
    <hyperlink ref="B331" r:id="rId328" xr:uid="{2CE7EBE9-AFFD-4CDA-B500-17BE6FB4436C}"/>
    <hyperlink ref="B332" r:id="rId329" xr:uid="{41DB5B58-D877-47EC-B8B3-E0D3E8E96939}"/>
    <hyperlink ref="B333" r:id="rId330" xr:uid="{1A537FF6-563C-4C72-BAEA-0C7FD2C9E443}"/>
    <hyperlink ref="B334" r:id="rId331" xr:uid="{FC81AE72-5776-4F07-B368-CB99573D50B9}"/>
    <hyperlink ref="B335" r:id="rId332" xr:uid="{828EF880-476A-4B0A-8798-D08A3AAB41C0}"/>
    <hyperlink ref="B336" r:id="rId333" xr:uid="{515E28ED-D06E-4135-A0C8-B7E9140FBD1C}"/>
    <hyperlink ref="B337" r:id="rId334" xr:uid="{A14F4187-341C-430B-98E1-817E63F965A0}"/>
    <hyperlink ref="B338" r:id="rId335" xr:uid="{49810725-1672-42E6-A51B-9A94670DDB93}"/>
    <hyperlink ref="B339" r:id="rId336" xr:uid="{47C6694A-B990-4DAF-9DBD-1B7BEBC98B50}"/>
    <hyperlink ref="B340" r:id="rId337" xr:uid="{A366C972-8545-491C-9BFB-AC38ADB54D31}"/>
    <hyperlink ref="B341" r:id="rId338" xr:uid="{86D2B332-74D1-499A-8CE5-1B0AC8870DB9}"/>
    <hyperlink ref="B342" r:id="rId339" xr:uid="{5B8784B2-4937-4447-B63F-F1A1C403CAB3}"/>
    <hyperlink ref="B343" r:id="rId340" xr:uid="{439728AF-17BF-4A42-9B6F-B2B832516016}"/>
    <hyperlink ref="B344" r:id="rId341" xr:uid="{B2F3ED09-3AFA-4272-8300-555943C2BD51}"/>
    <hyperlink ref="B345" r:id="rId342" xr:uid="{39F4C4EE-FBE5-48F5-8819-8791FA16B6A0}"/>
    <hyperlink ref="B346" r:id="rId343" xr:uid="{A814B953-825F-4235-9CFE-A5EBD085B3B2}"/>
    <hyperlink ref="B347" r:id="rId344" xr:uid="{B19C4F70-36CC-4E79-A16D-D2454EEA403E}"/>
    <hyperlink ref="B348" r:id="rId345" xr:uid="{31F86C62-8A9F-4790-9E4F-48F8B8DE6734}"/>
    <hyperlink ref="B349" r:id="rId346" xr:uid="{E548C7F8-813B-490C-8BCF-875BC7031922}"/>
    <hyperlink ref="B350" r:id="rId347" xr:uid="{0E0ACFE5-B513-4E58-9E98-5576A9F546FD}"/>
    <hyperlink ref="B351" r:id="rId348" xr:uid="{88FF693A-F3E9-44D8-9C8D-2E11FE2D65AC}"/>
    <hyperlink ref="B352" r:id="rId349" xr:uid="{B5B7E0A4-B82B-426E-9098-59C2DEB89848}"/>
    <hyperlink ref="B353" r:id="rId350" xr:uid="{9D173593-6823-43AD-A8DF-5CDF875FE95F}"/>
    <hyperlink ref="B354" r:id="rId351" xr:uid="{298B3EDD-CD11-4793-9F4B-46378B88BAA7}"/>
    <hyperlink ref="B355" r:id="rId352" xr:uid="{6DB90010-9FA3-4958-AF61-FCEAE57854F3}"/>
    <hyperlink ref="B356" r:id="rId353" xr:uid="{7C4D4D95-FDD9-401E-B0C9-C928A90AAA31}"/>
    <hyperlink ref="B357" r:id="rId354" xr:uid="{7032AFEE-ADD0-456A-97B4-A4F2E46A3D42}"/>
    <hyperlink ref="B358" r:id="rId355" xr:uid="{B6EC837F-8ABB-4DE3-9B3B-99312F31AFF2}"/>
    <hyperlink ref="B359" r:id="rId356" xr:uid="{F6D435B1-43BF-495C-BBF6-E57D6D3C0E16}"/>
    <hyperlink ref="B360" r:id="rId357" xr:uid="{A098428C-D301-4711-8F88-294E85659363}"/>
    <hyperlink ref="B361" r:id="rId358" xr:uid="{37A2AD09-E4A7-4236-B2E4-92C6C15D5D9C}"/>
    <hyperlink ref="B362" r:id="rId359" xr:uid="{63E7C26E-D9F9-4B84-A806-7954A47D9FCD}"/>
    <hyperlink ref="B363" r:id="rId360" xr:uid="{BE2B0A4D-A83B-4EAE-8BAC-CFFC4B00DF13}"/>
    <hyperlink ref="B364" r:id="rId361" xr:uid="{18F1FECC-5DD4-4C3E-AF09-D8A451178CA7}"/>
    <hyperlink ref="B365" r:id="rId362" xr:uid="{1CD89901-F58E-4AF1-AB80-010093B65A60}"/>
    <hyperlink ref="B366" r:id="rId363" xr:uid="{BDA54B7A-B115-44EE-B9CD-672E90F5AF12}"/>
    <hyperlink ref="B367" r:id="rId364" xr:uid="{EC5E7777-E11C-48B2-B150-05B58641F3D5}"/>
    <hyperlink ref="B368" r:id="rId365" xr:uid="{0EDBD736-11DC-4992-9798-8A63E73AE105}"/>
    <hyperlink ref="B369" r:id="rId366" xr:uid="{966E76A9-019E-44AE-92C4-937A3C57EA3F}"/>
    <hyperlink ref="B370" r:id="rId367" xr:uid="{36C0AC44-526E-4464-8496-97EFECB69B83}"/>
    <hyperlink ref="B371" r:id="rId368" xr:uid="{D5CF7B98-F538-4ACD-A22A-554EAF4659E4}"/>
    <hyperlink ref="B372" r:id="rId369" xr:uid="{E811CF03-5E23-48CB-9160-E700A568CEA2}"/>
    <hyperlink ref="B373" r:id="rId370" xr:uid="{B27D403D-DD17-43BC-AEEB-3CE71BB8C55F}"/>
    <hyperlink ref="B374" r:id="rId371" xr:uid="{3970C6F3-AB23-43FA-ACDA-ECBE7CB6383C}"/>
    <hyperlink ref="B375" r:id="rId372" xr:uid="{4FF24E52-D346-48EB-B4A2-F9E9ED1E88A6}"/>
    <hyperlink ref="B376" r:id="rId373" xr:uid="{042FB61F-1F6B-4C4D-AAFE-54509F315549}"/>
    <hyperlink ref="B377" r:id="rId374" xr:uid="{1825D651-E05F-44BA-AB71-35A810C0810A}"/>
    <hyperlink ref="B378" r:id="rId375" xr:uid="{72870D2C-094A-4308-818F-DE7FDA942AE9}"/>
    <hyperlink ref="B379" r:id="rId376" xr:uid="{9BF41C81-B497-46E3-B5EC-1A6321830760}"/>
    <hyperlink ref="B380" r:id="rId377" xr:uid="{835B78DA-13F6-4220-9D9D-B5860177F0D3}"/>
    <hyperlink ref="B381" r:id="rId378" xr:uid="{E2084569-1CC8-4272-9DC0-1DEF0F637BB6}"/>
    <hyperlink ref="B382" r:id="rId379" xr:uid="{8D27F549-2772-4148-A046-04B7EBD2B786}"/>
    <hyperlink ref="B383" r:id="rId380" xr:uid="{80B5867F-0429-4B2D-BF14-8C016C6A2182}"/>
    <hyperlink ref="B384" r:id="rId381" xr:uid="{962EA224-61B7-461A-8A73-8D8E55DE627D}"/>
    <hyperlink ref="B385" r:id="rId382" xr:uid="{3FB79BD6-1E76-4138-B10A-554BCBE3581D}"/>
    <hyperlink ref="B386" r:id="rId383" xr:uid="{C3D6F17E-C599-4F4E-99C7-955204E0BB54}"/>
    <hyperlink ref="B387" r:id="rId384" xr:uid="{CE56897D-5913-43F7-893E-06A34C4BBF59}"/>
    <hyperlink ref="B388" r:id="rId385" xr:uid="{773BD3C8-C247-44B6-BA66-231D6D866CE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2026-01-09T14:17:42Z</dcterms:created>
  <dcterms:modified xsi:type="dcterms:W3CDTF">2026-01-23T22:19:12Z</dcterms:modified>
</cp:coreProperties>
</file>