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0545" windowHeight="7380" activeTab="2"/>
  </bookViews>
  <sheets>
    <sheet name="ANEXO A" sheetId="18" r:id="rId1"/>
    <sheet name="ANEXO 1 TABLA 1" sheetId="1" r:id="rId2"/>
    <sheet name="ANEXO 1 TABLA 2" sheetId="6" r:id="rId3"/>
    <sheet name="ANEXO 1 TABLA 3" sheetId="5" r:id="rId4"/>
    <sheet name="Hoja1" sheetId="20" r:id="rId5"/>
    <sheet name="ANEXO 1 TABLA 4" sheetId="4" r:id="rId6"/>
    <sheet name="ANEXO 2" sheetId="8" r:id="rId7"/>
    <sheet name="ANEXO 3" sheetId="9" r:id="rId8"/>
    <sheet name="ANEXO 4" sheetId="10" r:id="rId9"/>
    <sheet name="ANEXO 6" sheetId="12" r:id="rId10"/>
    <sheet name="ANEXO 7" sheetId="16" r:id="rId11"/>
  </sheets>
  <definedNames>
    <definedName name="_xlnm._FilterDatabase" localSheetId="2" hidden="1">'ANEXO 1 TABLA 2'!$A$14:$I$49</definedName>
    <definedName name="_xlnm._FilterDatabase" localSheetId="3" hidden="1">'ANEXO 1 TABLA 3'!$A$10:$K$44</definedName>
    <definedName name="_xlnm._FilterDatabase" localSheetId="5" hidden="1">'ANEXO 1 TABLA 4'!$A$17:$E$17</definedName>
    <definedName name="_xlnm._FilterDatabase" localSheetId="10" hidden="1">'ANEXO 7'!$A$12:$I$67</definedName>
    <definedName name="_xlnm.Print_Area" localSheetId="1">'ANEXO 1 TABLA 1'!$A$1:$F$37</definedName>
    <definedName name="_xlnm.Print_Area" localSheetId="2">'ANEXO 1 TABLA 2'!$A$1:$I$54</definedName>
    <definedName name="_xlnm.Print_Area" localSheetId="3">'ANEXO 1 TABLA 3'!$A$1:$J$57</definedName>
    <definedName name="_xlnm.Print_Area" localSheetId="5">'ANEXO 1 TABLA 4'!$A$1:$E$54</definedName>
    <definedName name="_xlnm.Print_Area" localSheetId="6">'ANEXO 2'!$A$1:$E$45</definedName>
    <definedName name="_xlnm.Print_Area" localSheetId="7">'ANEXO 3'!$A$1:$E$29</definedName>
    <definedName name="_xlnm.Print_Area" localSheetId="9">'ANEXO 6'!$A$1:$E$58</definedName>
    <definedName name="_xlnm.Print_Area" localSheetId="10">'ANEXO 7'!$A$1:$C$67</definedName>
    <definedName name="_xlnm.Print_Area" localSheetId="0">'ANEXO A'!$A$1:$G$60</definedName>
    <definedName name="OLE_LINK1" localSheetId="1">'ANEXO 1 TABLA 1'!$A$5</definedName>
    <definedName name="OLE_LINK1" localSheetId="2">'ANEXO 1 TABLA 2'!#REF!</definedName>
    <definedName name="OLE_LINK1" localSheetId="3">'ANEXO 1 TABLA 3'!#REF!</definedName>
    <definedName name="OLE_LINK1" localSheetId="5">'ANEXO 1 TABLA 4'!#REF!</definedName>
    <definedName name="OLE_LINK1" localSheetId="6">'ANEXO 2'!#REF!</definedName>
    <definedName name="OLE_LINK1" localSheetId="7">'ANEXO 3'!#REF!</definedName>
    <definedName name="OLE_LINK1" localSheetId="8">'ANEXO 4'!#REF!</definedName>
    <definedName name="OLE_LINK1" localSheetId="9">'ANEXO 6'!#REF!</definedName>
    <definedName name="OLE_LINK1" localSheetId="10">'ANEXO 7'!#REF!</definedName>
    <definedName name="OLE_LINK1" localSheetId="0">'ANEXO A'!#REF!</definedName>
    <definedName name="_xlnm.Print_Titles" localSheetId="2">'ANEXO 1 TABLA 2'!$6:$14</definedName>
    <definedName name="_xlnm.Print_Titles" localSheetId="3">'ANEXO 1 TABLA 3'!$1:$9</definedName>
    <definedName name="_xlnm.Print_Titles" localSheetId="7">'ANEXO 3'!$1:$9</definedName>
    <definedName name="_xlnm.Print_Titles" localSheetId="8">'ANEXO 4'!$1:$10</definedName>
    <definedName name="_xlnm.Print_Titles" localSheetId="9">'ANEXO 6'!$1:$9</definedName>
    <definedName name="_xlnm.Print_Titles" localSheetId="10">'ANEXO 7'!$1:$12</definedName>
    <definedName name="_xlnm.Print_Titles" localSheetId="0">'ANEXO A'!$1:$18</definedName>
  </definedNames>
  <calcPr calcId="145621"/>
  <pivotCaches>
    <pivotCache cacheId="0" r:id="rId12"/>
  </pivotCaches>
</workbook>
</file>

<file path=xl/calcChain.xml><?xml version="1.0" encoding="utf-8"?>
<calcChain xmlns="http://schemas.openxmlformats.org/spreadsheetml/2006/main">
  <c r="O19" i="10" l="1"/>
  <c r="O20" i="10" s="1"/>
  <c r="L32" i="5" l="1"/>
  <c r="L31" i="5"/>
  <c r="L30" i="5"/>
  <c r="L27" i="5"/>
  <c r="L26" i="5"/>
  <c r="L25" i="5"/>
  <c r="L24" i="5"/>
  <c r="L23" i="5"/>
  <c r="L22" i="5"/>
  <c r="L21" i="5"/>
  <c r="L20" i="5"/>
  <c r="L19" i="5"/>
  <c r="L18" i="5"/>
  <c r="L16" i="5"/>
  <c r="L15" i="5"/>
  <c r="L14" i="5"/>
  <c r="L13" i="5"/>
  <c r="L12" i="5"/>
  <c r="L11" i="5"/>
  <c r="C27" i="8" l="1"/>
  <c r="C12" i="8" l="1"/>
  <c r="C47" i="1" l="1"/>
  <c r="C16" i="8" l="1"/>
  <c r="C23" i="8" l="1"/>
  <c r="B49" i="6"/>
  <c r="G58" i="10" l="1"/>
  <c r="G57" i="10"/>
  <c r="G56" i="10"/>
  <c r="G55" i="10"/>
  <c r="G54" i="10"/>
  <c r="J53" i="10"/>
  <c r="G53" i="10"/>
  <c r="J52" i="10"/>
  <c r="G52" i="10"/>
  <c r="J51" i="10"/>
  <c r="G51" i="10"/>
  <c r="G50" i="10"/>
  <c r="G49" i="10"/>
  <c r="J48" i="10"/>
  <c r="G48" i="10"/>
  <c r="J46" i="10"/>
  <c r="G46" i="10"/>
  <c r="J45" i="10"/>
  <c r="G45" i="10"/>
  <c r="J44" i="10"/>
  <c r="G44" i="10"/>
  <c r="G43" i="10"/>
  <c r="J42" i="10"/>
  <c r="G42" i="10"/>
  <c r="J41" i="10"/>
  <c r="G41" i="10"/>
  <c r="G40" i="10"/>
  <c r="G39" i="10"/>
  <c r="G38" i="10"/>
  <c r="G37" i="10"/>
  <c r="J36" i="10"/>
  <c r="G36" i="10"/>
  <c r="G35" i="10"/>
  <c r="J34" i="10"/>
  <c r="G34" i="10"/>
  <c r="J33" i="10"/>
  <c r="G33" i="10"/>
  <c r="J32" i="10"/>
  <c r="G32" i="10"/>
  <c r="G31" i="10"/>
  <c r="J30" i="10"/>
  <c r="G30" i="10"/>
  <c r="J29" i="10"/>
  <c r="G29" i="10"/>
  <c r="G28" i="10"/>
  <c r="G27" i="10"/>
  <c r="G26" i="10"/>
  <c r="G25" i="10"/>
  <c r="J24" i="10"/>
  <c r="G24" i="10"/>
  <c r="J23" i="10"/>
  <c r="G23" i="10"/>
  <c r="J22" i="10"/>
  <c r="G22" i="10"/>
  <c r="J21" i="10"/>
  <c r="G21" i="10"/>
  <c r="J20" i="10"/>
  <c r="G20" i="10"/>
  <c r="G19" i="10"/>
  <c r="J18" i="10"/>
  <c r="G18" i="10"/>
  <c r="J17" i="10"/>
  <c r="G17" i="10"/>
  <c r="D32" i="8"/>
  <c r="C32" i="8"/>
  <c r="C29" i="8"/>
  <c r="C33" i="8" s="1"/>
  <c r="B53" i="4"/>
  <c r="H51" i="5"/>
  <c r="H50" i="5"/>
  <c r="H48" i="5"/>
  <c r="H47" i="5"/>
  <c r="H46" i="5"/>
  <c r="I48" i="5" s="1"/>
  <c r="E49" i="6"/>
  <c r="C49" i="6"/>
  <c r="D49" i="6"/>
  <c r="F31" i="1"/>
  <c r="E31" i="1"/>
  <c r="D31" i="1"/>
  <c r="C31" i="1"/>
  <c r="B31" i="1"/>
  <c r="F28" i="1"/>
  <c r="E28" i="1"/>
  <c r="D28" i="1"/>
  <c r="C28" i="1"/>
  <c r="B28" i="1"/>
  <c r="F25" i="1"/>
  <c r="E25" i="1"/>
  <c r="D25" i="1"/>
  <c r="C25" i="1"/>
  <c r="B25" i="1"/>
  <c r="F22" i="1"/>
  <c r="E22" i="1"/>
  <c r="D22" i="1"/>
  <c r="C22" i="1"/>
  <c r="B22" i="1"/>
  <c r="F19" i="1"/>
  <c r="E19" i="1"/>
  <c r="D19" i="1"/>
  <c r="C19" i="1"/>
  <c r="B19" i="1"/>
  <c r="F16" i="1"/>
  <c r="E16" i="1"/>
  <c r="D16" i="1"/>
  <c r="C16" i="1"/>
  <c r="B16" i="1"/>
  <c r="F13" i="1"/>
  <c r="E13" i="1"/>
  <c r="D13" i="1"/>
  <c r="C13" i="1"/>
  <c r="B13" i="1"/>
  <c r="F10" i="1"/>
  <c r="E10" i="1"/>
  <c r="D10" i="1"/>
  <c r="C10" i="1"/>
  <c r="B10" i="1"/>
  <c r="C32" i="1" l="1"/>
  <c r="I51" i="5"/>
  <c r="E32" i="1"/>
  <c r="I50" i="5"/>
  <c r="B32" i="1"/>
  <c r="I11" i="5"/>
  <c r="I13" i="5"/>
  <c r="I15" i="5"/>
  <c r="I17" i="5"/>
  <c r="I19" i="5"/>
  <c r="I21" i="5"/>
  <c r="I23" i="5"/>
  <c r="I25" i="5"/>
  <c r="I27" i="5"/>
  <c r="I29" i="5"/>
  <c r="I31" i="5"/>
  <c r="I33" i="5"/>
  <c r="I35" i="5"/>
  <c r="I37" i="5"/>
  <c r="I39" i="5"/>
  <c r="I41" i="5"/>
  <c r="I43" i="5"/>
  <c r="I12" i="5"/>
  <c r="I14" i="5"/>
  <c r="I16" i="5"/>
  <c r="I18" i="5"/>
  <c r="I20" i="5"/>
  <c r="I22" i="5"/>
  <c r="I24" i="5"/>
  <c r="I26" i="5"/>
  <c r="I28" i="5"/>
  <c r="I30" i="5"/>
  <c r="I32" i="5"/>
  <c r="I34" i="5"/>
  <c r="I36" i="5"/>
  <c r="I38" i="5"/>
  <c r="I40" i="5"/>
  <c r="I42" i="5"/>
  <c r="I44" i="5"/>
  <c r="I49" i="5"/>
  <c r="I47" i="5"/>
  <c r="F32" i="1"/>
  <c r="D32" i="1"/>
  <c r="G49" i="6"/>
  <c r="F49" i="6"/>
  <c r="D12" i="8" l="1"/>
  <c r="D28" i="8"/>
  <c r="D29" i="8" s="1"/>
  <c r="D25" i="8"/>
  <c r="D21" i="8"/>
  <c r="D19" i="8"/>
  <c r="D17" i="8"/>
  <c r="D11" i="8"/>
  <c r="D24" i="8"/>
  <c r="D22" i="8"/>
  <c r="D20" i="8"/>
  <c r="D18" i="8"/>
  <c r="D9" i="8"/>
  <c r="D16" i="8"/>
  <c r="D14" i="8"/>
  <c r="D27" i="8" l="1"/>
  <c r="D23" i="8"/>
  <c r="D33" i="8" l="1"/>
</calcChain>
</file>

<file path=xl/sharedStrings.xml><?xml version="1.0" encoding="utf-8"?>
<sst xmlns="http://schemas.openxmlformats.org/spreadsheetml/2006/main" count="1495" uniqueCount="649">
  <si>
    <t>Aprobado</t>
  </si>
  <si>
    <t>Modificado</t>
  </si>
  <si>
    <t xml:space="preserve">  </t>
  </si>
  <si>
    <t>Total</t>
  </si>
  <si>
    <t xml:space="preserve"> </t>
  </si>
  <si>
    <t>Orden de Gobierno</t>
  </si>
  <si>
    <t>Federal</t>
  </si>
  <si>
    <t>Subtotal Federal (a)</t>
  </si>
  <si>
    <t>Estatal</t>
  </si>
  <si>
    <t>Subtotal Estatal (b)</t>
  </si>
  <si>
    <t>Ingresos propios</t>
  </si>
  <si>
    <t>Subtotal Estatal (c)</t>
  </si>
  <si>
    <t>Subtotal Otros recursos (d)</t>
  </si>
  <si>
    <t>Anexo 3. Procesos en la Gestión del Fondo.</t>
  </si>
  <si>
    <t>Tabla de General del Proceso</t>
  </si>
  <si>
    <t>Número de proceso</t>
  </si>
  <si>
    <t>Nombre del proceso</t>
  </si>
  <si>
    <t>Actividades</t>
  </si>
  <si>
    <t>Áreas Responsables</t>
  </si>
  <si>
    <t>Valoración general</t>
  </si>
  <si>
    <t>Anexo 4. Resultados de los Indicadores Estratégicos y de Gestión del Fondo.</t>
  </si>
  <si>
    <t>Nivel de Objetivo</t>
  </si>
  <si>
    <t>Nombre del Indicador</t>
  </si>
  <si>
    <t>Frecuencia de medición</t>
  </si>
  <si>
    <t>Unidad de medida</t>
  </si>
  <si>
    <t>Medios de verificación (fuentes de información)</t>
  </si>
  <si>
    <t>Indicadores MIR Federal</t>
  </si>
  <si>
    <t xml:space="preserve">Fin </t>
  </si>
  <si>
    <t xml:space="preserve">Propósito </t>
  </si>
  <si>
    <t xml:space="preserve">Componentes </t>
  </si>
  <si>
    <t xml:space="preserve">Actividades </t>
  </si>
  <si>
    <t>Indicadores Institucionales</t>
  </si>
  <si>
    <t>Pregunta</t>
  </si>
  <si>
    <t>Respuesta</t>
  </si>
  <si>
    <t>Soporte</t>
  </si>
  <si>
    <t>PREGUNTA</t>
  </si>
  <si>
    <t>RESPUESTA</t>
  </si>
  <si>
    <t>Apartado de Contribución y Destino:</t>
  </si>
  <si>
    <t>Apartado de Gestión:</t>
  </si>
  <si>
    <t>Apartado de Generación de Información y Rendición de Cuentas:</t>
  </si>
  <si>
    <t>Apartado de Orientación y Medición de Resultados:</t>
  </si>
  <si>
    <t>ARCHIVO ADJUNTO (pdf, Word, Excel etc) LIGA ELECTRÓNICA</t>
  </si>
  <si>
    <t>Devengado</t>
  </si>
  <si>
    <t>Pagado</t>
  </si>
  <si>
    <t>Disponible</t>
  </si>
  <si>
    <t>15. ¿Cómo documenta la Ejecutora los resultados del Fondo a nivel de fin o propósito?</t>
  </si>
  <si>
    <t>Anexo 2. Presupuesto del Fondo 2020 con respecto al total de recursos de la Ejecutora.</t>
  </si>
  <si>
    <t>INGRESOS TOTALES 2020</t>
  </si>
  <si>
    <t>Fuente de Financiamiento</t>
  </si>
  <si>
    <t>% que representa el presupuesto del Fondo y cada Fuente de Financiamiento con respecto al total de recursos 2020 de la Ejecutora</t>
  </si>
  <si>
    <t>Otros recursos
(Especificar)</t>
  </si>
  <si>
    <t>Total de ingresos 2020 de la ejecutora (a + b + c + d)</t>
  </si>
  <si>
    <t>CONCURRENCIA DE RECURSOS</t>
  </si>
  <si>
    <t>Orden de Gobierno y Fuente de Financiamiento</t>
  </si>
  <si>
    <t>Fundamento legal por el que concurren los recursos:</t>
  </si>
  <si>
    <t>Comentarios:</t>
  </si>
  <si>
    <t>Nota: Reportar los ingresos totales y calcular el porcentaje que representa el recurso con respecto al total de ingresos 2020.
De aplicar concurrencia de recursos debe reportarse y explicarse que recursos concurren y cuál es el fundamento. Al final del anexo la Ejecutora puede agregar cuantas notas aclaratorias sean necesarias.</t>
  </si>
  <si>
    <t>Meta programada en 2020</t>
  </si>
  <si>
    <t>Logro en 2020</t>
  </si>
  <si>
    <t>% de cumplimiento</t>
  </si>
  <si>
    <t>Meta programada para el ejercicio anterior (2019)</t>
  </si>
  <si>
    <t>Logro en 2019</t>
  </si>
  <si>
    <t xml:space="preserve">Justificación del cumplimiento o no en 2020 </t>
  </si>
  <si>
    <t>Instancias en el Estado y Federación (de aplicar) que le da seguimiento a los indicadores</t>
  </si>
  <si>
    <t>Indicadores Estatales (Programas Presupuestarios) o Actividades Institucionales</t>
  </si>
  <si>
    <t>Nota: Se pueden presentar todos los indicadores que se manejen a nivel Federal, Estatal e Institucional. Es indispensable presentar las Fichas Técnicas de indicadores y reportes de los cierres de resultados 2020 y 2019 de los sistemas en que se hayan reportado, como evidencia documental. Se debe considerar justificar si se cumplieron o no en 2020 las metas programadas considerando eventos extraordinarios como la pandemia. Al final del anexo la Ejecutora puede agregar cuantas notas aclaratorias sean necesarias.</t>
  </si>
  <si>
    <t>Anexo 6. Resultados 2020 con Recursos del Fondo.</t>
  </si>
  <si>
    <t>Cantidad</t>
  </si>
  <si>
    <t>Presupuesto gastado</t>
  </si>
  <si>
    <t>Evidencia o liga electrónica que soporte los resultados</t>
  </si>
  <si>
    <t>2.     ¿Cuáles fueron las medidas implementadas de la Ejecutora por la emergencia sanitaria? Detalle minuciosamente:</t>
  </si>
  <si>
    <t>3.     ¿En algún momento pararon funciones? De ser positiva la respuesta ¿Qué periodo lo hicieron? De no ser positiva ¿Por qué no lo hicieron cuales fueron las justificantes?</t>
  </si>
  <si>
    <t>4.     Detalle minuciosamente cuales Gacetas, comunicados, memorándums o cualquier documento oficial conocía la Ejecutora en torno a medidas por el SARS-CoV-2 (COVID-19), que le apoyó o coadyuvó en las medidas para su operación en 2020.</t>
  </si>
  <si>
    <t>5.     Explique qué parte del objetivo del Fondo no se realizó en 2020 por motivos de la pandemia por el SARS-CoV-2 (COVID-19). Detalle minuciosamente.</t>
  </si>
  <si>
    <t>6.     A su opinión ¿Estaba preparada la Ejecutora para una eventualidad o emergencia de esta magnitud? Si no estaba preparada ¿qué impactos negativos hubo en el manejo, operación, reporte, entre otros del Fondo? De estarlo ¿qué beneficios significativos hubo al disponer de un plan o planeación?</t>
  </si>
  <si>
    <t xml:space="preserve">9.     De implementar el home office ¿La Ejecutora proporcionó algún apoyo económico o material para realizar el trabajo en casa? Detalle minuciosamente que apoyos otorgó. </t>
  </si>
  <si>
    <t>Anexo 7. Cuestionario Diagnóstico del Desempeño del Fondo en el marco de Implicaciones derivadas de la contingencia por el SARS-CoV-2 (COVID 19).</t>
  </si>
  <si>
    <t>Al final del anexo la Ejecutora puede agregar cuantas notas aclaratorias sean necesarias.</t>
  </si>
  <si>
    <t>Comentario (s) Adiconal (es) que quiera realizar la Ejecutora:</t>
  </si>
  <si>
    <t>No modificar los encabezados de acuerdo a la solicitud de información del presente TdR.</t>
  </si>
  <si>
    <t xml:space="preserve">Justificación o comentario de la fuente de financiamiento </t>
  </si>
  <si>
    <t>El “Modelo general de procesos” presentado no es necesariamente coincidente con todos los procesos específicos que pueda tener cada Estado, este es una referencia, es decir, se debe ajustar al Estado, por medio de modificar, agregar o eliminar los elementos necesarios.</t>
  </si>
  <si>
    <r>
      <t xml:space="preserve">Para mayor información consultar la Guía para la Optimización, Estandarización y Mejora Continua de Procesos: </t>
    </r>
    <r>
      <rPr>
        <u/>
        <sz val="8"/>
        <color theme="10"/>
        <rFont val="Verdana"/>
        <family val="2"/>
      </rPr>
      <t>https://www.gob.mx/cms/uploads/attachment/file/56904/Gu_a_para_la_Optimizaci_n__Estandarizaci_n_y_Mejora_Continua_de_Procesos.pdf</t>
    </r>
  </si>
  <si>
    <t>Nota: La Ejecutora se podrá ayudar de la Evaluación Estratégica de la Coordinación del Fondo que se le practicó, en la cual se desarrolló la estructura de la Coordinación del Fondo.</t>
  </si>
  <si>
    <r>
      <t xml:space="preserve">Objetivo III.2.2 del PAE 2021: Efectuar Evaluaciones Específicas de Desempeño de las Ejecutoras de los Fondos Federales del Ramo General 33 de la Entidad Veracruzana, que permita evaluar el desempeño de las aportaciones en el ejercicio fiscal concluido 2020 con el objetivo de mejorar la gestión, los resultados y la rendición de cuentas, considerando levantar un diagnóstico de las repercusiones por la contingencia del SARS-CoV-2 (COVID-19) en la operación de los Fondos Evaluados. </t>
    </r>
    <r>
      <rPr>
        <b/>
        <sz val="9"/>
        <color rgb="FF404040"/>
        <rFont val="Verdana"/>
        <family val="2"/>
      </rPr>
      <t>Instrucciones: Conteste ampliamente y justifique o sustente los cuestionamientos diseñados para levantar el Diagnóstico. En todo momento cada pregunta que aplique debe contener soporte documental en CD (Debidamente identificado, organizado y subrayado a lo que refiera la respuesta) o proporcionar ligas electrónicas para corroborar la información. Es indispensable que adicional a que participen para contestarlo las Áreas de Planeación, Administración, Evaluación, Auditoría, Presupuesto, Transparencia, Unidad de Género o toda aquella relacionada al manejo del Fondo, se convoque a Recursos Humanos por el tipo de algunos cuestionamientos del TdR.</t>
    </r>
  </si>
  <si>
    <t>Anexo A. Criterios Técnicos para la Evaluación Específica de Desempeño del Fondo para la Infraestructura Estatal de las Entidades (FISE).</t>
  </si>
  <si>
    <r>
      <t xml:space="preserve">Comentarios: La respuesta de los temas que a continuación se presentan son </t>
    </r>
    <r>
      <rPr>
        <b/>
        <sz val="11"/>
        <color rgb="FF404040"/>
        <rFont val="Verdana"/>
        <family val="2"/>
      </rPr>
      <t>enunciativos y no limitativos</t>
    </r>
    <r>
      <rPr>
        <sz val="11"/>
        <color rgb="FF404040"/>
        <rFont val="Verdana"/>
        <family val="2"/>
      </rPr>
      <t>, por lo que cada respuesta puede ser tan amplia como se considere pertinente, adicional a la respuesta, según aplique s</t>
    </r>
    <r>
      <rPr>
        <b/>
        <sz val="11"/>
        <color rgb="FF404040"/>
        <rFont val="Verdana"/>
        <family val="2"/>
      </rPr>
      <t xml:space="preserve">e debe proporcionar la liga electrónica, archivo pdf, word, excel etc., de los documentos soporte </t>
    </r>
    <r>
      <rPr>
        <sz val="11"/>
        <color rgb="FF404040"/>
        <rFont val="Verdana"/>
        <family val="2"/>
      </rPr>
      <t xml:space="preserve">que permitan validar las respuestas al Evaluador para un mejor puntaje de la Evaluación (indispensable presnetar evidencia documental de las afirmaciones o respuestas del cuestionario, en su defecto si no las tiene explicar la situación que guarda). </t>
    </r>
    <r>
      <rPr>
        <b/>
        <u/>
        <sz val="11"/>
        <color rgb="FF404040"/>
        <rFont val="Verdana"/>
        <family val="2"/>
      </rPr>
      <t>Para contestar el Anexo A, es indispensable consultar el Término de Referencia del Fondo, disponible en:</t>
    </r>
    <r>
      <rPr>
        <b/>
        <u/>
        <sz val="11"/>
        <color theme="3"/>
        <rFont val="Verdana"/>
        <family val="2"/>
      </rPr>
      <t xml:space="preserve"> http://www.veracruz.gob.mx/finanzas/wp-content/uploads/sites/2/2021/02/TdR-FISE-2021.pdf</t>
    </r>
  </si>
  <si>
    <t xml:space="preserve">Tabla 1. Presupuesto del FISE en 2020 por obra o acción, en la cual se debe desagregar para cada proyecto los momentos contables.
</t>
  </si>
  <si>
    <t>Obra o Acción</t>
  </si>
  <si>
    <t>ALC: Alcantarillado</t>
  </si>
  <si>
    <t>Subtotal</t>
  </si>
  <si>
    <t>APO: Agua Potable</t>
  </si>
  <si>
    <t>DRE: Drenaje y Letrinas</t>
  </si>
  <si>
    <t>ELE: Electrificación</t>
  </si>
  <si>
    <t>IBE: Infraestructura Básica del Sector Educativo</t>
  </si>
  <si>
    <t>IBS: Infraestructura Básica del Sector Salud</t>
  </si>
  <si>
    <t>MEV: Mejoramiento de Vivienda</t>
  </si>
  <si>
    <t>URB: Urbanización</t>
  </si>
  <si>
    <t>Total:</t>
  </si>
  <si>
    <t>Calcular los Subtotales por obra o acción y sumarlos en el Total Global.</t>
  </si>
  <si>
    <t xml:space="preserve">Sí hay otros apartados de gasto en obra o acción diferentes agregarlos a la tabla. </t>
  </si>
  <si>
    <t>No modificar los encabezados.</t>
  </si>
  <si>
    <t>Obra o acción</t>
  </si>
  <si>
    <t>Presupuesto aprobado</t>
  </si>
  <si>
    <t>Presupuesto modificado</t>
  </si>
  <si>
    <t>Presupuesto Ejercido</t>
  </si>
  <si>
    <t>Municipio</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</si>
  <si>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</si>
  <si>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</si>
  <si>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</si>
  <si>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</si>
  <si>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</si>
  <si>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</si>
  <si>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</si>
  <si>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</si>
  <si>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</si>
  <si>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</si>
  <si>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</si>
  <si>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</si>
  <si>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</si>
  <si>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</si>
  <si>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URB; Urbanización</t>
  </si>
  <si>
    <t>Sumar el total global</t>
  </si>
  <si>
    <t>Tabla 2. Presupuesto ejercido del FISE en 2020 por obra o acción, rubro de gasto y modalidad.</t>
  </si>
  <si>
    <t>Clave MIDS</t>
  </si>
  <si>
    <t>Ubicación</t>
  </si>
  <si>
    <t>Tipo de ZAP</t>
  </si>
  <si>
    <t>Grado de Rezago Social</t>
  </si>
  <si>
    <t>Grado de Pobreza</t>
  </si>
  <si>
    <t>Costo</t>
  </si>
  <si>
    <t>Núm. de Beneficiarios</t>
  </si>
  <si>
    <t>Localidad</t>
  </si>
  <si>
    <t>%</t>
  </si>
  <si>
    <t>Total ZAP URBANA</t>
  </si>
  <si>
    <t>Total ZAP RURAL</t>
  </si>
  <si>
    <t>Total sin ZAP</t>
  </si>
  <si>
    <t>Total 2 mayores grados de Rezago Social</t>
  </si>
  <si>
    <t>Total Pobreza Extrema</t>
  </si>
  <si>
    <t>Tabla 3. Presupuesto ejercido del FISE en 2020 por distribución geográfica, en la cual se debe desagregar por cada uno de los municipios del Estado el presupuesto ejercido por tipo de ZAP, situación socioeconómica y número de beneficiarios.</t>
  </si>
  <si>
    <t>Rubro de gasto</t>
  </si>
  <si>
    <t>Incidencia</t>
  </si>
  <si>
    <t xml:space="preserve">DIR: Directa  </t>
  </si>
  <si>
    <t xml:space="preserve">COM: Complementaria </t>
  </si>
  <si>
    <t xml:space="preserve">              R: Rehabilitación</t>
  </si>
  <si>
    <t>Tabla 4.Presupuesto ejercido del fondo en 2020 por rubro de gasto, incidencia y modalidad por tipo de proyecto.</t>
  </si>
  <si>
    <t xml:space="preserve"> Nota: Sumar el Total Global.</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</si>
  <si>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</si>
  <si>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</si>
  <si>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Explicar la participación ciudadana en las obras o acciones con FISE 2020.</t>
  </si>
  <si>
    <t>De tener subejercicio y haber devuelto recursos requisitar el apartado.</t>
  </si>
  <si>
    <t xml:space="preserve">7.     ¿La ejecutora disponía de un estudio para cuantificar cuánto de su personal disponía de internet y/o equipos tecnológicos o demás insumos para trabajar en home office? </t>
  </si>
  <si>
    <t>8.     ¿La ejecutora conoce qué porcentaje exacto del personal realizó home office? Determine las cifras exactas del personal en casa y el que continúo trabajando.</t>
  </si>
  <si>
    <t>10.  ¿La Ejecutora dispuso de un estudio de clima organizacional o similar de su personal?</t>
  </si>
  <si>
    <t>11.  ¿La Ejecutora dispuso de algún programa interno de capacitación en materia del manejo, operación, reporte, evaluación u otro tema relacionado con el Fondo?</t>
  </si>
  <si>
    <t>12.  ¿La ciudadanía consultó a través de INFOMEX que medidas o acciones estaba tomando la Ejecutora ante la emergencia sanitaria por el SARS-CoV-2 (COVID-19)? Explique cada uno de los folios y todas las solicitudes realizadas.</t>
  </si>
  <si>
    <t>13.  ¿De marzo a diciembre de 2020, asistió, convocó o participó la Ejecutora en reuniones presenciales? ¿Total de reuniones? ¿Qué medidas por cada una tuvieron para salvaguardar la integridad de las personas? Detalle minuciosamente.</t>
  </si>
  <si>
    <t>14.  ¿De marzo a diciembre de 2020, se presentaron casos de personal infectado por COVID 19? De ser positiva la respuesta ¿Cuántos? ¿Cómo los apoyó la dependencia? ¿los funcionarios apoyaban a la operación, manejo, control y reporte del Fondo? Entre enero y febrero de 2021 ¿se han presentado casos de infectos en la Ejecutora? ¿Cuántos? Detalle minuciosamente.</t>
  </si>
  <si>
    <t>15.  Elabore  y presente el FODA de la Ejecutora, resaltando los impactos que pudieran haberse generado por el COVID en el manejo, operación, reporte y evaluación del Fondo.</t>
  </si>
  <si>
    <t>16.  ¿Qué Auditorías le practicaron en 2020 respecto al Fondo? ¿Qué ente fiscalizador la efectuó? ¿Cuáles fueron los resultados? Presente las respectivas cédulas. De existir algún desfase, o si la Auditoría se pauso por  la emergencia sanitaria, detalle minuciosamente la situación de irregularidad 2020.</t>
  </si>
  <si>
    <t>17.  ¿Afecta la emergencia sanitaria del COVID 19 en materia de la Fiscalización 2021 del Fondo del Ejercicio fiscal 2020? Detalle minuciosamente que aspectos serían.</t>
  </si>
  <si>
    <t>18.  Qué Evaluaciones diferentes a las del PAE 2020 Tomo II le practicaron en 2020? ¿Quién efectuó dichas Evaluaciones? ¿Cuáles fueron los resultados? Presente las respectivas Evaluaciones. De existir algún desfase, o si la Evaluación se pauso por  la emergencia sanitaria, detalle minuciosamente la situación de irregularidad 2020.</t>
  </si>
  <si>
    <t>19.  ¿Afecta la emergencia sanitaria del COVID 19 en materia de los resultados de la presente Evaluación del PAE 2021 Tomo II del Fondo del Ejercicio fiscal 2020? Detalle minuciosamente que aspectos serían.</t>
  </si>
  <si>
    <t>20.  ¿Qué actividades programadas en 2020 le afectaron por la emergencia sanitaria del COVID 19, que no pudieron realizarse? Detalle minuciosamente.</t>
  </si>
  <si>
    <t xml:space="preserve">21.  Enliste cada una de las buenas prácticas o acciones de éxito implementadas por la Ejecutora como medida para concluir el Ejercicio Fiscal, que contribuyeron en logros aun con la adversidad. </t>
  </si>
  <si>
    <t>22.  Durante la emergencia sanitaria del COVID 19 ¿El presupuesto fue ejercido en su totalidad? ¿Hubo subejercicio, a cuánto ascendió? ¿Hubo devolución de los recursos, a cuánto ascendió y a quien se le devolvió? Detalle y presente evidencia.</t>
  </si>
  <si>
    <t>23.  ¿Hubo rendimientos del Fondo? De ser positivo ¿En que se utilizaron o se devolvieron y a quién se devolvió? Detalle y presente evidencia.</t>
  </si>
  <si>
    <t>24.  ¿La Unidad de Transparencia de la Ejecutora implementó algunas medidas para emplazar las fechas de reporte de obligaciones de transparencia trimestral/anual o para atender las solicitudes de los ciudadanos? De ser positiva enliste y presente evidencia de las medidas (oficios, comunicados, gacetas entre otros).</t>
  </si>
  <si>
    <t>25.  ¿Los responsables de la participación ciudadana en el manejo del Fondo, implementaron algunas medidas ante la emergencia sanitaria para salvaguardar a los funcionarios y ciudadanos? De ser positiva enliste y presente evidencia de las medidas (oficios, comunicados, gacetas entre otros).</t>
  </si>
  <si>
    <t>26.  ¿Los responsables de coordinar a las Unidades de Género implementaron algunas medidas ante la emergencia sanitaria para salvaguardar la integridad de quienes participan en los programas de trabajo? De ser positiva enliste y presente evidencia de las medidas (oficios, comunicados, gacetas entre otros).</t>
  </si>
  <si>
    <t>27.  ¿La Unidad de Género se vio afectada en su programa de trabajo, indicadores, metas o actividades 2020 por el la emergencia sanitaria del COVID 19? La o el Titular de la Unidad de Género deberá explicar ampliamente la situación y repercusiones de su Unidad ante la adversidad e informar las buenas prácticas o acciones de éxito implementadas o las repercusiones de lo no logrado en 2020 al concluir el Ejercicio Fiscal.</t>
  </si>
  <si>
    <t>28.  ¿La Ejecutora recibió alguna notificación o apoyo de la Federación ante la emergencia sanitaria? De ser positiva detallar los tipos de apoyo y en que benefició o apoyó.</t>
  </si>
  <si>
    <t>29.  ¿Recibió alguna instrucción de reprogramación de metas de los indicadores Federales, Estatales, Institucionales u otros por la emergencia sanitaria del COVID 19? Explique la situación de las metas, logros, % de cumplimiento de los indicadores enfatizando si se cumplieron o no cada una y si la emergencia sanitaria del COVID 19 afectó significativamente o no estos resultados.</t>
  </si>
  <si>
    <t>30.  ¿En su opinión se operó con el suficiente personal para cumplir los compromisos 2020 en el manejo, operación, reporte y demás necesidades del Fondo? ¿Esto impactó o benefició a los resultados?</t>
  </si>
  <si>
    <t>31.  ¿En su opinión la experiencia de pasar por la emergencia sanitaria del COVID 19 ayudará a realizar una Planeación del Fondo 2021 más apegada a la situación, en virtud de que continua crítica la situación en 2021 o la forma de planeación será la tradicional como era antes de la emergencia?</t>
  </si>
  <si>
    <t>32.  En su opinión enliste que aprendizaje deja a la Ejecutora el impacto por la emergencia sanitaria del COVID 19.</t>
  </si>
  <si>
    <t>33.  ¿La estructura organizacional, reglamento interno y manuales de organización y procedimientos incluyen a los responsables de la operación, manejo, control, reporte y Evaluación del Fondo? Anéxelos resaltando los artículos, numerales o párrafos donde este identificado.</t>
  </si>
  <si>
    <t>34.  ¿Dispone de una unidad, área responsable, enlace, grupo de trabajo, comité o similar interno en la Ejecutora para atender la Evaluación del PAE Estatal y cuando aplique PAE Federal (CONEVAL-SHCP)? Presente el acta de constitución o sesiones 2020 o similares como evidencia, de no haberlas justifique.</t>
  </si>
  <si>
    <t>35.  Hubo capacitación 2020 para los servidores públicos de la Ejecutora. De ser positiva la respuesta enumere cada curso, señale el número de participantes y presente las constancias de participación.</t>
  </si>
  <si>
    <t>36.  ¿El Órgano Interno de Control de la Ejecutora y/o la Contraloría General del Estado, le ha solicitado o da seguimiento a los Proyectos de Mejora derivado de las recomendaciones de las Evaluaciones derivadas de PAE anteriores? De ser positiva la respuesta detalle minuciosamente como ha sido este proceso.</t>
  </si>
  <si>
    <t>37.  Para el Enlace Institucional del Fondo. Emita su opinión respecto a cómo la Coordinadora de la Evaluación enfrentó y tomó decisiones para concluir el PAE 2020 Tomo II. Detalle las medidas implementadas y cuales considera de éxito.</t>
  </si>
  <si>
    <t>38.  ¿Qué mejoras propondría para hacer más eficiente el Sistema de Seguimiento de Proyectos de Mejora para el Bienestar (SSPMB)? Detalle ampliamente.</t>
  </si>
  <si>
    <t>39.  ¿Cómo contribuye la Ejecutora del Fondo con los indicadores de la agenda 2030? ¿cuáles son esos indicadores? ¿Qué avances tienen? ¿La emergencia sanitaria afectó estos indicadores en 2020? Detalle ampliamente.</t>
  </si>
  <si>
    <t>40.  ¿Hay alienación entre el Plan Nacional, Plan Veracruzano, Sectorial o Institucional con respecto al objetivo del Fondo? Comente:</t>
  </si>
  <si>
    <t>41.  Explique que puede ver el ciudadano publicado en su Portal de Internet respecto al manejo, operación, control, reporte, Evaluación, seguimiento, Auditoría o demás actividades relacionadas al Fondo. Enliste ampliamente y proporcione la liga o ligas.</t>
  </si>
  <si>
    <t>42.  ¿La SHCP, CONEVAL o similar en la Federación o Estado, tuvieron en 2019 o 2020 comunicación con la Ejecutora para alguna Evaluación del PAE Federal en el Estado? De ser positiva la respuesta indique ¿Quiénes? ¿Se solicitó apoyo financiero para la realización de esas evaluaciones? ¿Participó el Gobierno del Estado de Veracruz? ¿Le informaron los resultados? ¿Dónde se pueden consultar esas evaluaciones de la SHCP y CONEVAL? Detalle ampliamente.</t>
  </si>
  <si>
    <t>43.  Instancias Federales o Estatales le han solicitado alguna información para realizar un estudio relacionado al impacto del SARS-CoV-2 (COVID-19) en el Estado de Veracruz? De ser positiva ¿Qué instancia? ¿Dónde están disponibles los resultados? Detalle ampliamente.</t>
  </si>
  <si>
    <t>44.  ¿Hubo atraso en las ministraciones de los recursos del Fondo en 2020 de acuerdo a lo calendarizado o no hubo afectación alguna para la Ejecutora? Detalle ampliamente y proporcione el calendario de ministración.</t>
  </si>
  <si>
    <t>45.  ¿El personal dispone de seguridad médica? De ser positiva ¿Qué tipo?: (ISSSTE, IMSS, particular, módulo médico dentro de la dependencia, u otro), ¿Número total de Personal con que opera la Ejecutora? Del número total detallar ¿Cuántos tienen seguridad médica y cuantos no? Detallar ampliamente.</t>
  </si>
  <si>
    <t xml:space="preserve">46.  Detalle ampliamente los protocolos implementados para el ingreso a las instalaciones de la Ejecutora como medidas ante la emergencia sanitaria y explique si se ha restringido el ingreso para personal o visitantes. </t>
  </si>
  <si>
    <t>47.  Para el manejo de documentación oficial que ingresa a sus instalaciones ¿La Ejecutora cuenta con filtros o medidas sanitarias para el manejo y entrega de la misma? De ser positiva detalle ampliamente ¿Cuáles son?</t>
  </si>
  <si>
    <t>48.  Detalle ampliamente la dinámica de trabajo de marzo a diciembre de 2020 calendarizando un listado por mes, en el sentido de explicar si se trabajó mediante guardias, home office, jornada laboral normal, media jornada u otra y cuanto personal laboró de esa manera. Comente al final si el desempeño obtenido fue el esperado o si hubo afectación por cambiar las dinámicas tradicionales de trabajo y en qué sentido fueron.</t>
  </si>
  <si>
    <t xml:space="preserve">49.  ¿Qué consideraciones debería tener el principal marco jurídico del manejo, operación, control, reporte, evaluación y demás del Fondo, ante las obligaciones y posibles sanciones por incumplimiento ante una situación de repercusión mundial como lo es el SARS-CoV-2 (COVID-19) o cualquier otra emergencia? Comente: </t>
  </si>
  <si>
    <t>50.  ¿Qué medidas, apoyos o estrategias, implementó el área de Recursos Humanos para apoyar al personal ante la emergencia sanitaria en el periodo marzo-diciembre 2020? ¿Recursos Humanos tuvo registro, control, seguimiento del personal en las diferentes modalidades que haya operado la Ejecutora (Home office, media jornada, guardias entre otras)? ¿RRHH dispuso de algún programa emergente ante la pandemia? ¿RRHH dispuso de algún estudio o evaluación del personal para coadyuvar a la Ejecutora para implementar los nuevos tipos de operación (Home office, guardias, media jornada entre otros) en el sentido de conocer si disponían de los elementos mínimos propios (computadora, internet, impresora, teléfono entre otros) para una nueva operación ocasionada por la emergencia sanitaria?</t>
  </si>
  <si>
    <t xml:space="preserve">1. ¿Las Ejecutoras cuentan con documentación en la que se identifique un diagnóstico sobre la problemática que atiende el FISE?
</t>
  </si>
  <si>
    <t>2. ¿La ejecutora cuenta con criterios documentados para distribuir los recursos del Fondo por tipo de proyecto, obra o acción y/o programa?</t>
  </si>
  <si>
    <t>3. ¿La Ejecutora documenta el destino de las Aportaciones y está desagregado por categorías?</t>
  </si>
  <si>
    <t>4. ¿Existe consistencia entre el diagnóstico de las necesidades a atender por el Fondo y el destino de las Aportaciones en el Estado?</t>
  </si>
  <si>
    <t xml:space="preserve">5. De acuerdo con la LCF, los recursos del FISE se destinan exclusivamente al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 ¿cuáles son las fuentes de financiamiento concurrentes en el Estado vinculadas a los objetivos y rubros de asignación del fondo? 
</t>
  </si>
  <si>
    <t>6. Describa el o los procesos claves en la gestión del Fondo, así como la o las dependencias responsables involucradas en cada etapa del proceso.</t>
  </si>
  <si>
    <t>7. ¿La Ejecutora cuenta con procedimientos documentados de planeación de los recursos en el Estado?</t>
  </si>
  <si>
    <t>8. ¿La ejecutora cuenta con mecanismos documentados para verificar que las transferencias de las aportaciones se hacen de acuerdo con lo programado?</t>
  </si>
  <si>
    <t>9. ¿La Ejecutora cuenta con mecanismos documentados para dar seguimiento al ejercicio de las aportaciones?</t>
  </si>
  <si>
    <t>10. ¿Cuál es la opinión de la Ejecutora sobre los retos en la gestión de los recursos del FISE en el Estado?</t>
  </si>
  <si>
    <t>11. ¿La Ejecutora recolecta información para la planeación, asignación y seguimiento de los recursos del fondo?</t>
  </si>
  <si>
    <t>12. ¿La Ejecutora reporta información documentada para monitorear el desempeño de las Aportaciones?</t>
  </si>
  <si>
    <t>13. ¿La Ejecutora cuenta con mecanismos documentados de transparencia y rendición de cuentas?</t>
  </si>
  <si>
    <t>16. En caso de que la Ejecutora cuente con evaluaciones externas del Fondo que permitan identificar hallazgos relacionados con el Fin y/o Propósito, ¿cuáles son los resultados de las evaluaciones?</t>
  </si>
  <si>
    <t>17. La Ejecutora cuenta con instrumentos para evaluar la incidencia del Fondo en los indicadores de situación de pobreza y rezago social?</t>
  </si>
  <si>
    <t>Sí. Nivel 2
Los criterios para definir la distribución de los recursos la Comisión, quedaron establecidos en los Proyectos de Mejora del Fondo para la Infraestructura Social de las Entidades, el cual está basado en los Lineamientos del Fondo de Aportaciones para la Infraestructura Social y en la Ley de Coordinación Fiscal, que consiste sobre todo en que los beneficiarios sean población que se encuentrn en pobreza extrema, localidades con alto o muy alto nivel de rezago social.
Las necesidades del Estado son muchas y no logran cubrise con los recursos del fondo, por lo que se tienen que cubrir con otros recursos, siendo así que el Gobierno del Estado de Veracruz, realiza obras con recursos del FISE en contra parte con el PROAGUA, a través del Convenio Marco de Coordinación que celebra por una parte el Ejecutivo Federal, por conducto de la Secretaría de Medio Ambiente y Recursos Naturales, a través de la Comisión Nacional del Agua, y por la otra, el Ejecutivo del Estado de Veracruz de Ignacio de la Llave, entre otros con el objeto de conjuntar recursos y formalizar acciones en materia de infraestructura hidroagrícola, de agua potable, alcantarillado,y saneamiento y de cultura del agua en la entidad, para tener mejor capacidad de solventar las necesidades de la población.</t>
  </si>
  <si>
    <t xml:space="preserve">
1. Las dependencias y organismos ejecutores reciben las solicitudes de obras y acciones de los municipios, localidades, comités, patronatos.
2.Las dependencias y organismos ejecutores realizan el diagnóstico de las solicitudes recibidas y elaboran los estudios y proyectos correspondientes
3. Con base en la información de los proyectos las dependencias y organismos ejecutores implementan los mecanismos para realizar una planeación estratégica de los recursos del FISE desde el ejercicio fiscal anterior a fin de evitar la reprogramación continua de las propuestas de inversión de las instancias ejecutoras, realizando la jerarquización de las obras y acciones para determinar la elegibilidad de los fondos asignados por la Secretaría de Finanzas y Planeación conforme a los Programas Presupuestarios Autorizados en el Presupuesto de Egresos del Estado.
4. Las dependencias y organismos ejecutores envían al Subcomité FISE en el mes de septiembre, sus propuestas de Proyectos para integrar el anteproyecto de la Cartera de Programas y Proyectos de Inversión (CPPI) del ejercicio siguiente.
5. Las dependencias y organismos ejecutores envían a más tardar el quinto día hábil del mes de octubre y de acuerdo al calendario de la SEFIPLAN la propuesta de anteproyecto de la Cartera de Programas y Proyectos de Inversión (CPPI) mediante oficio a la Secretaría de Finanzas y Planeación, previa aprobación del Subcomité Especial del FISE.
6. La SEFIPLAN en los primeros 5 días de enero emite oficios de asignación presupuestal por fondo.
7. Con base en los Lineamientos generales para la operación del Fondo de Aportaciones para la Infraestructura Social (FAIS), una vez que se cuenta con la asignación presupuestal del Fondo de Infraestructura Social para las Entidades (FISE), las dependencias y organismos ejecutores del fondo integran una propuesta de cartera de proyectos de inversión, tomando en cuenta la normatividad vigente del fondo para realizar la priorización y programación de acuerdo con los criterios de elegibilidad, considerando la estructura programática y las zonas de atención prioritaria. Deberá presentarse en los últimos días del mes de enero.
8. Las dependencias y organismos integran los expedientes técnicos de las obras autorizadas a financiar con recursos del FISE contando con los soportes documentales correspondientes hasta lograr su registro en el SIAFEV. 
9. En los primeros quince días del mes de febrero, esta propuesta se somete a consideración del Subcomité Especial del FISE a través de la Subsecretaría de Planeación de la SEFIPLAN para su conocimiento de acuerdo con los Lineamientos.
10. La Secretaría de Desarrollo Social (SEDESOL), Subsecretaría de Planeación y la Dirección de Inversión Pública de manera coordinada definen los criterios de captura para la gestión de indicadores en el Sistema de Formato Único (SFU) de la Secretaría de Hacienda y Crédito Público (SHCP). 
</t>
  </si>
  <si>
    <t xml:space="preserve">Los principales retos, en el seguimiento del FISE han sido:
Coordinación. Se necesita sea más eficiente entre los actores involucrados tanto internos como externos, es decir, en los primeros crear canales de comunicación eficientes a fin de que la información fluya en tiempo y forma; en los externos, debe existir un real empoderamiento de los comités de participación social a fin de que las acciones sean concluidas al 100 % y con la calidad establecida en cada uno de los contratos.
Las Estrategias implementadas por los distintos actores han sido:
Se ha implementado una Coordinación Institucional con los organismos operadores en el Estado con el propósito de que la supervisión y atención a los requerimientos del proceso constructivo de las obras sean más oportunas en su solución.
</t>
  </si>
  <si>
    <t>Con fecha 30 de marzo del 2020 se publicó en el Diario Oficial de la Federación el acuerdo por el que se declara como emergencia sanitaria por causa de fuerza mayor, a la epidemia de enfermedad generada por el virus Sars-CoV2 (COVID-19), como consecuencia de ello, la Secretaría de Salud publicó en el Diario Oficial de la Federación el 31 de marzo de 2020, el acuerdo por el que se establecen acciones extraordinarias para atender la emergencia sanitaria generada por el virus Sars-CoV2 (COVID-19) y a partir de ese momento la Comisión del Agua del Estado de Veracruz, tomó medidas, mismas que continúan a la fecha.</t>
  </si>
  <si>
    <t>1. Se acordó retirar al personal vulnerable de las actividades presenciales, en este grupo se consideróa personas mayores de 60 años, hipertensas, diabéticas, embarazadas y/o con algún padecimiento que comprimetiera sus sistema inmunológico.
2. Se prohibió el acceso a menores de edad a las instalaciones.
3. Se dotsaron de gel antibacterial los accesos de las instalaciones, así como tambien en diferentes puntos de las oficinas para el uso de todo el personal.
4. Se adquirieron equipos infrarrojos para medir la temperatura de los accesos de cada inmueble, a todo el personal interno y a los visitantes.
5. Se suspendió temporalmente el registro de asistencia en los lectores biométricos de huella digital así como el uso del torniquete en el acceso principal de los inmuebles.
6.Se trabajó a través de roles de asistencia y home oficce, permitiendo con ello el resguardo de una mayor cantidad de personas sin descuidar la operatividad de la Comisión del Agua del Estado de Veracruz.
7. Se llevó a cabo la sanitización de los edificios en los que se encuentran localizadas la oficinas centrales, la subdirección de operación y mantenimiento (que se encuenta en otra ubicación), el Órgano Interno de Control, así como también el almacén, de forma periódica, lo anterior bajo el método de aspersión de hipoclorito de sodio al 2% y germicida líquida a base de sales cuaternarias de amonio de quinta generación.
8. Se colocó infografía referente al COVID-19 y a las medidad que se romaron parea disminuir el riesgo y la probabilidad de contagio.
9. Se enviaron a resguardo a personal que informaron que han estado en contacto o cercanos a personas que dieron positivo para COVID-19.
Así mismo se establecieron como medidad obligatorias el uso diario y en otdas las áreas d cubrebocas, sanitización del calzado, por medio de tapetes sanitizantes, de todas las personas que accesaban a las instalaciones.
Se aplicó por parte del personal de vigilancia y/o recursos materiales, sin excepeción de persona, una fórmula sanitizante de grado hospitalario y alimenticio biodegradable y seprohibió la salida de las instalaciones en horario laboral, una vez que se acceda al centro de trabajo, solo se autorizó la salida en horario de comida y posteriormente al término de la Jornada Laboral.</t>
  </si>
  <si>
    <r>
      <t xml:space="preserve">Existen una serie de Decretos y Acuerdos que se expidieron tanto por el Gobierno Federal como por el Estatal, respecto de la emergencia sanitaria generada por el vorus SARS-Cov2 (COVID-19), entre los que se encuentran: 
</t>
    </r>
    <r>
      <rPr>
        <b/>
        <sz val="8.5"/>
        <color rgb="FF404040"/>
        <rFont val="Verdana"/>
        <family val="2"/>
      </rPr>
      <t>Decretos y Acuerdos expedidos por el Gobierno Federal, respecto de la emergencia sanitaria generada por el virus Sars-Cov2 (COVID-19)</t>
    </r>
    <r>
      <rPr>
        <sz val="8.5"/>
        <color rgb="FF404040"/>
        <rFont val="Verdana"/>
        <family val="2"/>
      </rPr>
      <t xml:space="preserve">
1. Acuerdo por el que el Consejo de Salubridad General reconoce la epidemia de enfermedad por el virus Sars-Cov2 (COVID-19) en México, como una enfermedad grave de atención prioritaria, así  como se establecen las actividades de preparación y respuesta ante dicha epidemia.
2. Acuerdo por el que se establecen las medidas preventivas que se deberán implementar para la mitigación y control de los riesgos para la salud que implica la enfermedad por el virus Sars-Cov2 (COVID-19).
3. Decreto por el que se sanciona el Acuerdo por el que se establecen las medidas preventivas que se deberán implementar para la mitigación y control de los riesgos para la salud que implica la enfermedad por el virus Sars-Cov2 (COVID-19).
4. Decreto por el que se declaran acciones extraordinarias en las regiones afectadas de todo el territorio nacional en materia de salubridad general para combatir la enfermedad grave de atención prioritaria generada por el virus Sars-Cov2 (COVID-19).
5. Acuerdo por el que se declara como emergencia sanitaria por causa de fuerza mayor, a la epidemia de enfermedad generada por el virus Sars-Cov2 (COVID-19).
6. Acuerdo por el que se establecen acciones extraordinarias para atender la emergencia sanitaria generada por el virus Sars-Cov2.
7. Acuerdo por el que se establecen acciones extraordinarias que se deberán de realizar para la adquisición e importación de los bienes y servicios a que se refieren las fracciones II y III del artículo Segundo del Decreto por el que se declaran acciones extraordinarias en las regiones afectadas de todo el territorio nacional en materia de salubridad general para combatir la enfermedad grave de atención prioritaria generada por el virus Sars-Cov2 (COVID-19), publicado el 27 de marzo de 2020.
8. Acuerdo por el que se establecen los Lineamientos técnicos relacionados con las actividades descritas en los incisos c) y e) de la fracción II del Artículo Primero del Acuerdo por el que se establecen acciones extraordinarias para atender la emergencia sanitaria generada por el virus Sars-Cov2, publicado el 31 de marzo del 2020.
9. Acuerdo por el que se prohíbe la incineración de cuerpos no identificados e identificados no reclamados fallecidos a consecuencia de la enfermedad por el virus Sars-Cov2 (COVID-19) y se sugieren medidas para el registro de las defunciones en el marco de la emergencia sanitaria.
10. Acuerdo por el que se modifica el similar por el que se establecen acciones extraordinarias para atender la emergencia sanitaria generada por el virus Sars-Cov2, publicado el 31 de marzo de 2020.
11. Acuerdo por el que se establece una estrategia para la reapertura de las actividades sociales, educativas y económicas, así como un sistema de semáforo por regiones para evaluar semanalmente el riesgo epidemiológico relacionado con la reapertura de actividades en cada entidad federativa, así como se establecen acciones extraordinarias.
12. Acuerdo por el que se modifica el diverso por el que se establece una estrategia para la reapertura de las actividades sociales, educativas y económicas, así como un sistema de semáforo por regiones para evaluar semanalmente el riesgo epidemiológico relacionado con la reapertura de actividades en cada entidad federativa, así como se establecen acciones extraordinarias, publicado el 14 de mayo de 2020.
13. Acuerdo por el que se establecen los Lineamientos Técnicos Específicos para la Reapertura de las Actividades Económicas.
14. Decreto por el que se declara duelo nacional de 30 días, por los decesos de las personas y contagios en nuestro país causados por la pandemia de enfermedad generada por el virus Sars-Cov2 (COVID-19), declarada por la Organización Mundial de la Salud, el 11 de marzo de 2020.
</t>
    </r>
    <r>
      <rPr>
        <b/>
        <sz val="8.5"/>
        <color rgb="FF404040"/>
        <rFont val="Verdana"/>
        <family val="2"/>
      </rPr>
      <t>Decretos y Acuerdos expedidos por el Gobierno Estatal, respecto de la emergencia sanitaria generada por el virus Sars-Cov2 (COVID-19)</t>
    </r>
    <r>
      <rPr>
        <sz val="8.5"/>
        <color rgb="FF404040"/>
        <rFont val="Verdana"/>
        <family val="2"/>
      </rPr>
      <t xml:space="preserve">
1. Decreto que determina medidas extraordinarias y de excepción para combatir la enfermedad grave de atención prioritaria generada por el virus  Sars-Cov2 (COVID-19) en el territorio del Estado.
2. Acuerdos aprobados por el consejo estatal de salud del Estado de Veracruz durante la cuarta sesión extraordinaria, relacionados con el COVID-19.
3. Decreto por el que se determinan medidas temporales de inmediata aplicación para reducir la aglomeración y movilidad inusual derivado de la emergencia sanitaria generada por el virus Sars-Cov2 (COVID-19) en el territorio del Estado de Veracruz.
4. Decreto por el que se determinan medidas temporales de inmediata aplicación para reducir la aglomeración y movilidad inusual del  14 al 17 de mayo de 2020, derivado de la emergencia sanitaria generada por el virus  Sars-Cov2 (COVID-19) en el territorio del Estado de Veracruz.
5. Decreto por el que se determinan medidas temporales de inmediata aplicación para reducir la aglomeración y movilidad del 27 al 31 de mayo de 2020, derivado de la emergencia sanitaria generada por el virus  Sars-Cov2 (COVID-19) en el territorio del Estado de Veracruz.
6. Decreto por el que se determinan medidas temporales de inmediata aplicación para reducir la aglomeración y movilidad del 05 al 07 de junio de 2020, derivado de la emergencia sanitaria generada por el virus  Sars-Cov2 (COVID-19) en el territorio del Estado de Veracruz.
7. Acuerdo que emite los lineamientos para el regreso a la nueva normalidad de las actividades económicas de forma ordenada, gradual y cauta en el Estado de Veracruz.
8. Decreto por el que se determinan medidas temporales de inmediata aplicación para reducir la aglomeración y movilidad del 15 al 31 de julio de 2020, derivado de la Emergencia Sanitaria generada por el virus Sars-Cov2 (COVID-19) en el territorio del Estado de Veracruz.
9. Fe de erratas al Decreto por el que se determinan medidas temporales de inmediata aplicación para reducir la aglomeración y movilidad del 15 al 31 de julio de 2020, derivado de la emergencia sanitaria generada por el virus Sars-Cov2 (COVID-19) en el territorio del Estado de Veracruz, publicado en la gaceta oficial con el número extraordinario 280, tomo III, de fecha 14 de julio de 2020.
10. Decreto por el que se prorroga el plazo establecido en los numerales primero y segundo del Decreto por el que se determinan medidas temporales de inmediata aplicación para reducir la aglomeración y movilidad del 15 al 31 de julio de  2020, derivado de la emergencia sanitaria generada por el virus  Sars-Cov2.
11. Decreto por el que se determinan medidas temporales de inmediata aplicación para regular la aglomeración y movilidad del  05 al 31 de agosto de 2020, derivado de la emergencia sanitaria generada por el virus  Sars-Cov2 (COVID-19) en el territorio del Estado de Veracruz de Ignacio de la llave.
12. Decreto por el que se determinan medidas temporales de inmediata aplicación para reducir la aglomeración y movilidad de personas los días 15 y 16 de agosto de 2020, derivado de la emergencia sanitaria generada por el virus Sars-Cov2 (COVID-19) en el territorio del Estado de Veracruz de Ignacio de la llave. 
13. Acuerdo por el que se modifica el plan de reactivación económica, la nueva normalidad, contenido en el Acuerdo por el que se emiten los lineamientos para el regreso a la nueva normalidad de las actividades económicas de forma ordenada, gradual y cauta en el Estado de Veracruz de Ignacio de la llave, publicado el 22 de junio de 2020 en la gaceta oficial, órgano del gobierno del Estado de Veracruz de Ignacio de la llave, en el número extraordinario 248, tomo II.
14. Decreto que establece la "campaña mantengámonos en verde, cuida tu salud" del lunes 07 de diciembre de 2020 al domingo 03 de enero de 2021, derivado de la emergencia sanitaria generada por el virus Sars-cov2 (COVID-19) en el territorio del Estado de Veracruz.
</t>
    </r>
  </si>
  <si>
    <t>ANEXOS\ANEXO 7\4\Normativa Federal
ANEXOS\ANEXO 7\4\Normativa Estatal</t>
  </si>
  <si>
    <t>Toda vez que en el Acuerdo por el que se establecen acciones extraordinarias para atender la emergencia sanitaria generada por el virus SARS-CoV2 publicado en el Diario Oficial de la Federación el día 31 de marzo de 2020, en el inciso C) de la fracción II se establece como actividad ascencial la generación y distribución de aguia potable, esta Comisión del Agua del Estado de Veracruz no detuvo funciones, sino que por el contrario asumió el compromiso de llegar a algunas  localidades que más lo requerían y ejercer los recursos con eficiencia y eficacia, por lo que para esta Comisión la evaluación de dicho fondo no debería verse afectada.</t>
  </si>
  <si>
    <t>La CAEV no cuenta con Manuales Administrativos específicos para el Fondo, sin embargo el manejo, gestión, reporte, control y evaluación se realiza de manera conjunta con las áreas y de acuerdo a las atribuciones que compete a cada una de estas de acuerdo al Reglamento Interno de la CAEV, Manual general de Organización y  el Manual de Procedimientos, siguiendo los lineamientos del la Ley de Coordinación Fiscal y Ley de Disciplina Financiera.</t>
  </si>
  <si>
    <t>La Jefa de la Unidad de Planeación es el Enlace designado para atender la Evaluación del PAE Estatal.</t>
  </si>
  <si>
    <r>
      <t xml:space="preserve">Sí hay alineacion ya que el Gobierno Federal en su Plan tienen como meta a alcanzar el realizar el tratamiento de aguas megras y manejo adecuado de los desechos, prácticas generalizadas en el territorio nacional, y expandir en la sociedad la conciencia ambiental y la convicción en el cuidado del entorno.
Uno de los objetivos de Plan Veracruzano de Desarrollo es contribuir al bienestar social de los sujetos de derecho, en el Estado de Veracruz, a través de la coordinación y la participación de los diferentes actores de las Dependencias y Entiodades del Poder Ejecutivo Estatal, con una esrategia de reducción de las condiciones de pobreza, inequidad y vulnerabilidad social de los sujetos de derecho a través de la ejecución eficiente y transparente de estrategias, planes, programas y proyectos con perspectiva de género y enfoque desarrollo sostenible.
Por su parte uno de los objetivos sectoriales del Gobierno del Estadoestá enfocado a combatir la pobreza, la inequidad y la vilnerabilidad social, atendiendo las carencias físicas de la vivienda, desarrollo urbano ordenado y sustentable, promoción de la prticipación social en la infraestructura social básica, cobertura de servicios de agua potable y alcantarillado entre otros, por lo que se estructura el </t>
    </r>
    <r>
      <rPr>
        <b/>
        <sz val="9"/>
        <color rgb="FF404040"/>
        <rFont val="Verdana"/>
        <family val="2"/>
      </rPr>
      <t xml:space="preserve">Programa Sectorial de Desarrollo Social.
</t>
    </r>
    <r>
      <rPr>
        <sz val="9"/>
        <color rgb="FF404040"/>
        <rFont val="Verdana"/>
        <family val="2"/>
      </rPr>
      <t>El presente programa Sectorial tiene como objetivo reducir los rezagos sociales en el Estado, proncipalemente entre los veracruzanos  que se encuentran asentados en las localidades de alta y muy alta marginación, considerados en situación de pobreza extrema en los ámbitos de: acceso a la alimentación nutritiva y de calidad, calidad y espacios de viovienda, accesp a la seguridad social, acceso a los servicios básicos de vivienda, etc.</t>
    </r>
  </si>
  <si>
    <t>En la página de internet de la Comisión, en el apartado de Difusión se da a conocer el Objeto y Destino del Fondo, los Lineamientos Generales del Fondo, la Normativa Federal, Estatal aplicable, así como los documentos de apoyo.  
Programas de obras y acciones por ejercicio mismos que contienen información como: No de obra, Municipio y localidad beneficiada, descripción de la Obra o Acción y la ficha Técnica.
Sitios relacionados externos: Sistema de información Social Georeferenciada SISGE, FAIS (portal de la SEDESOL federal), Portal FAIS Ciudadano (SEDESOL federal), FISE-Secretaría de Desarrollo Social del Estado de Veracruz)</t>
  </si>
  <si>
    <t>1. Se prohibió el acceso a menores de edad a las instalaciones.
2. Se dotó de gel antibacterial los accesos de las instalaciones.
3. Se adquirieron equipos infrarrojos para medir la temperatura de los accesos de cada inmueble, a todo el personal interno y a los visitantes.
4. Se suspendió temporalmente el registro de asistencia en los lectores biométricos de huella digital así como el uso del torniquete en el acceso principal de los inmuebles.
5. Para el acceso a toda persona se establecieron como medidas obligatorias el uso de cubrebocas , sanitización del calzado, por medio de tapetes sanitizantes
6. Se aplica por parte del personal de vigilancia y/o recursos materiales, sin excepeción de persona, una fórmula sanitizante de grado hospitalario y alimenticio biodegradable.</t>
  </si>
  <si>
    <t>Para el acceso de paquetería y documentación se establecieron como medidas obligatorias se aplica por parte del personal de vigilancia y/o recursos materiales, sin excepeción de persona, una fórmula sanitizante de grado hospitalario y alimenticio biodegradable.</t>
  </si>
  <si>
    <t>La Comisión del Agua del Estado de Veracruz como ejecutora del fondo documenta los resultados a nivel de fin y propósito mediante el reporte de gestión de indicadores y el registro de los avances en el sistema MIDS, donde se reportan los avances de cada una de las obras registradas en el CPPI.</t>
  </si>
  <si>
    <t>La Comisión del Agua del Estado de Veracruz toma como base los Lineamientos del Fondo de Aportaciones para la Infraestructura Social, en el cual establece que  los recursos deben utilizar los recursos exclusivamente en el financiamiento de obras, acciones sociales básicas e inversiones que beneficien directamente a población en pobreza extrema, localidades con alto o muy alto nivel de rezago social y el reporte de Gestión de Indicadores y el sistema MIDS.</t>
  </si>
  <si>
    <t>No se recibió ninguna instrucción de reprogramación por la emergencia sanitaria del COVID 19, las metas programadas se respetaron conforme al calendario de las obras, con lo cual se cumplieron los indicadores programados, los resultados se cumplieron en tiempo logrando con esto el beneficio esperado para la población atendida con las obras construidas.</t>
  </si>
  <si>
    <t>CONSTRUCCIÓN DE PLANTA DE TRATAMIENTO DE AGUAS RESIDUALES (MODULO 2), EN LA  LOCALIDAD DE TAMALÍN, MUNICIPIO DE TAMALÍN, VER.</t>
  </si>
  <si>
    <t>CONSTRUCCIÓN DE SISTEMA DE CAPTACIÓN DE AGUA DE LLUVIA CON TANQUE DE ALMACENAMIENTO (SEGUNDA ETAPA), EN LA LOCALIDAD DE MIXTLANTLAKPAK, MUNICIPIO DE MIXTLA DE ALTAMIRANO, VER.</t>
  </si>
  <si>
    <t>CONSTRUCCIÓN DEL SISTEMA DE ABASTECIMIENTO DE AGUA POTABLE PARA LA COLMENA Y PUERTO CHICO DE LA CONGREGACIÓN  DE ATIXTACA DEL MPIO. DE ZACUALPAN, VER.</t>
  </si>
  <si>
    <t>GASTOS DE SUPERVISIÓN TÉCNICA PARA LA CONSTRUCCIÓN DEL SISTEMA DE DRENAJE SANITARIO Y REHABILITACIÓN DE PLANTA DE TRATAMIENTO DE AGUAS RESIDUALES "LA GASERA" EN LA ZONA NORESTE DE LA LOCALIDAD DE VEGA DE ALATORRE, MUNICIPIO DE VEGA DE ALATORRE, VER. (COMPLEMENTARIO)</t>
  </si>
  <si>
    <t xml:space="preserve">DRE: Drenaje y Letrinas </t>
  </si>
  <si>
    <t>Gastos Indirectos</t>
  </si>
  <si>
    <t>CHICONTEPEC</t>
  </si>
  <si>
    <t>TAMALÍN</t>
  </si>
  <si>
    <t>ZONGOLICA</t>
  </si>
  <si>
    <t>TEHUIPANGO</t>
  </si>
  <si>
    <t>ACATITLA</t>
  </si>
  <si>
    <t>TLALCOSPA</t>
  </si>
  <si>
    <t>ALTO</t>
  </si>
  <si>
    <t>RURAL</t>
  </si>
  <si>
    <t>CONSTRUCCIÓN DEL SISTEMA DE CAPTACIÓN DE AGUA DE LLUVIA CON TANQUE DE ALMACENAMIENTO .</t>
  </si>
  <si>
    <t>TEPANTÍCPAC</t>
  </si>
  <si>
    <t>MIXTLA DE ALTAMIRANO</t>
  </si>
  <si>
    <t>MIXTLANTLAKPAK</t>
  </si>
  <si>
    <t>CONSTRUCCIÓN DE SISTEMA DE CAPTACIÓN DE AGUA DE LLUVIA CON TANQUE DE ALMACENAMIENTO (PRIMERA ETAPA)</t>
  </si>
  <si>
    <t>REHABILITACIÓN DE LA CAPTACIÓN DEL SISTEMA DE AGUA POTABLE (PRIMERA ETAPA)</t>
  </si>
  <si>
    <t>TUXPAN</t>
  </si>
  <si>
    <t>VARIAS</t>
  </si>
  <si>
    <t>CONSTRUCCIÓN DE SISTEMA DE CAPTACIÓN DE AGUA DE LLUVIA CON TANQUE DE ALMACENAMIENTO (SEGUNDA ETAPA)</t>
  </si>
  <si>
    <t xml:space="preserve">CONSTRUCCIÓN DE ALCANTARILLADO SANITARIO </t>
  </si>
  <si>
    <t>ILAMATLÁN</t>
  </si>
  <si>
    <t>SAN PABLO MITECATLÁN</t>
  </si>
  <si>
    <t>CONSTRUCCIÓN DE DRENAJE SANITARIO ZONA 2</t>
  </si>
  <si>
    <t>TEQUILA</t>
  </si>
  <si>
    <t>CONSTRUCCIÓN DE LA PLANTA DE TRATAMIENTO DE AGUAS RESIDUALES PARA LA ZONA NORTE.</t>
  </si>
  <si>
    <t>COYUTLA</t>
  </si>
  <si>
    <t>LAS LOMAS</t>
  </si>
  <si>
    <t>CONSTRUCCIÓN DE PLANTA DE TRATAMIENTO DE AGUAS RESIDUALES (MODULO 2).</t>
  </si>
  <si>
    <t>CONSTRUCCIÓN DEL SISTEMA DE ABASTECIMIENTO DE AGUA POTABLE MEDIANTE CAPTADORES DE LLUVIA (CUARTA ETAPA)</t>
  </si>
  <si>
    <t>IXHUATLÁN DEL CAFÉ</t>
  </si>
  <si>
    <t>ÁLVARO OBREGÓN</t>
  </si>
  <si>
    <t>CONSTRUCCIÓN DE SISTEMA DE CAPTACIÓN DE AGUA DE LLUVIA CON TANQUE DE ALMACENAMIENTO (PRIMERA ETAPA).</t>
  </si>
  <si>
    <t>ACHICHIPICO</t>
  </si>
  <si>
    <t>APIPITZICATITLA</t>
  </si>
  <si>
    <t>TOTUTLA</t>
  </si>
  <si>
    <t>XONACAYOJCA</t>
  </si>
  <si>
    <t>ZACUALPAN</t>
  </si>
  <si>
    <t>CONSTRUCCIÓN DE LA PLANTA DE TRATAMIENTO DE AGUAS RESIDUALES.</t>
  </si>
  <si>
    <t>HUAYACOCOTLA</t>
  </si>
  <si>
    <t>LAS BLANCAS (PALO GORDO)</t>
  </si>
  <si>
    <t>GASTOS DE SUPERVISIÓN TÉCNICA PARA LA CONSTRUCCIÓN DE LAS PLANTAS DE TRATAMIENTO DE AGUAS RESIDUALES.</t>
  </si>
  <si>
    <t>ALTO LUCERO</t>
  </si>
  <si>
    <t>CONSTRUCCIÓN DE TANQUES DE REGULARIZACIÓN EN LA LOCALIDAD DE ALTO LUCERO, PARA EL SISTEMA DE AGUA POTABLE DE TÚXPAM DE RODRÍGUEZ CANO Y ZONA CONURBADA (COMPLEMENTARIO).</t>
  </si>
  <si>
    <t>VEGA DE ALATORRE</t>
  </si>
  <si>
    <t>CONSTRUCCIÓN DE SISTEMA DE CAPTACIÓN DE AGUA DE LLUVIA (PRIMERA ETAPA).</t>
  </si>
  <si>
    <t>SOLEDAD ATZOMPA</t>
  </si>
  <si>
    <t>TEPAXAPA</t>
  </si>
  <si>
    <t>GASTOS DE SUPERVISIÓN TÉCNICA PARA LA CONSTRUCCIÓN DEL SISTEMA DE DRENAJE SANITARIO Y REHABILITACIÓN DE PLANTA DE TRATAMIENTO DE AGUAS RESIDUALES "LA GASERA" EN LA ZONA NORESTE (COMPLEMENTARIO)</t>
  </si>
  <si>
    <t>CONSTRUCCIÓN DE ALCANTARILLADO SANITARIO.</t>
  </si>
  <si>
    <t>GASTOS DE SUPERVISIÓN TÉCNICA PARA LA CONSTRUCCIÓN DE LA PLANTA DE TRATAMIETO DE AGUAS RESIDUALES PARA LA ZONA NORTE.</t>
  </si>
  <si>
    <t>GASTOS DE SUPERVISIÓN TÉCNICA PARA LA REHABILITACIÓN DE LA CAPTACIÓN DEL SISTEMA DE AGUA POTABLE (PRIMERA ETAPA)</t>
  </si>
  <si>
    <t>GASTOS DE SUPERVISIÓN TÉCNICA PARA LA CONSTRUCCIÓN DEL SISTEMA DE CAPTACIÓN DE AGUA DE LLUVIA CON TANQUE DE ALMACENAMIENTO.</t>
  </si>
  <si>
    <t>AMATLÁN DE LOS REYES</t>
  </si>
  <si>
    <t>ZACATEPEC</t>
  </si>
  <si>
    <t>CRUZ DE LOS NARANJOS</t>
  </si>
  <si>
    <t>MUY ALTO</t>
  </si>
  <si>
    <t>BAJO</t>
  </si>
  <si>
    <t>URBANO</t>
  </si>
  <si>
    <t xml:space="preserve">URBANO </t>
  </si>
  <si>
    <t>MEDIO</t>
  </si>
  <si>
    <t>MODERADA</t>
  </si>
  <si>
    <t>EXTREMA</t>
  </si>
  <si>
    <t>GASTOS DE SUPERVISIÓN TÉCNICA PARA LA CONSTRUCCIÓN DE LAS PLANTAS DE TRATAMIENTO DE AGUAS RESIDUALES, EN LA LOCALIDAD DE LAS BLANCAS (PALO GORDO), MUNCIPIO DE HUAYACOCOTLA, VER.</t>
  </si>
  <si>
    <t>FONDO PARA LAS ENTIDADES FEDERATIVAS Y MUNICIPIOS PRODUCTORES DE HIDROCARBUROS REGIONES MARÍTIMAS (HIDROMARÍTIMAS)</t>
  </si>
  <si>
    <t>PROAGUA DE AGUA POTABLE, DRENAJE Y SANEAMIENTO (PROAGUA)</t>
  </si>
  <si>
    <t>FONDO DE INFRAESTRUCTURA SOCIAL PARA LAS ENTIDADES (FISE)</t>
  </si>
  <si>
    <t>En lo que respecta al desempeño en materia de Fiscalización para el ejercicio 2020 resulta afectado ya que algunas de las medidas que se tomaron en esta dependencia fue el resguardo del personal con problemas de salud para las cuales podría ser de alto riesgo el asisitir de manera normal a su área de tranajo; esto mermó en ocasiones la facilidad de atender las solicitudes de información, por lo que se realizó solicitud de prórroga para atender la solicitud de información.</t>
  </si>
  <si>
    <t>Sí se realizaron consultas con FOLIO 01227920 DE FECHA 23/07/2020       Existe un plan de contingencia para que se realice tandeo de agua, es decir, que se deje de suministrar agua por ciertos días a determinadas colonias para abastecer otras? proporcionar el documento que contenga ese plan, o en su caso, cuál es el impedimento para suministrar agua potable por medio de pipas, es esta época en que se debe prevenir el covid19 con lavado frecuente de manos y superficies.</t>
  </si>
  <si>
    <t>La Unidad de Transparencia de la Comisión del Agua del Estado acató instrucciones por parte del Instituto Veracruzano de Acceso a la Información (IVAI), así como las establecidas por la misma Comisión del Agua del Estado.</t>
  </si>
  <si>
    <t>https://drive.google.com/file/d/1oZbx19kvqjq1PQ1bDcXYBvBYsi-8oRoq/view 
https://drive.google.com/file/d/1UYON6A77yDne3jBOd7vZCX4guNr4G-UQ/view</t>
  </si>
  <si>
    <t xml:space="preserve">https://drive.google.com/file/d/1y88YXmzebHBtJCn-oUg9TT1jQuWWBipo/view?usp=sharing </t>
  </si>
  <si>
    <t>Las acciones realizadas por la Unidad de Género se realizaron de manera presencial dentro de las oficinas de esta Comisión los meses enero y febrero de 2020. Sin embargo, en los meses marzo, abril, mayo y junio se suspendieron las actividades para dar complimiento a lo establecido en la Gaceta del 23 de marzo de 2020 y tambien por instrucciones del Instituto Veracruzano de las Mujeres; por lo que, a partir de esos meses la Titular de la Unidad de Género realizó las gestiones pertinentes para la reprogramación de las pláticas de los meses anteriormente mencionados, además de las pláticas gestionadas para los meses posteriores conforme al Plan Anual de Trabajo 2020 autorizado por el IVM. Cabe resaltar que dentro de dicha reprogramación se contó con la oportunidad de llevar a cabo las pláticas de manera virtual, a través de distintas plataformas y de esta manera se pudo llegar tanto al personal de oficinas centrales como de las 67 oficinas operadoras que conforman la CAEV. 
Siguiendo con las medidas implementadas por parte de la Unidad, es importante señalar que, en conjunto con la suspensión de pláticas presenciales, y retomarlas de manera virtual, también se realizaron carteles informativos con lenguaje incluyente sobre las medidas pertinentes ante la Contingencia sanitaria por el COVID-19 para las 67 oficinas operadoras, oficinas centrales, oficinas de ferrocarril y el Órgano Interno de Control de la CAEV. 
Además de que, con el Presupuesto de Adquisiciones, Arrendamientos y Servicios para el Ejercicio 2020 de la Unidad de Género, del programa 139.I.A.E.470.Y, se realizó la adquisición de botellas de Gel Antibacterial para ser proporcionado al personal de esta Comisión.</t>
  </si>
  <si>
    <t>Es importante señalar como se mencionó en la respuesta anterior que, las acciones que se debían realizar en los meses de marzo a junio se suspendieron para dar complimiento a lo establecido en la Gaceta del 23 de marzo de 2020. Sin embargo, en el mes de mayo se sostuvo una reunión con el IVM donde solicitaron que se implementaran acciones para comenzar la reprogramación para la realización de las distintas actividades. 
Por último, informo que la programación del Plan Anual de Trabajo con respecto a la implementación de acciones para su realización se modificó de tal manera que algunos de los temas que inicialmente se tenian dentro de dicho Plan se cambiaron para poder realizar el total de las acciones, un ejemplo de esto es: el cambio de cine debates a pláticas virtuales, y las pláticas de los meses de marzo a junio se llevaron a cabo durante los meses siguientes, además, de las programadas de julio a diciembre; obteniendo con esta nueva normalidad como resultado el cumplimiento del 100% de las acciones. Además de mencionar que, dentro de ese resultado se logró llegar tanto a titulares de áreas como al funcionariado de Oficinas Centrales, Órgano Interno de Control y a las 67 Oficinas Operadoras que conforma la CAEV. Por lo que, para la Unidad de Género de esta Comisión no tuvo repercuciones en lograr los objetivos planteados al inicio del ejercicio 2020.</t>
  </si>
  <si>
    <t>En lo que respecta a la Unidad de Género Para el Ejercicio Fiscal 2021 se continuará realizando las pláticas, cursos y capacitaciones de manera virtual a través de plataformas como Telmex y Zoom en coordinación las distintas dependencias que brindan las Capacitaciones. Además, con el Presupuesto de Adquisiciones, Arrendamientos y Servicios para el Ejercicio 2021 de la Unidad de Género, del programa 139.I.A.E.470. se hizo la solicitud de la cotización para la adquisición de Cubrebocas color Naranja "Cero Tolerancia a la Violencia Contra las Mujeres y las Niñas" y botellas de Gel Antibacterial para proporcionar al personal de la CAEV, y de esta manera seguimos implementando medidas con las disposiciones oficiales y brindando material como medida preventiva y cuidado ante la contingencia sanitaria por el COVID-19 al personal de la CAEV. Por ultimo, se realizó el reforzamiento de las medidas preventivas con un cartel que fue colocado en distintas áreas de Oficinas Centrales, Oficinas de Ferrocarril y Órgano Interno de Control.</t>
  </si>
  <si>
    <t>En el Acuerdo por el que se establecen acciones extraordinarias para atender la emergencia sanitaria generada por el virus SARS-CoV2 publicado en el Diario Oficial de la Federación el día 31 de marzo de 2020, en el inciso C) de la fracción II se establece como actividad ascencial la generación y distribución de aguia potable, razón por la cual la Comisión del Agua del Estado de Veracruz, no estuvo en condiciones de parar funciones, sin embargo se implementaron medidas sanitarias, dentro de la misma, así como el Acuerdo que emite los Lineamientos para regreso a la nueva normalidad de las actividades económicas de forma ordenada, gradual y cauta en el Estado de Veracruz publicado en la Gaceta Núm. Ext. 248 de fecha 22 de junio de 2020.</t>
  </si>
  <si>
    <t>La Comisión, no se encontraba preparada para una eventualidad o emergencia com la de la actual contingencia por el SARS-CoV-2 (COVID 19), sin embargo el fondo en evaluación no se vió afectado ya que los recursos fueron ejercidos en tiempo y forma tal como lo establecen los lineamientos del mismo.</t>
  </si>
  <si>
    <t>No, no se tenía ningun estudio al respecto</t>
  </si>
  <si>
    <t>La Comisión, no proporcionó algún apoyo económico ni material para realizar trabajo en casa.</t>
  </si>
  <si>
    <t>No se dispuso de ningún estudio de clima organizacional o similar de su personal</t>
  </si>
  <si>
    <r>
      <t xml:space="preserve">Positivos de covid-19 de Marzo a Diciembre 2020, </t>
    </r>
    <r>
      <rPr>
        <b/>
        <sz val="9"/>
        <color rgb="FF404040"/>
        <rFont val="Verdana"/>
        <family val="2"/>
      </rPr>
      <t>20 casos</t>
    </r>
    <r>
      <rPr>
        <sz val="9"/>
        <color rgb="FF404040"/>
        <rFont val="Verdana"/>
        <family val="2"/>
      </rPr>
      <t xml:space="preserve">.
Positivos de covid-19 de Enero a Febrero 2021, </t>
    </r>
    <r>
      <rPr>
        <b/>
        <sz val="9"/>
        <color rgb="FF404040"/>
        <rFont val="Verdana"/>
        <family val="2"/>
      </rPr>
      <t>17 casos</t>
    </r>
    <r>
      <rPr>
        <sz val="9"/>
        <color rgb="FF404040"/>
        <rFont val="Verdana"/>
        <family val="2"/>
      </rPr>
      <t xml:space="preserve">.
Los apoyos adecuados a circunstancias y necesidades.
Los casos con sintomatología o contacto con covid-19 positivos.
Se enviaron a resguardo debiendo cumplir con las siguientes condiciones:
1.- Valoración por el médico de CAEV.
2.-En los casos sospechosos se les apoyo mandándolos a resguardo al igual que a los que tuvieron contacto con positivos por el número de días del contacto o inicio de la sintomatología con las indicaciones pertinentes
a).- Si el cuadro evolucionaba, se realizará el estudio de Covid-19 de ser positivo presentares al IMSS O ISSSTE, para continuar seguimiento o desde el inicio asistir a la clínica.
b).-En caso de ser negativo presentarse a laborar.
c).-En los casos de evaluación por médico particular, se les solicitó prueba de ser positivos o constancia de médico tratante, aplicando las indicaciones del mismo.
d).-Se justificaron los días previos al resultado positivo y los días posteriores en caso de presentar secuelas y que el IMSS o ISSSTE no los posteriores en caso de presentar secuelas y que el IMSS o ISSSTE no los amparaba (previa valoración).
</t>
    </r>
  </si>
  <si>
    <t>Implementación de uso obligatorio de cubrebocas, tomar temperatura, proporcionar gel al entrar y sanitización general al ingresar al trabajo, suspensión de registro de checadas mediante el reloj biométrico; así como sanitizar en diversas ocasiones las áreas de trabajo.</t>
  </si>
  <si>
    <t>El aprendizaje en cuanto el cuidado de la salud del personal de la Entidad.</t>
  </si>
  <si>
    <t>El personal de este Organismo cuenta con servicio del Instituto Mexicano del Seguro Social (IMSS), así mismo dentro de la entidad se cuenta con el apoyo de un doctor.
La Comisión cuenta con 482 Trabajadores y todos cuentan con servicio medico.</t>
  </si>
  <si>
    <t xml:space="preserve">Las medidas de apoyo o estrategias ante la emergencia sanitaria fueron:
Implementación de uso obligatorio de cubrebocas, toma de temperatura al ingresar a la entidad, proporcionar gel al entrar y sanitización general al ingresar al trabajo, suspensión de registro de checadas mediante el reloj biométrico; así como sanitizar en diversas ocasiones las áreas de trabajo.
El área de Recursos Humanos  dio seguimiento a todo el personal en las diferentes modalidades que se operaron en la Entidad.
No dispuso de ningún programa emergente ante la pandemia, ni tampoco dispuso de algún estudio o evaluación del personal para coadyuvar a la Ejecutora para implementar los nuevos tipos de operación (Home office, guardias, media jornada entre otros).
</t>
  </si>
  <si>
    <r>
      <t xml:space="preserve">Nombre del Enlace Institucional: </t>
    </r>
    <r>
      <rPr>
        <sz val="11"/>
        <color rgb="FF404040"/>
        <rFont val="Verdana"/>
        <family val="2"/>
      </rPr>
      <t>L.A.</t>
    </r>
    <r>
      <rPr>
        <b/>
        <sz val="11"/>
        <color rgb="FF404040"/>
        <rFont val="Verdana"/>
        <family val="2"/>
      </rPr>
      <t xml:space="preserve"> </t>
    </r>
    <r>
      <rPr>
        <sz val="11"/>
        <color rgb="FF404040"/>
        <rFont val="Verdana"/>
        <family val="2"/>
      </rPr>
      <t>Lorena Hernández Palacios</t>
    </r>
  </si>
  <si>
    <r>
      <t>Nombre del Titular de la Dependencia, Entidad u Organismo Autónomo:</t>
    </r>
    <r>
      <rPr>
        <sz val="11"/>
        <color rgb="FF404040"/>
        <rFont val="Verdana"/>
        <family val="2"/>
      </rPr>
      <t xml:space="preserve"> Arq.</t>
    </r>
    <r>
      <rPr>
        <b/>
        <sz val="11"/>
        <color rgb="FF404040"/>
        <rFont val="Verdana"/>
        <family val="2"/>
      </rPr>
      <t xml:space="preserve"> </t>
    </r>
    <r>
      <rPr>
        <sz val="11"/>
        <color rgb="FF404040"/>
        <rFont val="Verdana"/>
        <family val="2"/>
      </rPr>
      <t>Félix Jorge Ladrón de Guevara</t>
    </r>
  </si>
  <si>
    <r>
      <t xml:space="preserve">Cargo del Enlace Institucional: </t>
    </r>
    <r>
      <rPr>
        <sz val="11"/>
        <color rgb="FF404040"/>
        <rFont val="Verdana"/>
        <family val="2"/>
      </rPr>
      <t>Jefa de la Unidad de Planeación</t>
    </r>
  </si>
  <si>
    <r>
      <t xml:space="preserve">Antigüedad en el cargo del Enlace Institucional: </t>
    </r>
    <r>
      <rPr>
        <sz val="11"/>
        <color rgb="FF404040"/>
        <rFont val="Verdana"/>
        <family val="2"/>
      </rPr>
      <t>2 años</t>
    </r>
  </si>
  <si>
    <r>
      <t xml:space="preserve">Dependencia, Entidad u Organismo Autónomo: </t>
    </r>
    <r>
      <rPr>
        <sz val="11"/>
        <color rgb="FF404040"/>
        <rFont val="Verdana"/>
        <family val="2"/>
      </rPr>
      <t>Comisión del Agua del Estado de Veracruz</t>
    </r>
  </si>
  <si>
    <t>La Comisión como ejecutora no cuenta con mecanismos para verificar que las transferencias de las aportaciones realizadas por la federación lleguen al estado de acuerdo a lo programado, sin embargo esta Comisión si cuienta con mecanismos  documentados para verificar que los recursos del fondo sean ejercidos de acuerdo a las obras programadas de acuerdo a lo solciitado para pago conforme a lo establecido en los Lineamientos de la Gestión Financiera para Inversión Pública publicada en la Gaceta Oficial Núm. Ext. 33 de fecha 31 de enero de 2011.</t>
  </si>
  <si>
    <t>Sí. El Gobierno del Estado desagrega por dependencia ejecutora las obras y acciones y municipio, así mismo se direccionan por tipo de proyecto esto es Directas: Agua Potable, Alcantarillado, y Complementarias:  Plantas de tratamiento y su localización por localidad y municipio además se indica separan por rubro de gasto, si es obra o gasto indirecto.
La Comisión cuenta con el Sistema Integral Gubernamental Modalidad Armonizado de Veracruz que aun cuando no es exclusivo del Fondo en éste se lleva a cabo el registro, reporte, control y seguimiento de los recursos del FISE, de igual forma la información relativa al Fondo se encuentra registrada en el reporte denominado Gesglose por Unidad Presupuestal y Fondo que emite la Dirección de Inversión Pública de la Secretaría de Finanzas y Planeación, en ambas la información se encuentra desagregada por rubro de gasto, instancia ejecutora de los recursos, distribución geográfica, distribución por tipo de proyecto y direccionamiento por localización. Los reportes incluyen el presupuesto aprobado, modificado y ejercido.</t>
  </si>
  <si>
    <t>En la Pagina oficial www.caev.gob.mx en el apartado difusión, se cuenta con un link al fondo FISE en el cual se encuentran  la normatividad que aplica al fondo, así como de las obras realizadas por la Comisión que corresponden a este fondo. Y de conformidad con la Ley General y Ley 875 de Transparencia en la pagina oficial de la CAEV se tiene un link de acuerdo a las obligaciones de transparencia de la CAEV así como los link a la Plataforma Nacional de Transparencia.</t>
  </si>
  <si>
    <t>http://www.caev.gob.mx/difusion/fise/
http://www.caev.gob.mx/transparencia/
http://www.caev.gob.mx</t>
  </si>
  <si>
    <t>La Comisión del Agua del Estado como ejecutora no contrata evaluciones externas, la Secretaria de Finanzas y Planeación es la que coordina y contratada las evaluaciones externas.</t>
  </si>
  <si>
    <t>Anual</t>
  </si>
  <si>
    <t>Viviendas</t>
  </si>
  <si>
    <t>Proporción de viviendas particulares que cuentan con el servicio de alcantarillado sanitario</t>
  </si>
  <si>
    <t>Censo de Población y Vivienda  INEGI 2010</t>
  </si>
  <si>
    <t>Habitante</t>
  </si>
  <si>
    <t>Proporción de habitantes que cuentan con el servicio de alcantarillado sanitario</t>
  </si>
  <si>
    <t>Porcentaje de inversión en infraestructura de alcantarillado sanitario por habitante</t>
  </si>
  <si>
    <t xml:space="preserve">Proporción de habitantes que cuentan con el servicio de agua potable
</t>
  </si>
  <si>
    <t xml:space="preserve">Porcentaje de inversión en infraestructura de agua potable por habitante
</t>
  </si>
  <si>
    <t xml:space="preserve"> Durante el ejercicio, se ajustó el Programa de Agua Potable, Drenaje y Tratamiento incrementando los recursos inicialmente programados; además se destinaronrecursos para obras de alcantarillado sanitario financiadas con el fondo de Hidrocarburos.</t>
  </si>
  <si>
    <t xml:space="preserve"> Se realizó una reprogramación con respecto a las obras iniciales derivado del convenio con CONAGUA, además, se dió un atraso en la ejecución de las obras derivado de la pandemia del COVID-19 y la movilidad en los municipios del estado se ha dado de forma lenta, por lo que no se ha tenido el avance esperado en la ejecución de las obras mismas que se concluirán en el primer trimestre de 2021 alcanzando las metas modificadas propuestas; con menor inversión se benefició a una mayor cantidad de habitantes dado que las obras incluyen rehabilitaciones para el mejoramiento de la eficiencia de los sistemas.</t>
  </si>
  <si>
    <t>Trimestral</t>
  </si>
  <si>
    <t>Pesos</t>
  </si>
  <si>
    <t xml:space="preserve"> Durante el ejercicio, se ajustó el Programa de Agua Potable, Drenaje y Tratamiento incrementando los recursos inicialmente programados; además se destinaron
recursos para obras de agua potable financiadas con los fondos de FONREGION, FISE, FISE Rendimientos, Hidrocarburos y Recursos Fiscales Propios del Estado.</t>
  </si>
  <si>
    <t xml:space="preserve">Proporción de habitantes nuevos con servicio de agua potable en zonas urbanas.
</t>
  </si>
  <si>
    <t xml:space="preserve">Proporción de habitantes nuevos con servicio de agua potable en localidades rurales.
</t>
  </si>
  <si>
    <t xml:space="preserve">Proporción de mujeres con servicio nuevo de agua potable en zonas urbanas.
</t>
  </si>
  <si>
    <t>Se dio un atraso en la programación y ejecución de las obras derivado de la pandemia del COVID-19, por lo que no se ha tenido el avance esperado en ellas,
mismas que se concluirán en el primer trimestre de 2021 alcanzando las metas.</t>
  </si>
  <si>
    <t xml:space="preserve"> Se dio un atraso en la programación y ejecución de las obras derivado de la pandemia del COVID-19, por lo que no se ha tenido el avance esperado en ellas,
mismas que se concluirán en el primer trimestre de 2021 alcanzando las metas.</t>
  </si>
  <si>
    <t xml:space="preserve">Proporción de mujeres con servicio  nuevo de agua potable en localidades rurales.
</t>
  </si>
  <si>
    <t>Proporción de hombres con servicio nuevo de agua potable en zonas urbanas.</t>
  </si>
  <si>
    <t>Proporción de viviendas particulares que cuentan con el servicio de agua potable.</t>
  </si>
  <si>
    <t>Proporción de habitantes hombres con servicio  nuevo de agua potable en localidades rurales.</t>
  </si>
  <si>
    <t>Proporción de eficacia presupuestal en la construcción y/o rehabilitación de  infraestructura de alcantarillado sanitario.</t>
  </si>
  <si>
    <t xml:space="preserve">Se realizó una reprogramación con respecto a las obras iniciales derivado del convenio con CONAGUA. </t>
  </si>
  <si>
    <t>Proporción de habitantes nuevos con servicio de alcantarillado sanitario en zonas urbanas.</t>
  </si>
  <si>
    <t>Proporción de hombres con servicio nuevo de alcantarillado sanitario en localidades rurales.</t>
  </si>
  <si>
    <t>Proporción de habitantes nuevos con servicio de alcantarillado sanitario en localidades rurales.</t>
  </si>
  <si>
    <t>Se realizó una reprogramación con respecto a las obras iniciales derivado del convenio con CONAGUA.</t>
  </si>
  <si>
    <t>Proporción de mujeres con servicio nuevo de alcantarillado sanitario en localidades rurales.</t>
  </si>
  <si>
    <t>Proporción de hombres con servicio nuevos de alcantarillado sanitario en zonas urbanas.</t>
  </si>
  <si>
    <t xml:space="preserve">Anual </t>
  </si>
  <si>
    <t>Proporción de mujeres con servicio nuevo de alcantarillado sanitario en zonas urbanas.</t>
  </si>
  <si>
    <t>Proporción de eficacia programática en la realización de proyectos ejecutivos de agua potable</t>
  </si>
  <si>
    <t>Semestral</t>
  </si>
  <si>
    <t>Proyectos</t>
  </si>
  <si>
    <t>Derivada de las medidas extraordinarias y de excepción para la actuación de las Dependencias y Entidades de la Administración Pública Estatal, para la atención de la emergencia sanitaria de la epidemia de la enfermedad generada por el virus SARSCoV2 (COVID-19), la ejecución de los proyectos fue retrasado; el inicio contractual está programado para el mes de julio.
Se realizaron ajustes con respecto a lo inicialmente programado por las modificaciones realizadas con el convenio del Programa de Agua Potable, Drenaje y
Tratamiento (PROAGUA) 2020.</t>
  </si>
  <si>
    <t xml:space="preserve">Proporción de eficacia programática en la realización de proyectos ejecutivos de alcantarillado sanitario
</t>
  </si>
  <si>
    <t>Derivada de las medidas extraordinarias y de excepción para la actuación de las Dependencias y Entidades de la Administración Pública Estatal, para la atención de la emergencia sanitaria de la epidemia de la enfermedad  generada por el virus SARSCoV2 (COVID-19),la ejecución de los proyectos fue retrasada; el inicio contractual está programada para el mes de julio.
Se obtuvieron recursos del fondo de Recursos Fiscales Propios del Estado para incrementar la inversión en la realización de proyectos ejecutivos de alcantarillado sanitario.</t>
  </si>
  <si>
    <t>Proporción de licitaciones  para la construcción y/o rehabilitación de infraestructura de alcantarillado sanitario.</t>
  </si>
  <si>
    <t>Licitaciones</t>
  </si>
  <si>
    <t>Durante el ejercicio, se ajustó el Programa de Agua Potable, Drenaje y Tratamiento incrementando los recursos inicialmente programados; además se destinaron
recursos para obras de alcantarillado sanitario financiadas con el fondo de Hidrocarburos.</t>
  </si>
  <si>
    <t>Proporción de licitaciones  para la construcción y/o rehabilitación de infraestructura de agua potable.</t>
  </si>
  <si>
    <t>Durante el ejercicio, se ajustó el Programa de Agua Potable, Drenaje y Tratamiento incrementando los recursos inicialmente programados; además se destinaron recursos para obras de agua potable financiadas con los fondos de FONREGION, FISE, FISE Rendimientos, Hidrocarburos y Recursos Fiscales Propios del Estado.</t>
  </si>
  <si>
    <t>Proporción de aguas residuales tratadas en relación con las aguas residuales colectadas.</t>
  </si>
  <si>
    <t>Metros Cúbicos</t>
  </si>
  <si>
    <t>Proporción de localidades con servicio de tratamiento de aguas residuales.</t>
  </si>
  <si>
    <t>Durante el ejercicio, se ajustó el Programa de Agua Potable, Drenaje y Tratamiento incrementando los recursos inicialmente programados; además se destinaron recursos a plantas de tratamiento de aguas residuales financiadas con los fondos de Hidrocarburos y Recursos Fiscales Propios del Estado, obras que se concluirán en el primer trimestre del ejercicio 2021,  cumpliendo con ello la meta programada.</t>
  </si>
  <si>
    <t>Proporción de licitación de proyectos ejecutivos de las PTARS</t>
  </si>
  <si>
    <t>Se realizaron ajustes con respecto a los inicialmente programado por la modificaciones realizadas con el convenio del Programa de Agua Potable, Drenaje y Tratamiento (PROAGUA) 2020</t>
  </si>
  <si>
    <t>Proporción de eficacia presupuestal en la construcción y/o rehabilitación de PTARS</t>
  </si>
  <si>
    <t>Durante el ejercicio, se ajustó el Programa de Agua Potable, Drenaje y Tratamiento incrementando los recursos inicialmente programados; además se destinaron
recursos a plantas de tratamiento de aguas residuales financiadas con los fondos de Hidrocarburos y Recursos Fiscales Propios del Estado, obras que serán
concluirán en el primer trimestre del ejercicio 2021, cumpliendo con ello la meta programada.</t>
  </si>
  <si>
    <t>Proporción de eficacia programática en la realización de proyectos ejecutivos de PTARS</t>
  </si>
  <si>
    <t>Durante el ejercicio, se ajustó el Programa de Agua Potable, Drenaje y Tratamiento incrementando los recursos inicialmente programados; además se destinaron recursos para la realización de proyectos ejecutivos para plantas de tratamiento de aguas residuales los cuales fueron financiadas con el fondo de Recursos Fiscales Propios del Estado, mismos que serán concluidos en el primer trimestre del ejercicio 2021.</t>
  </si>
  <si>
    <t>OED Avan del Sistema Informático de Administración Financiera del Estado de Veracruz, SIAFEV SEFIPLAN</t>
  </si>
  <si>
    <t>OED Avan del Sistema Informático
de Administración Financiera del Estado de Veracruz, SIAFEV.
Secretaría de Finanzas y
Planeación</t>
  </si>
  <si>
    <t>OED Avan del Sistema Informático
de Administración Financiera del Estado de Veracruz, SIAFEV Secretaría de Finanzas y Planeación</t>
  </si>
  <si>
    <t>CONAGUA. Comisión Nacional del Agua. Situación del subsector de agua potable,  alcantarillado y saneamiento. Comisión Nacional
del  Agua</t>
  </si>
  <si>
    <t>CONAGUA. Comisión Nacional del Agua. Situación del subsector de agua potable, alcantarillado y
saneamiento. CONAGUA</t>
  </si>
  <si>
    <t>Cierre de ejercicio CAEV Comisión del Agua del Estado de Veracruz</t>
  </si>
  <si>
    <t>CONAGUA. Comisión Nacional del Agua. Situación del subsector de
agua potable, alcantarillado y saneamiento. Comisión Nacional del  Agua</t>
  </si>
  <si>
    <t>INEGI Censo de población y vivienda 2010 INEGI</t>
  </si>
  <si>
    <t>Porcentaje de actividades sustantivas realizadas para promover la Igualdad de Género y la Prevención de la Violencia</t>
  </si>
  <si>
    <t>Oficios ante la dependencia o invitaciones a asistir a las actividades, listas de asistencias, minutas de trabajo, memoria fotográfica, material de los eventos, reportes trimestrales
al Insituto Veracruzano de las Mujeres, etc.-Unidad de Género</t>
  </si>
  <si>
    <t>Debido a la Contingencia por el COVID-19, por la cual se pospusieron y suspendieron eventos no esenciales, se realizó la reprogramación de capacitaciones de los
trimestres pasados y se realizaron las programadas para este Trimestre, por lo cual el número de actividades sustantivas se incrementó. Esto con la finalidad de
realizarlas con plataformas virtuales y cumplir con la planeación.
Pláticas que se realizaron a través de Plataformas Virtuales.
Octubre:
Transversalización de la PEG.
Prevención de la Violencia Familiar estaba programada en el mes de junio como Violencia Masculina.
Principios de Igualdad  y No Discriminación estaba programada como cinedebate.
Cáncer: Una Prueba de Amor.
Cuidado de la Salud Masculina estaba programada en el mes de junio.
Noviembre:
Protocolo para la Prevención, Atención y Sanción del Hostigamiento y Acoso Sexual en la APE estaba programada para el mes de marzo.
Violencia Feminicida.
Trata de Personas.
Rutas Críticas de Atención a la Violencia.
Diciembre:
Atención con calidez a las Personas con Discapacidad.
Cine debate, dicho cinedebate se cambio por una obra de teatro virtual (El Silencio de las Medusas).</t>
  </si>
  <si>
    <t>Oficios ante la dependencia o invitaciones a asistir a las actividades, listas de asistencias, minutas de trabajo, memoria fotográfica,
material de los eventos, reportes trimestrales al Insituto Veracruzano de las Mujeres, etc.-Unidad de Género</t>
  </si>
  <si>
    <t xml:space="preserve"> Durante este Trimestre no se tenían programadas acciones sustantivas para institucionalizar la igualdad de Género. Sin embargo, durante el mes de noviembre se
realizó la edición de carteles con uso de lenguaje incluyente referente a los Descuentos en multas y recargos 2020 para las Oficinas Operadoras de esta Comisión.</t>
  </si>
  <si>
    <t>Porcentaje de servidoras y servidores públicos en puestos de toma de decisiones, que participan en acciones sustantivas y eventos para la Igualdad de Género y la Prevención de la Violencia.</t>
  </si>
  <si>
    <t>Personas</t>
  </si>
  <si>
    <t>Plantilla laboral de las y los servidores públicos en puestos de toma de decisiones de la Dependencia o Entidad-Recursos Humanos de la Dependencia o entidad.</t>
  </si>
  <si>
    <t>De acuerdo con la Programación Anual 2020, dentro del indicador servidoras y servidores públicos en puestos de toma de decisiones, que participan en acciones sustantivas y eventos para la Igualdad de Género y la Prevención de la Violencia, debido a la Contingencia por el COVID-19 se pospusieron y suspendieron eventos no esenciales; por lo que se realizó la reprogramación de pláticas de Trimestres Pasados, para ser llevadas a cabo en la Modalidad virtual, con ello se tuvo con la oportunidad de capacitar a Titulares y personal de las Oficinas centrales asi como de Oficinas Operadoras  obteniendo un incremento en la participación.
Titulares que participaron en Acciones sustantivas y eventos para la Igualdad de Género y la Prevención de la Violencia:
Oficinas Centrales: 14
Oficinas Operadoras: 15</t>
  </si>
  <si>
    <t>Porcentaje de Acciones Sustantivas para Institucionalizar la Igualdad de Género al interior de la Dependencia o Entidad</t>
  </si>
  <si>
    <t xml:space="preserve">Promedio de servidoras públicas asistentes a eventos para promover la Igualdad de Género y la Prevención de la Violencia al interior de la Dependencia o Entidad
</t>
  </si>
  <si>
    <t>Listas de asistencia-Unidad de Género</t>
  </si>
  <si>
    <t>De acuerdo con la Programación Anual 2020, dentro del indicador Promedio de Servidoras públicas asistentes a eventos para promover la Igualdad de Género y la
Prevención de la Violencia al Interior de la Dependencia o Entidad, debido a la Contingencia por el COVID-19 se pospusieron y suspendieron eventos no esenciales,
se realizó la reprogramación de pláticas de Trimestres Pasados, para ser llevadas a cabo en la Modalidad virtual, por lo cual se tuvo con la oportunidad de capacitar
a  personal de las Oficinas centrales como de Oficinas Operadoras obteniendo un incremento en la participación.
Servidoras públicas asistentes a eventos para promover la Igualdad de Género y la Prevención de la Violencia:
Oficinas Centrales Servidoras: 104
Oficinas Operadoras Servidoras: 137
Subtotal de servidoras: 241
Jefas Of. Centrales: 5
Jefas Of. Operadoras: 5
Sutotal de Jefas: 10
TOTAL: 251</t>
  </si>
  <si>
    <t>Promedio de servidores públicos asistentes a eventos para promover la Igualdad de Género y la Prevención de la  Violencia al interior de la Dependencia o Entidad</t>
  </si>
  <si>
    <t>De acuerdo con la Programación Anual 2020, dentro del indicador Promedio de Servidores públicos asistentes a eventos para promover la Igualdad de Género y la
Prevención de la Violencia al Interior de la Dependencia o Entidad, debido a la Contingencia por el COVID-19 se pospusieron y suspendieron eventos no esenciales,
se realizó la reprogramación de pláticas de Trimestres Pasados, para ser llevadas a cabo en la Modalidad virtual, por lo cual se tuvo con la oportunidad de capacitar
a personal de las Oficinas centrales como de Oficinas Operadoras obteniendo un incremento en la participación.
Servidores públicos asistentes a eventos para promover la Igualdad de Género y la Prevención de la Violencia:
Oficinas Centrales Servidores: 70
Oficinas Operadoras Servidores: 80
Subtotal de servidoras: 150
Jefes Of. Centrales: 13
Jefes Of. Operadoras: 14
Subtotal de jefes: 27
TOTAL: 177</t>
  </si>
  <si>
    <t>Porcentaje de diagnósticos institucionales con Perspectiva de Género realizados</t>
  </si>
  <si>
    <t>Porcentaje</t>
  </si>
  <si>
    <t>Diagnósticos realizados incluyendo la documentación soporte como: minutas de trabajo, cuestionarios diagnósticos, oficios o tarjeta donde solicitan informes administrativos al área correspondiente, así como los informes administrativos recibidos-Unidad de Género</t>
  </si>
  <si>
    <t>Paridad en los cargos de toma de decisión al interior de la dependencia o entidad</t>
  </si>
  <si>
    <t>La Unidad de Género no esta encargada de las contrataciónes que se realizan  por parte de la Comisión, por lo cual no tiene ingerencia dentro de los perfiles para puestos de toma de decisiones. Sin embargo, a principios de año se hizo llegar a la Oficina de Recursos Humanos el oficio Oficio No. FOPE09/CAEV/DG/01-18/35/2020, en el cual propone que en futuras contrataciones o en el caso de existir alguna vacante dentro de ésta Comisión se considere el cumplimiento y la proporción de este indicador.
Dentro de las cantidades señaladas de servidoras y servidores públicos en puestos de toma de decisiones  se estan contemplando solo a las jefaturas las Oficinas Centrales que conforman esta Comisión.
Servidoras públicas Of. Centrales: 16
Servidores públicos Of. Centrales: 30
Total de Servidoras y servidores Públicos en Puestos de Toma de Decisión: 46</t>
  </si>
  <si>
    <t>Promedio</t>
  </si>
  <si>
    <t>Proporción de solicitudes respondidas</t>
  </si>
  <si>
    <t>Se hace una programación de acuerdo al lo requerido en el periodo del ejercicio anterior, sin embargo no puede ser una cifra exacta, ya que esta Unidad carece de
injerencia ante la decisión del particular.
De acuerdo a lo dispuesto en la Ley de Transparencia del Estado, al Acceso a la Información es un derecho humano, donde toda persona tiene el derecho de
obtener información en los terminos y condiciones que la Ley señala. Por lo tanto lo real puede o no ser igual a lo programado.</t>
  </si>
  <si>
    <t>Informes y registros administrativos de la-Unidad de Transparencia de la Dependencia o Entidad</t>
  </si>
  <si>
    <t>Proporción de recursos de revisión interpuestos</t>
  </si>
  <si>
    <t>Durante el cuarto trimestre 2020, debido a la Contingencia sanitaria de COVID-19 se recibieron recursos de revisión de trimestres anteriores, al encontrarse regularizando los pla os que se habian suspendido</t>
  </si>
  <si>
    <t>Proporción de recursos de revisión confirmados</t>
  </si>
  <si>
    <t>Durante el cuarto trimestre 2020, debido a la contingencia sanitaria de COVID 19 se recibieron recursos de revisión de trimestre anteriores, al encontrarse regularizando los plazos que se habian suspendido.</t>
  </si>
  <si>
    <t>Porcentaje de capacitación otorgada en materia de Acceso a la Información</t>
  </si>
  <si>
    <t>Proporción de eficacia presupuestal en la construcción y/o rehabilitación de  infraestructura de agua potable.</t>
  </si>
  <si>
    <t>Porcentaje de inversión en infraestructura de saneamiento de aguas residuales por volumen de agua tratado en el año</t>
  </si>
  <si>
    <t>Plantilla laboral emitida por el área de-Recursos Humanos de la dependencia o entidad</t>
  </si>
  <si>
    <t>FONDO REGIONAL (FONREGIÓN)</t>
  </si>
  <si>
    <r>
      <t xml:space="preserve">Ente (s) Fiscalizador (es) de los recursos 2020 que revisaron la ejecución de los recursos FISE (Anexar cédula de resultados o similar): </t>
    </r>
    <r>
      <rPr>
        <sz val="10"/>
        <color rgb="FF404040"/>
        <rFont val="Verdana"/>
        <family val="2"/>
      </rPr>
      <t>Aún no comienza el proceso de fiscalización para los recursos del ejercicio 2020.</t>
    </r>
  </si>
  <si>
    <t>Unidad de Planeación</t>
  </si>
  <si>
    <t>1 Sistema</t>
  </si>
  <si>
    <t>1 Planta de Tratamiento</t>
  </si>
  <si>
    <t>35 Piezas</t>
  </si>
  <si>
    <t>23 piezas</t>
  </si>
  <si>
    <t>5269 mts</t>
  </si>
  <si>
    <t>14 piezas</t>
  </si>
  <si>
    <t>41 piezas</t>
  </si>
  <si>
    <t>55 piezas</t>
  </si>
  <si>
    <t>4.42 Km</t>
  </si>
  <si>
    <t>.15 Km2</t>
  </si>
  <si>
    <t>2.87 Km</t>
  </si>
  <si>
    <t>2.5 Lps</t>
  </si>
  <si>
    <t>98 Piezas</t>
  </si>
  <si>
    <t>29 Piezas</t>
  </si>
  <si>
    <t>1 Equipamiento</t>
  </si>
  <si>
    <t>22 Piezas</t>
  </si>
  <si>
    <t>42 Piezas</t>
  </si>
  <si>
    <t>25 Piezas</t>
  </si>
  <si>
    <t>.5 Lps</t>
  </si>
  <si>
    <r>
      <t>1,577.31 M</t>
    </r>
    <r>
      <rPr>
        <sz val="8"/>
        <rFont val="Neo Sans Pro"/>
        <family val="2"/>
      </rPr>
      <t>2</t>
    </r>
  </si>
  <si>
    <t>1 Gasto de Supervisión</t>
  </si>
  <si>
    <t>Proyecto de mejora del Fondo para la Infraestructura Social de las entidades FISE 2017
Ley de Coordinación Fiscal
Acuerdo por el que se emiten los Lineamientos del Fondo de Aportaciones para la Infraestructura Social publicado en el Diario Oficial de la Federación el 13 de marzo de 2020
Decreto por el que se formula la Declaratoria de las Zonas de Atención Prioritara para el año 2020, emitida por la Secretaría del Bienestar y publicada en el Diario Oficial de la Federación el Miércoles 11 de diciembre de 2019.</t>
  </si>
  <si>
    <t>Flujograma del proceso de planeación de la Comisión del Agua del Estado de Veracruz</t>
  </si>
  <si>
    <t>Lineamientos de la gestión financiera para inversión pública, publicados en la Gaceta Oficial del Estado de Veracruz, el día lunes 31 de enero de 2011.</t>
  </si>
  <si>
    <t>Lineamientos de la Gestión Financiera para Inversión Pública.pdf
Formato de Cédula Técnica Programátca (PROG).pdf
Formato de Reporte del Ejercicio Presupuiestal (TEC).pdf
Formato de Cuenta por Liquidar (CL).pdf
Formato de Registro Analítico de Avances Físicos y Financieros.pdf</t>
  </si>
  <si>
    <t>Secretaría de Finanzas y Planeación y la Contraloría General del Estado</t>
  </si>
  <si>
    <t>Acuerdo por el que se declara Emergencia Sanitaria por causa de fuerza mayor, a la epidemia de enfermedad generada por el virus SARS-CoV2 (COVID-19), publicada en el Diario Oficial de la Federación del 30 de marzo de 2020.
Acuerdo por el que se establecen acciones extraordinarias para atender la emergencia sanitaria generada por el virus SARS-CoV2, publicada en el Diario Oficial de la Federación del 31 de marzo de 2020.</t>
  </si>
  <si>
    <t>Circular No. FOPE09/CAEV/DG/ORM/01-14/065/2020, de fecha 24 de junio de 2020, en la cual se dan a conocer la medidas a la dependencia.</t>
  </si>
  <si>
    <t>Acuerdo por el que se establecen acciones extraordinarias para atender la emergencia sanitaria generada por el virus SARS-CoV2, publicada en el Diario Oficial de la Federación del 31 de marzo de 2020.
Disposición Administrativa de Observancia General de las medidas preventivas y restrictivas con motivo de la transición hacia la nueva normalidad en el municipio, por la emergencia sanitaria generada por el Virus SARS-CoV2 (COVID-19), publicada en la Gaceta Oficial del Estado de Veracruz el lunes 22 de junio de 2020, en el número Ext. 248.</t>
  </si>
  <si>
    <t>Esta comisión cumplió con todas las metas programadas en el ejercicio 2020</t>
  </si>
  <si>
    <t>No se dispuso de ningún programa interno de capacitación en materia del manejo, operación, reporte, evaluación u otro tema relacionado con el Fondo en el ejercicio 2020</t>
  </si>
  <si>
    <t>En el ejercicio 2020 la Comisión del Agua del Estado únicamente asistió a reuniones, foros y pláticas de forma virtual.</t>
  </si>
  <si>
    <t>Comprobantes médicos del personal de la Comsión de personal que dio positivo a COVID 19</t>
  </si>
  <si>
    <t>No se realizaron  otras evaluaciones diferentes a las del PAE 2020</t>
  </si>
  <si>
    <t xml:space="preserve">Solicitud de Prórroga </t>
  </si>
  <si>
    <t>En lo que respecta a los recursos del FISE, las actividades programadas no se vieron afectadas, toda vez que los recursos del programa se ejercieron en tiempo y forma con forme a la normativa aplicable. 
Por otra parte en los que respecta a las Unidades de Género y Transparencia, éstas realiaron sus pláticas y foros de forma virtual. Un ejemplo de lo anterior son los Cine debates que tenían programados la Unidad de Género fueron cambiados a pláticas virtuales.</t>
  </si>
  <si>
    <r>
      <rPr>
        <b/>
        <sz val="11"/>
        <rFont val="Verdana"/>
        <family val="2"/>
      </rPr>
      <t xml:space="preserve">Indicadores 4to trimestre 2020 </t>
    </r>
    <r>
      <rPr>
        <sz val="11"/>
        <color theme="1"/>
        <rFont val="Verdana"/>
        <family val="2"/>
      </rPr>
      <t xml:space="preserve">
6. Indicadores SIAFEV 4To Trimestre
</t>
    </r>
    <r>
      <rPr>
        <b/>
        <sz val="11"/>
        <rFont val="Verdana"/>
        <family val="2"/>
      </rPr>
      <t>Calendario de Pláticas, Capacitaciones y Cine debates 2020</t>
    </r>
    <r>
      <rPr>
        <sz val="11"/>
        <color theme="1"/>
        <rFont val="Verdana"/>
        <family val="2"/>
      </rPr>
      <t xml:space="preserve">
7. Pláticas Unidad de Género 2020.pdf</t>
    </r>
  </si>
  <si>
    <t>1. Sesion Ord 2019 SUPLADEB.
2. Oficio de designación de enlace No.FOPE09 CAEV DG 05-02 021 2021.</t>
  </si>
  <si>
    <t>Plan Nacional de Desarrollo 2019-2024.
Plan Veracruzano de Desarrollo 2019-2024.
Programa Sectorial de Desarrollo Social del Estado de Veracuz 2019-2024.</t>
  </si>
  <si>
    <t>Se considera que aun cuando la actual pandemia fue algo extraordinario para el cual ninguna de las instituciones estaba preparada, la forma en la que la coordinadora enfrentó la concusión del PAE 2020, fue la adecuada ya que toda la información fue enviada y analizada vía internet, cuidando así la distancia y la reunión de personal.</t>
  </si>
  <si>
    <t>En los ejercicio 2019 y 2020 la SHCP, CONEVAL ni ninguna instancia por parte de la FEDERACIÖN tuvieron comunicación con la Comisión del Agua del Estado , para la Evaluación del PAE Federal en el Estado., toda comunicación ha sido a trapes de la Secretaría de Finanzas y Planeación. En ningún momento se ha solciitado apoyo financiero para la realización de dichas evaluaciones, ni se informó sobre los resultados.</t>
  </si>
  <si>
    <t>La Comisión del Agua del Estado en el mes de abril de 2020, solicitó formalmente la participación en el PROAGUA en su apartado Agua Limpia (AAL) Emergente 2020, por la contingencia de la enfermedad SARS-CoV2 COVID-19, para realizar acciones urgentes de desinfección del agua consumo humano en el Estado de Veracruz, beneficiando a 250 localidades del Estado en la Reposisición de bombas dosificadoras, adquisicón de hipoclorito de sodio al 13%, adquisición de equipo de muestreo clorimétrico o digital y adquisición de pastillas DPD para muestreos de cloro libre residual.</t>
  </si>
  <si>
    <t>Anexo de Ejecución EmergentePROAGUA Núm. I.-AAL-01/2020</t>
  </si>
  <si>
    <r>
      <rPr>
        <b/>
        <sz val="10"/>
        <color theme="1"/>
        <rFont val="Verdana"/>
        <family val="2"/>
      </rPr>
      <t>Gaceta Oficial con No. Ext. 118 Tomo CCI del día lunes 23 de marzo de 2020, donde se suspenden las actividades no esenciales.</t>
    </r>
    <r>
      <rPr>
        <sz val="10"/>
        <color theme="1"/>
        <rFont val="Verdana"/>
        <family val="2"/>
      </rPr>
      <t xml:space="preserve">
1. Acuerdos aprobados por el Consejo Estatal de Salud del Estado de Veracruz durante la Tercera Sesión Extraordinaria relacionados con el COVID-19 
2. Circular No. FOPE09/CAEV/DG/01-18/006/2020, donde se suspende una de las pláticas, para dar atención y cumplimiento a lo marcado por la gaceta
Circular de invitación a las Pláticas reprogramadas para ser llevadas acabo de manera digital distintas pláticas y asi cumplir con lo marco en la Gaceta y de la misma manera cumplir con el Plan Anual de Trabajo de la Unidad de Género 2020. 
3.1 Circular plática Virtual No. FOPE09/CAEV/DG/01-18/031/2020 Centrales
3.2 Circular plática Virtual No. FOPE09/CAEV/DG/01-18/032/2020 Centrales
</t>
    </r>
    <r>
      <rPr>
        <b/>
        <sz val="10"/>
        <color theme="1"/>
        <rFont val="Verdana"/>
        <family val="2"/>
      </rPr>
      <t xml:space="preserve">Collage de fotografías donde se están realizando los cursos de forma virtual. </t>
    </r>
    <r>
      <rPr>
        <sz val="10"/>
        <color theme="1"/>
        <rFont val="Verdana"/>
        <family val="2"/>
      </rPr>
      <t xml:space="preserve">
4. 1 Curso Derecho a la Igualdad julio
4. 2 Plática Virtual Rutas Criticas de Atención a la Violencia  noviembre
4. 3 Plática Virtual Rutas Criticas de Atención a la Violencia  noviembre
4. 4 Plática Virtual Rutas Criticas de Atención a la Violencia
</t>
    </r>
    <r>
      <rPr>
        <b/>
        <sz val="10"/>
        <color theme="1"/>
        <rFont val="Verdana"/>
        <family val="2"/>
      </rPr>
      <t xml:space="preserve">Evidencia Fotografica donde se realiza la entrega de Gel Anticterial. </t>
    </r>
    <r>
      <rPr>
        <sz val="10"/>
        <color theme="1"/>
        <rFont val="Verdana"/>
        <family val="2"/>
      </rPr>
      <t xml:space="preserve">
5 Entrega de Gel Antibacterial 2
5.1 Entrega de Gel Antibacterial</t>
    </r>
  </si>
  <si>
    <r>
      <rPr>
        <b/>
        <sz val="10"/>
        <rFont val="Verdana"/>
        <family val="2"/>
      </rPr>
      <t>Notificación</t>
    </r>
    <r>
      <rPr>
        <sz val="10"/>
        <rFont val="Verdana"/>
        <family val="2"/>
      </rPr>
      <t xml:space="preserve"> de la Orden de Auditoría número 1294-DS-GF, denominada Recursos del Fondo de Infraestructura Social para las Entidades (FISE), 2019, realizada por la Auditoría Superior de la Federación, mediante el Oficio CGE/DGFFF/3080/07/2020 de fecha 16 de julio de 2020.
</t>
    </r>
    <r>
      <rPr>
        <b/>
        <sz val="10"/>
        <rFont val="Verdana"/>
        <family val="2"/>
      </rPr>
      <t>Orden de Auditoría</t>
    </r>
    <r>
      <rPr>
        <sz val="10"/>
        <rFont val="Verdana"/>
        <family val="2"/>
      </rPr>
      <t xml:space="preserve"> número 1294-DS-GF, denominada Recursos del Fondo de Infraestructura Social para las Entidades (FISE), 2019, realizada por la Auditoría Superior de la Federación, mediante el Oficio AEGF/1662/2020,  de fecha 09 de julio de 2020.
Acta 001/CP2019, de Formalización e Inicio de los trabajos de Auditoría número 1294-DS/GF/2019
Acta 008/CP2019 de Presentación de Resultados Finales y Observaciones Preliminares (Con Observación) (AEGF) de la Auditoría número 1294-DS/GF/2019</t>
    </r>
  </si>
  <si>
    <t xml:space="preserve">Una de las mejoras que podría proponerse es que una vez que se establecen los proyectos de mejoras estos puedieran ser revisados en la misma plataforma por las dependencias que de acuerdo a sus atribuciones dan el seguimiento a los mismos en tiempo real y emitiendo sus observaciones y recomendaciones.
</t>
  </si>
  <si>
    <t>1.     Fecha exacta en que la Ejecutora tomó medidas ante la emergencia sanitaria por el SARS-CoV-2 (COVID-19) y fecha en que concluyeron esas medidas o ¿aun continúan por la emergencia? comente:</t>
  </si>
  <si>
    <t>GASTOS DE SUPERVISIÓN TÉCNICA PARA LA CONSTRUCCIÓN DE LA PLANTA DE TRATAMIETO DE AGUAS RESIDUALES PARA LA ZONA NORTE, EN LA LOCALIDAD DE LAS LOMAS, EN EL MUNICIPIO DE COYUTLA, VER.</t>
  </si>
  <si>
    <t>CONSTRUCCIÓN DE SISTEMA DE CAPTACIÓN DE AGUA DE LLUVIA CON TANQUE DE ALMACENAMIENTO (PRIMERA ETAPA), EN LA LOCALIDAD DE APIPITZACTITLA, MUNICIPIO DE TEHUIPANGO, VER.</t>
  </si>
  <si>
    <t>CONSTRUCCIÓN DE SISTEMA DE CAPTACIÓN DE AGUA DE LLUVIA CON TANQUE DE ALMACENAMIENTO (PRIMERA ETAPA), EN LA LOCALIDAD DE TOTUTLA, MUNICIPIO DE TEHUIPANGO, VER.</t>
  </si>
  <si>
    <t>CONSTRUCCIÓN DE LA PLANTA DE TRATAMIENTO DE AGUAS RESIDUALES PARA LA ZONA NORTE, EN LA LOCALIDAD DE LAS LOMAS, MUNICIPIO DE COYUTLA, VER.</t>
  </si>
  <si>
    <t>CONSTRUCCIÓN DE ALCANTARILLADO SANITARIO, EN LA LOCALIDAD DE ACATITLA, MUNICIPIO DE CHICONTEPEC, VER.</t>
  </si>
  <si>
    <t>CONSTRUCCIÓN DE LA PLANTA DE TRATAMIENTO DE AGUAS RESIDUALES, EN LA LOCALIDAD DE LAS BLANCAS (PALO GORDO), MUNICIPIO DE HUAYACOCOTLA, VER.</t>
  </si>
  <si>
    <t>CONSTRUCCIÓN DE ALCANTARILLADO SANITARIO, EN LA LOCALIDAD DE SAN PABLO MITECATLÁN, MUNICIPIO DE  ILAMATLÁN, VER.</t>
  </si>
  <si>
    <t>CONSTRUCCIÓN DEL SISTEMA DE ABASTECIMIENTO DE AGUA POTABLE MEDIANTE CAPTADORES DE LLUVIA (CUARTA ETAPA), EN LA LOCALIDAD DE ÁLVARO OBREGÓN,  MUNICIPIO DE  IXHUATLAN DEL CAFÉ, VER.</t>
  </si>
  <si>
    <t>CONSTRUCCIÓN DE SISTEMA DE CAPTACIÓN DE AGUA DE LLUVIA (PRIMERA ETAPA), EN LA LOCALIDAD DE TEPAXAPA, MUNICIPIO DE SOLEDAD ATZOMPA, VER.</t>
  </si>
  <si>
    <t>CONSTRUCCIÓN DE SISTEMA DE CAPTACIÓN DE AGUA DE LLUVIA CON TANQUE DE ALMACENAMIENTO (PRIMERA ETAPA),  EN LA LOCALIDAD DE ACHICHIPICO, MUNICIPIO DE TEHUIPANGO, VER.</t>
  </si>
  <si>
    <t>CONSTRUCCIÓN DE SISTEMA DE CAPTACIÓN DE AGUA DE LLUVIA CON TANQUE DE ALMACENAMIENTO (PRIMERA ETAPA), EN LA LOCALIDAD DE SANTA CRUZ ATITLA, MUNICIPIO DE TEHUIPANGO, VER.</t>
  </si>
  <si>
    <t>CONSTRUCCIÓN DE SISTEMA DE CAPTACIÓN DE AGUA DE LLUVIA CON TANQUE DE ALMACENAMIENTO (PRIMERA ETAPA), EN LA LOCALIDAD DE TLALCOSPA, MUNICIPIO DE TEHUIPANGO, VER.</t>
  </si>
  <si>
    <t>CONSTRUCCIÓN DE SISTEMA DE CAPTACIÓN DE AGUA DE LLUVIA CON TANQUE DE ALMACENAMIENTO (PRIMERA ETAPA), EN LA LOCALIDAD DE XONACAYOJCA, MUNICIPIO DE TEHUIPANGO, VER.</t>
  </si>
  <si>
    <t>CONSTRUCCIÓN DE DRENAJE SANITARIO ZONA 2, EN VARIAS LOCALIDADES, MUNICIPIO DE TEQUILA, VER.</t>
  </si>
  <si>
    <t>CONSTRUCCIÓN DE TANQUES DE REGULARIZACIÓN EN LA LOCALIDAD DE ALTO LUCERO, PARA EL SISTEMA DE AGUA POTABLE DE TÚXPAM DE RODRÍGUEZ CANO Y ZONA CONURBADA (COMPLEMENTARIO),EN LA LOCALIDAD DE ALTO LUCERO, MUNICIPIO DE TUXPAN, VER.</t>
  </si>
  <si>
    <t xml:space="preserve">REHABILITACIÓN DE LA CAPTACIÓN DEL SISTEMA DE AGUA POTABLE (PRIMERA ETAPA), EN VARIAS LOCALIDADES, MUNICIPIO DE TUXPAN, VER. </t>
  </si>
  <si>
    <t>GASTOS DE SUPERVISIÓN TÉCNICA PARA LA REHABILITACIÓN DE LA CAPTACIÓN DEL SISTEMA DE AGUA POTABLE (PRIMERA ETAPA), EN VARIAS LOCALIDADES, MUNICIPIO DE TUXPAN, VER.</t>
  </si>
  <si>
    <t>CONSTRUCCIÓN DE SISTEMA DE DRENAJE SANITARIO Y REHABILITACIÓN DE PLANTA DE TRATAMIENTO DE AGUAS RESIDUALES "LA GASERA" EN LA ZONA NOROESTE, EN LA LOCALIDAD DE VEGA DE ALATORRE, MUNICIPIO DE VEGA DE ALATORRE, VER. (COMPLEMENTARIO)</t>
  </si>
  <si>
    <t>CONSTRUCCIÓN DEL SISTEMA DE CAPTACIÓN DE AGUA DE LLUVIA CON TANQUE DE ALMACENAMIENTO, EN LA LOCALIDAD DE TEPANTICPAC, MUNICIPIO DE ZONGOLICA, VER.</t>
  </si>
  <si>
    <t>GASTOS DE SUPERVISIÓN TÉCNICA PARA LA CONSTRUCCIÓN DEL SISTEMA DE CAPTACIÓN DE AGUA DE LLUVIA CON TANQUE DE ALMACENAMIENTO, EN LA LOCALIDAD DE TEPANCIPAC, MUNICIPIO DE ZONGOLICA, VER.</t>
  </si>
  <si>
    <t>CONSTRUCCIÓN DE SISTEMA DE CAPTACIÓN DE AGUA DE LLUVIA EN LA LOCALIDAD DE ZACATEPEC, MUNICIPIO SOLEDAD ATZOMPA, VER.</t>
  </si>
  <si>
    <t>CONSTRUCCIÓN DE SISTEMA DE DRENAJE SANITARIO Y REHABILITACIÓN DE PLANTA DE TRATAMIENTO DE AGUAS RESIDUALES "LA GASERA" EN LA ZONA NOROESTE . (COMPLEMENTARIO)</t>
  </si>
  <si>
    <t xml:space="preserve">CONSTRUCCIÓN DE SISTEMA DE CAPTACIÓN DE AGUA DE LLUVIA </t>
  </si>
  <si>
    <t>CONSTRUCCIÓN DE SISTEMA DE CAPTACIÓN DE AGUA DE LLUVIA.</t>
  </si>
  <si>
    <t>GASTOS DE SUPERVISIÓN TÉCNICA PARA LA CONSTRUCCIÓN  DE TANQUES DE REGULARIZACIÓN EN LA LOCALIDAD DE ALTO LUCERO PARA EL SISTEMA DE AGUA POTABLE DE TUXPAM DE RODRIGUEZ CANO Y ZONA CONURBADA.</t>
  </si>
  <si>
    <t>GASTOS DE SUPERVISIÓN TÉCNICA PARA LA CONSTRUCCIÓN  DE TANQUES DE REGULARIZACIÓN EN LA LOCALIDAD DE ALTO LUCERO PARA EL SISTEMA DE AGUAS POTABLE DE TUXPAM DE RODRIGUEZ CANO Y ZONA CONURBADA, EN LA LOCALIDAD DE ALTO LUCERO, MUNICIPIO DE TUXPAN, VER.</t>
  </si>
  <si>
    <t>CONSTRUCCIÓN DE SISTEMA DE CAPTACIÓN DE AGUA DE LLUVIA EN LA LOCALIDAD DE CRUZ DE LOS NARANJOS, MUNICIPIO AMATLÁN DE LOS REYES, VER.</t>
  </si>
  <si>
    <t>GASTOS DE SUPERVISIÓN TÉCNICA PARA LA CONSTRUCCIÓN  DE TANQUES DE REGULARIZACIÓN EN LA LOCALIDAD DE ALTO LUCERO PARA EL SISTEMA DE AGUA POTABLE DE TUXPAM DE RODRIGUEZ CANO Y ZONA CONURBADA, EN LA LOCALIDAD DE ALTO LUCERO, MUNICIPIO DE TUXPAN, VER.</t>
  </si>
  <si>
    <t>GASTOS DE SUPERVISIÓN TÉCNICA PARA LA CONSTRUCCIÓN DE ALCANTARILLADO SANITARIO, EN LA LOCALIDAD DE ACATITLA, MUNICIPIO DE CHICONTEPEC, VER.</t>
  </si>
  <si>
    <t>GASTOS DE SUPERVISIÓN TÉCNICA PARA LA CONSTRUCCIÓN DE PLANTA DE TRATAMIENTO DE AGUAS RESIDUALES (MÓDULO 2), EN LA LOCALIDAD DE TAMALÍN, MUNICIPIO DE TAMALÍN, VER.</t>
  </si>
  <si>
    <t>GASTOS DE SUPERVISIÓN TÉCNICA PARA LA CONSTRUCCIÓN DE SISTEMA DE CAPTACIÓN DE AGUA DE LLUVIA CON TANQUE DE ALMACENAMIENTO (PRIMERA ETAPA), EN LA LOCALIDAD DE TLALCOSPA, MUNICIPIO DE TEHUIPANGO, VER.</t>
  </si>
  <si>
    <t>GASTOS DE SUPERVISIÓN TÉCNICA PARA LA CONSTRUCCIÓN DE SISTEMA DE CAPTACIÓN DE AGUA DE LLUVIA CON TANQUE DE ALMACENAMIENTO (SEGUNDA ETAPA), EN LA LOCALIDAD DE MIXTLANTLAKPAK, MUNICIPIO DE MIXTLA DE ALTAMIRANO, VER.</t>
  </si>
  <si>
    <t>GASTOS DE SUPERVISIÓN TÉCNICA PARA LA CONSTRUCCIÓN DE ALCANTARILLADO SANITARIO, EN LA LOCALIDAD DE SAN PABLO MITECATLÁN, MUNICIPIO DE ILAMATLÁN, VER.</t>
  </si>
  <si>
    <t>GASTOS DE SUPERVISIÓN TÉCNICA PARA LA CONSTRUCCIÓN DE DRENAJE SANITARIO ZONA 2 EN VARIAS LOCALIDADES, MUNICIPIO DE TEQUILA, VER.</t>
  </si>
  <si>
    <t>GASTOS DE SUPERVISIÓN TÉCNICA PARA LA CONSTRUCCIÓN DE ALCANTARILLADO SANITARIO.</t>
  </si>
  <si>
    <t>GASTOS DE SUPERVISIÓN TÉCNICA PARA LA CONSTRUCCIÓN DE PLANTA DE TRATAMIENTO DE AGUAS RESIDUALES (MÓDULO 2).</t>
  </si>
  <si>
    <t>GASTOS DE SUPERVISIÓN TÉCNICA PARA LA CONSTRUCCIÓN DE SISTEMA DE CAPTACIÓN DE LLUVIA CON TANQUE DE ALMACENAMIENTO (PRIMERA ETAPA).</t>
  </si>
  <si>
    <t>GASTOS DE SUPERVISIÓN TÉCNICA PARA LA CONSTRUCCIÓN DE SISTEMA DE CAPTACIÓN DE LLUVIA CON TANQUE DE ALMACENAMIENTO (SEGUNDA ETAPA)</t>
  </si>
  <si>
    <t>GASTOS DE SUPERVISIÓN TÉCNICA PARA LA CONSTRUCCIÓN DE ALCANTARILLADO SANITARIO</t>
  </si>
  <si>
    <t xml:space="preserve">GASTOS DE SUPERVISIÓN TÉCNICA PARA LA CONSTRUCCIÓN DE DRENAJE SANITARIO ZONA 2 </t>
  </si>
  <si>
    <t>SANTA CRUZ ATITLA</t>
  </si>
  <si>
    <r>
      <t xml:space="preserve">Nombre del Grupo o Comité de participación Ciudadana que superviso las obras o acciones con los recursos del FISE (Presente evidencia de su constitución y operación, explique la situación 2020): 
</t>
    </r>
    <r>
      <rPr>
        <sz val="10"/>
        <color rgb="FF404040"/>
        <rFont val="Verdana"/>
        <family val="2"/>
      </rPr>
      <t>Se realiza un acta constitutiva del comité de contraloría ciudadana de obras o acciones de cada una de las obras realizas con el FISE, a la fecha no se ha recibido observación o queja alguna por parte de los comités.
(Se anexan las actas)</t>
    </r>
  </si>
  <si>
    <t>1. Manual General de Organización.
2. Manual de Procedimientos.
3. Reglamento Interior.
4. Lineamientos CAEV.
5. Ley de Aguas del Estado.
6. Reglamento de la Ley de Aguas del Estado.
7. Fe de Erratas Ley de Aguas.</t>
  </si>
  <si>
    <t xml:space="preserve">Nota:  </t>
  </si>
  <si>
    <t>En el presupuesto autorizado se consideraron las Solicitudes de Disponibilidad Presupuestal  realizadas a la Secretaría de Finanzas y Planeación y autorizados por esa misma Secretaría, en el Presupuesto Modificado se consideró el importe contratado para cada una de las obras.</t>
  </si>
  <si>
    <t>Nota:</t>
  </si>
  <si>
    <t>Para el grado de pobreza se tomo en cuenta el número de habitantes en el rango de pobreza moderada y pobreza extrema, de cada uno de los municipios de acuerdo a la página de la Secretaría de Bienestar https://www.gob.mx/bienestar/documentos/veracruz-de-ignacio-de-la-llave-informes-anuales-sobre-la-situacion-de-pobreza-y-rezago-social-2021</t>
  </si>
  <si>
    <t>De la totalidad de trabajadores en la Comisión del Agua del Estado de Veracruz (100%), el 14% tienen resguardo por padecimientos crónicos hasta la fecha, el 43 %de los trabajadores restantes se turnaron haciendo guardias por semana, siendo asi el 43% restante labora en su jornada laboral completa .</t>
  </si>
  <si>
    <t>Comprobantes de resguardo</t>
  </si>
  <si>
    <t>En el ejercicio 2020 se llevó a cabo la Auditoría 1294-DS-GF- "Recursos del Fondo de Infraestructura Social para las Entidades" (FISE) Cuenta Pública 2019, realizada por la Auditoría Superior de la Federación (ASF).
Debido a la magnitud de la información y a que personal que atiende dichas solicitudes se encontraban en resguardo se solicitó una prorroga para la integración de la información. Sin embargo la Auditoría se concluyó en tiempo.</t>
  </si>
  <si>
    <t>Oficio No. FOPE09 CAEV DG 02-03 0030 2021 mediante el cual se pone a disposición de la Secretaría de Finanzas de Planeación para el reintegro de los recursos del Fondo de Aportaciones para la infraestructura Social Estatal (FISE) 2020 y sus rendimientos a la Tesorería de la Federación.</t>
  </si>
  <si>
    <t xml:space="preserve">
Oficio No. SFP-1503-2020, relativo a la ampliación presupuestal de los Recursos del Fondo de Aportaciones para la Infraestructura Social correspondientes a los Rendimientos del Fondo.
Oficio No. FOPE09 CAEV DG 02-03 0030 2021 mediante el cual se pone a disposición de la Secretaría de Finanzas de Planeación para el reintegro de los recursos del Fondo de Aportaciones para la infraestructura Social Estatal (FISE) 2020 y sus rendimientos a la Tesorería de la Federación.</t>
  </si>
  <si>
    <t>En lo que respecta a las metas y resultados del FISE, sí fue suficiente ya que éstos se cumplieron con respecto a lo programado.</t>
  </si>
  <si>
    <t>http://www.caev.gob.mx/difusion/fise/fise2020/</t>
  </si>
  <si>
    <t>Ninguna instancia Federal o Estatal han solicitado a la Comisión del Agua del Estado información relacionada con el SARS-CoV-2 (COVID-19).</t>
  </si>
  <si>
    <t>En el Estado de Veracruz quien lleva a cabo el trámite y gestión de los recursos para su ejecución es la Secretaría de Finanzas y Planeación, la Comisión del Agua del Estado realiza las solicitudes de pago ante la SEFIPLAN, de acuerdo a las estimaciones de los contratistas, mismas que se pagan en tiempo y forma, de acuerdo a la norma.</t>
  </si>
  <si>
    <t>La Comision del Agua del Estado de Veracruz en el periodo de marzo a diciembre, laboró  de la siguiente manera,  el 14% de resguardo en su totalidad, a causa de padecimientos cronicos, el 43% de la plantilla trabaja Home Office y el 43% restante trabaja en su jornada laboral completa, turnandose semanalmente , de a cuerdo a la carga de trabajo que cada oficina o departamento lo requiera, por lo que es dificil presentar una calendarización.    El desempeño fue el esperado y no hubo afectación en el cambio de dinamica de los trabajadores.</t>
  </si>
  <si>
    <t>Debería de haber un artículo o incisos que tomaran en cuenta las previsiones necesarias de seguridas e integridad de quienes participan en los procesos de la aplicación del fondo, vinculados a otras leyes o marco legal en materia de riesgos, considerando tambien los tiempos de ejecución, reporte y evaluación del Fondo.</t>
  </si>
  <si>
    <t>Para la Comisión del Agua del Estado, es muy importante cumplir con lo establecido en los Lineamientos del Fondo de Aportaciones para la Infraestructura Social y en la Ley de Coordinación Fiscal, que es principalmente beneficiar a la población que se encuentra en pobreza extrema y a localidades con alto o muy alto nivel de rezago social, mismas que en ocasiones son las más afectadas en temas de emergencias sanitarias, al llevar a cabo una de las actividades preponderantes en la sociedad y que no se trabaja con el 100% del personal, únicamente se consideraría proponer  cambiar los tiempos de ejecución de dichos recursos.</t>
  </si>
  <si>
    <t>FONDO DE ENTIDADES FEDERATIVAS (FEIEF)</t>
  </si>
  <si>
    <t>PARTICIPACIONES FEDERALES</t>
  </si>
  <si>
    <t>PROGRAMA DE DEVOLUCIÓN DE DERECHOS (PRODDER)</t>
  </si>
  <si>
    <t>PROGRAMA DE SANEAMIENTO DE AGUAS RESIDUALES (PROSANEAR)</t>
  </si>
  <si>
    <t>PROGRAMA DE AGUA LIMPIA EMERGENTE (AAL)</t>
  </si>
  <si>
    <t>DEVOLUCIÓN DE IVA</t>
  </si>
  <si>
    <t>SUBSIDIO ESTATAL</t>
  </si>
  <si>
    <t>RECURSOS PROPIOS</t>
  </si>
  <si>
    <t>FEDERAL</t>
  </si>
  <si>
    <t>La diferencia entre el presupuesto autorizado y el presupuesto modificado se debe a que $6,280,874.63 de economías fueron transferidos para dar disponibilidad a otras obras y a los gastos de supervisión de las mismas y de $1,627,034.48 que fueron puestos a disposición de la Secretaría de Finanzas para ser reintegrados a la Tesorería de la Federación, con oficio No. FOPE09/CAEV/DG/02-03/0030/2021 de fecha 06 de enero de 2021.</t>
  </si>
  <si>
    <t>Los importes aquí reflejados son corte al 31 de marzo de 2021</t>
  </si>
  <si>
    <t>Apartado 2.2 Uso de los Recursos del FAIS del Acuerdo por el que se emiten los Lineamientos Generales para la Operación del Fondo de Aportaciones para la Infraestructura Social, publicado en el Diario Oficial de la Federación el 12 de julio de 2019.</t>
  </si>
  <si>
    <t>La Subdireccion de Infraestructura se convoco a reuniones para  informar  del riesgo y tomar  las medidas de proteccion ente ellos  usar cubrebocas, desinfectante asi como programar el resguardo del personal entre otras.</t>
  </si>
  <si>
    <t>No hubieron capacitaciones</t>
  </si>
  <si>
    <t>Se anexa FODA</t>
  </si>
  <si>
    <t>Fecha de requisitado del Anexo A: 15 de abril de 2020</t>
  </si>
  <si>
    <t>La diferencia entre el presupuesto modificado y el presupuesto ejercido corresponde a un importe de $4,957,528.45, de las cuales $3,438,025.93, fueron puestos a disposición de la Secretaría de Finanzas y Planeación para ser reintegrado a la Tesorería de la Federación mediante oficio Oficio No. UP/3C1.3/0444/2021 de fecha 13 de abril del 2021, y oficio No. FOPE/CAE/DG/01/14/31/2021 de fecha 06 de enero de 2021.</t>
  </si>
  <si>
    <t>Los importes aquí reflejados son con corte al 31 de marzo de 2021</t>
  </si>
  <si>
    <r>
      <t xml:space="preserve">Cantidad de Subejercicio del Fondo en 2020: </t>
    </r>
    <r>
      <rPr>
        <sz val="10"/>
        <color rgb="FF404040"/>
        <rFont val="Verdana"/>
        <family val="2"/>
      </rPr>
      <t xml:space="preserve">En el ejercicio 2020, no se generó subejercicio.
Entre los recursos autorizados y los recursos contratados se obtuvieron economías por  $6,280,874.63 mísmas fueron transferidas para dar disponibilidad a otras obras y a los gastos de supervisión técnica de las mismas y $1,619,077.77 los cuales fueron puestos a disposición de la Secretaría de Finanzas y Planeación del Estado de Veracruz, para ser reintegrados a la Tesorería de la Federación, de acuerdo a la normativa, mediante Oficio no. FOPE09/CAEV/DG/02-03/0030/2021 de fecha 06 de enero de 2020.
Posteriormente de los recursos contratados un de $4,957,528.45 se reintegraron: de las cuales $3,438,025.93, fueron puestos a disposición de la Secretaría de Finanzas y Planeación para ser reintegrado a la Tesorería de la Federación mediante oficio Oficio No. UP/3C1.3/0444/2021 de fecha 13 de abril del 2021, y $1,519,502.51 fueron transferidas a la SEFIPLAN y notificadas mediante oficio No. FOPE09/CAEv/DG/01/14/31/2021 de fecha 06 de enero de 2021, con sus respectivos rendimientos.
</t>
    </r>
    <r>
      <rPr>
        <b/>
        <sz val="10"/>
        <color rgb="FF404040"/>
        <rFont val="Verdana"/>
        <family val="2"/>
      </rPr>
      <t xml:space="preserve">Origen, motivo o explicación del Subejercicio 2020:
</t>
    </r>
    <r>
      <rPr>
        <sz val="10"/>
        <color rgb="FF404040"/>
        <rFont val="Verdana"/>
        <family val="2"/>
      </rPr>
      <t>No hubo subejercicio.</t>
    </r>
  </si>
  <si>
    <r>
      <t xml:space="preserve">Cantidad de Rendimientos del Fondo en 2020: </t>
    </r>
    <r>
      <rPr>
        <sz val="10"/>
        <color rgb="FF404040"/>
        <rFont val="Verdana"/>
        <family val="2"/>
      </rPr>
      <t>Los rendimientos generados del fondo fue de $6,000,000.00</t>
    </r>
    <r>
      <rPr>
        <b/>
        <sz val="10"/>
        <color rgb="FF404040"/>
        <rFont val="Verdana"/>
        <family val="2"/>
      </rPr>
      <t xml:space="preserve">
Explicación del uso o devolución de los rendimientos:
</t>
    </r>
    <r>
      <rPr>
        <sz val="10"/>
        <color rgb="FF404040"/>
        <rFont val="Verdana"/>
        <family val="2"/>
      </rPr>
      <t>Los rendimientos fueron utilizados en dos obras de Construcción de Sistema de Captación de Agua de Lluvia en los municipios de Amatlán de los Reyes y Soledad Atzompa, por un monto de $4,447,827.49 y $1,544,215.80 respectivamente, haciendo la suma de $5,992,043.29, quedando así un remanente por no disposición  de recursos de $7,956.71 mismos que fueron puestos a disposición de la Secretaría de Finanzas y Planeación del Estado de Veracruz, para ser reintegrados a la Tesorería de la Federación, de acuerdo a la normativa.
De los recursos contratados un importe de $3,438,025.93, fueron puestos a disposición de la Secretaría de Finanzas y Planeación para ser reintegrado a la Tesorería de la Federación mediante oficio Oficio No. UP/3C1.3/0444/2021 de fecha 13 de abril del 2021.</t>
    </r>
  </si>
  <si>
    <r>
      <t xml:space="preserve">Total de devolución de recursos del Fondo 2020: </t>
    </r>
    <r>
      <rPr>
        <sz val="10"/>
        <color rgb="FF404040"/>
        <rFont val="Verdana"/>
        <family val="2"/>
      </rPr>
      <t>El monto total de reintegro de los recursos del fondo fue de $6,584,562.92</t>
    </r>
    <r>
      <rPr>
        <b/>
        <sz val="10"/>
        <color rgb="FF404040"/>
        <rFont val="Verdana"/>
        <family val="2"/>
      </rPr>
      <t xml:space="preserve">
Explicación de a quién y cuándo se devolvieron: 
</t>
    </r>
    <r>
      <rPr>
        <sz val="10"/>
        <color rgb="FF404040"/>
        <rFont val="Verdana"/>
        <family val="2"/>
      </rPr>
      <t>Entre los recursos autorizados y los recursos contratados se obtuvieron economías por  $6,280,874.63 mísmas fueron transferidas para dar disponibilidad a otras obras y a los gastos de supervisión técnica de las mismas y $1,619,077.77 los cuales fueron puestos a disposición de la Secretaría de Finanzas y Planeación del Estado de Veracruz, para ser reintegrados a la Tesorería de la Federación, de acuerdo a la normativa, mediante Oficio no. FOPE09/CAEV/DG/02-03/0030/2021 de fecha 06 de enero de 2020.
Posteriormente de los recursos contratados se reintegró un importe de $4,957,528.45, de las cuales $3,438,025.93, fueron puestos a disposición de la Secretaría de Finanzas y Planeación para ser reintegrado a la Tesorería de la Federación mediante oficio Oficio No. UP/3C1.3/0444/2021 de fecha 13 de abril del 2021, y $1,519,502.51 fueron transferidas a la SEFIPLAN y notificadas mediante oficio No. FOPE09/CAEv/DG/01/14/31/2021 de fecha 06 de enero de 2021, con sus respectivos rendimientos, para su reintegro a la Tesorería de la Federación, de acuerdo a la norma aplicable.</t>
    </r>
    <r>
      <rPr>
        <b/>
        <sz val="10"/>
        <color rgb="FF404040"/>
        <rFont val="Verdana"/>
        <family val="2"/>
      </rPr>
      <t xml:space="preserve">
                                               </t>
    </r>
  </si>
  <si>
    <t>En el ejercicio 2020 aún con la emergencia sanitaria del COVID-19 el presupuesto del FISE, fue ejercido en su totalidad.
La Comisión no presentó subejercicio de los recursos del Fondo en el Ejercicio Fiscal 2020, sin embargo hubieron economías por  $6,280,874.63 mísmas fueron transferidas para dar disponibilidad a otras obras y a los gastos de supervisión técnica de las mismas y $1,619,077.77 los cuales fueron puestos a disposición de la Secretaría de Finanzas y Planeación del Estado de Veracruz, para ser reintegrados a la Tesorería de la Federación, de acuerdo a la normativa, mediante Oficio no. FOPE09/CAEV/DG/02-03/0030/2021 de fecha 06 de enero de 2020.
Posteriormente de los recursos contratados se reintegró un importe de $4,957,528.45, de las cuales $3,438,025.93, fueron puestos a disposición de la Secretaría de Finanzas y Planeación para ser reintegrado a la Tesorería de la Federación mediante oficio Oficio No. UP/3C1.3/0444/2021 de fecha 13 de abril del 2021, y $1,519,502.51 fueron transferidas a la SEFIPLAN y notificadas mediante oficio No. FOPE09/CAEv/DG/01/14/31/2021 de fecha 06 de enero de 2021, con sus respectivos rendimientos, para su reintegro a la Tesorería de la Federación, de acuerdo a la norma aplicable.</t>
  </si>
  <si>
    <t>En el ejercicio 2020 la Secretaría de Finanzas y Planeación otorgó una ampliación presupuestal por $6,000,000.00 (Seis millones de pesos 00/100 M.N.)  con cargo al Fondo de Infraestructura Social Rendimientos (FISE R), que fueron utilizados para la construcción de sistemas de captación de agua de lluvia, de los cuales se obtuvieron economías por un importe de $7,956.71 mismos que fueron puestos a disposición de la Secretaría de Finanzas y Planeción para su reintegro a la Tesorería de la Federación.
Posteriormente de los recursos contratados se reintegró un importe de $3,438,025.93, fueron puestos a disposición de la Secretaría de Finanzas y Planeación para ser reintegrado a la Tesorería de la Federación mediante oficio Oficio No. UP/3C1.3/0444/2021 de fecha 13 de abril del 2021.</t>
  </si>
  <si>
    <t>La diferencia entre el presupuesto modificado y el presupuesto ejercidos por un importe de $4,957,528.45 se reintegró, de las cuales $3,438,025.93, fueron puestos a disposición de la Secretaría de Finanzas y Planeación para ser reintegrado a la Tesorería de la Federación mediante oficio Oficio No. UP/3C1.3/0444/2021 de fecha 13 de abril del 2021, y oficio No. FOPE/CAE/DG/01/14/31/2021 de fecha 06 de enero de 2021.</t>
  </si>
  <si>
    <t>https://www.gob.mx/bienestar/documentos/informe-por-municipios-y-demarcaciones-territoriales-veracruz</t>
  </si>
  <si>
    <t>Sí, se cuenta con el Plan Veracruzano de Desarrollo 2019-2024, publicado en la Gaceta Oficial del Estado Núm. Ext. 224 el 5 de junio de 2019, así como la publicación del Informe general de pobreza y rezago social por Entidades Federativas y por muncipios y demarcaciones territoriales para el ejercicio fiscal 2020 publicada por la Secretaría del Bienestar en la página oficial de dicha Secretaría.</t>
  </si>
  <si>
    <t xml:space="preserve">Acuerdo que aprueba en sus términos El Plan Veracruzano de Desarrollo 2019-2024.
Informe General de Probreza y Rezago Social por Entidad Federativa
https://www.gob.mx/bienestar/documentos/informe-por-municipios-y-demarcaciones-territoriales-veracruz  
</t>
  </si>
  <si>
    <t>Cierre del Ejercicio del Fondo de Aportaciones para la Infraestructura Social Estatal (FISE) 2020 publicado enla Gaceta Oficial del jueves 11 de febrero de 2021.
Desglose por Unidad Presupuestal y Fondo, con corte al 31 de marzo de 2021, generado por la Dirección General de Inversión Pública de la Secretaría de Finanzas y Planeación.</t>
  </si>
  <si>
    <t xml:space="preserve">
Programa Sectorial de Desarrollo Social del Estado de Veracruz 2019-2024, publicado en la Gaceta Oficial Núm. Ext.356 el jueves 05 de septiembre de 2019
Página de la Comisión del Agua del Estado de Veracruz:
http://www.caev.gob.mx/difusion/fise/fise2020/</t>
  </si>
  <si>
    <t xml:space="preserve">Sí existe consistencia ya que básicamente se requiere cubrir como parte de la problemática principal la ampliciación de cobertura de atención a comunidades con mayor rezago social, tal como lo establecen los  Lineamientos del Fondo de Aportaciones para la Infraestructura Social y el Programa Sectorial de Desarrollo Social del Estado de Veracruz 2019-2024, mismo que contempla un diagnóstico sectorial de la situación de pobreza en el Estado de Veracruz, el cual es útil para identificar nuestras fortalezas y debilidades, así como las amenazas y oportunidades que se gestan en el exterior, tal como lo establece el programa.
En el Programa Prioritario Proveer: Desarrollo y Bienestar. Proyectos de Trabajo en Comunidad  (PTC) 2019-2024, se menciona el planteamieto de objetivos, estrategias y lineas de acción entre la Secretaría de Desarrollo Social (SEDESOL), el Instituto Veracruzano de la Vivienda (INVIVIENDA) y la Comisión del Agua del Estado de Veracruz (CAEV), que permitirán abatir la pobreza y sembrar bienestar común en el Estado, combatiendo tres carencias sociales entre las que se encuentra el acceso a los servicios básicos de vivienda, para el mejoramiento del bienestar económico de los sujetos de derecho ubicados en zonas de atención prioritaria y en las zonas de alta y muy alta marginación, zonas mayoritariamente  indígenas y con alto índice de violencia, en la página 31 se menciona las facultades de la Comisión, junto con SEDESOl e INVIVIENDA, de atender las carencias relacionadas con Servicios Básicos de Vivienda, Calidad y Espacios de Vivienda y Alimentación.
En cuanto al destino de los recursos en la página de la Comisión, se puede encontrar el destino de los recursos, cumpliendo así con la atención a las zona de atención prioritaria.  
</t>
  </si>
  <si>
    <t xml:space="preserve">La Comisón del Agua del Estado, destina los recursos  del Fondo de Aportaciones  para la Infraestructura Social exclusivamente al financiamiento de obras y acciones básicas, que benefician a la población en probreza extrema y localidades con alto y muy alto nivel de rezago social conforme a lo previsto en la Ley General de Desarrollo Social y en las Zonas de Atención Prioritarias (ZAP), sin embargo las necesidades del Estado son muchas y no logran cubrirse con los recursos del Fondo, por lo que el Gobierno del Estado de Veracruz realiza obras con recurso del FISE en contraparte con el PROAGUA, a través del Convenio Marco de Coordicanión que celebra por una parte el Ejecutivo Federal, por conducto de la Secretaría de Medio Ambiente y Recursos Naturales, a través de la Comisión Nacional del Agua y por la ortra el Ejecutivo del Estado de Veracruz, con el objeto de conjuntar recursos y formalizar acciones en materia de infraestructura hidroagrícola, de agua potable, alcantarillado y saneamiento y cultura del agua en la entidad, dichos recursos del PROAGUA, quien también establece que la población beneficiaria de los recursos debe ser principalmente la población de alta y muy alta marginación.
Así tambien de manera concurrente se cuenta con recursos de FONREGION, Fondo para las Entidades Federativas y Municipios Productores de Hidrocarburos Regiones Marítimas (HIDROMARITIMAS) 2020,  Fondo para las Entidades Federativas y Municipios Productores de Hidrocarburos Regiones Terrestres (HIDROTERRESTRES) 2020 y Recursos Fiscales Propios del Estado (RECURSOS FISCALES). 
</t>
  </si>
  <si>
    <t>En el Estado de Veracruz quien lleva a cabo el trámite y gestión de los recursos para su ejecución es la Secretaría de Finanzas y Planeación, sin embargo se tiene coordinación con la Secretaría de Desarrollo Social  quien es quien lleva el seguimiento de las obras y acciones y la Comisión Nacional del Agua y con la Comisión Nacional del Agua por la concurrencia de recursos.
Conforme a la normatividad que rige y regula los procesos de planeación y presupuestación establecidos en el marco federal y estatal, al interior de la Comisión del Agua del Estado de Veracruz (CAEV), se tienen por igual establecidos procesos y procedimientos que comprende los pasos para el manejo de los diversos fondos que se reciben para la realización de obras y acciones consideradas en la Cartera de Programas y Proyectos de Inversión(CPPI), estos procesos están establecidos en base a la normatividad en comento y se reflejan en el Reglamento Interior y el Manual de Procedimientos en los cuales se establece las obligaciones y alcance de cada área; con la finalidad de no duplicar dicha reglamentación, a continuación se presenta de manera consecutiva los pasos y procesos que marcan las normas correspondiente y se señala quienes son los encargados en cada uno de ellos al interior de la CAEV.</t>
  </si>
  <si>
    <t>Si, como ejecutora se aplican los Lineamientos de la gestión financiera para inversión pública, publicados en la gaceta oficial del estado Núm. Ext. 33 de fecha 31 de enero de 2011, en donde se establecen formatos para llevar a cabo el control del ejercicio de las aportaciones para cada de las obras y acciones, como la Cédula Técnica Programática (PROG), Reporte de Ejercicio Presupuestal (TEC), Cuenta por Liquidar(CL) y Registro Analítico de Avances Físicos Financieros (AVAN). No se cuenta con mecanismos documentados específicos para los recursos del FISE.</t>
  </si>
  <si>
    <t>Informe anual sobre la situación de pobreza y rezago social 2020.pdf
Declaratoria-ZAP-2020.pdf
Oficio No. DGIP 02179 2019, de Solicitud del Anteproyecto de Presupuesto para el ejercicio 2020.
Oficio No. FOPE09 CAEV DG UP 02-01 0323 2019, dirigido a la Subdirección de Infraestructura solicitando la Cartera de Programas y Proyectos de Inversión para el Anteproyecto de Presupuesto para el Ejercicio 2020.
Oficio No. FOPE09 CAEV DG UP 02-01 0324 2019, dirigido a la Subdirección de Administrativa solicitando la Cartera de Programas y Proyectos de Inversión para el Anteproyecto de Presupuesto para el Ejercicio 2020.
Oficio No. FOPE09 CAEV DG UP 02-01 0325 2019, dirigido a la Subdirección de Administrativa solicitando la Cartera de Programas y Proyectos de Inversión para el Anteproyecto de Presupuesto para el Ejercicio 2020.
Oficio No. FOPE09 CAEV DG 02-01 1317 2019 Mediante el cual se remite al Anteproyecto de la Cartera de Programas y Proyectos de Inversión.</t>
  </si>
  <si>
    <t>Sí, previo a la asignación de los fondos autorizados, se intega una cartera de programas y proyectos de inversión en la cual se considerean todas las solicitudes de obra que cuentan con proyecto ejecutivo o que se encuentra en proceso de elaboración, de cual una vez asigando los recursos a la ejecutora, se lleva a cabo una jerarquización con lo cual se definen aquellas que cumplen con los criterios para cada uno de los fondos y la prioridad de conformidad con su impacto social y de salud.
Para integrar el POA se recopila la información y se cuenta con las Zonas de Atención Prioritarias (ZAP) publicadas por la Secretaría del Bienestar para el ejercicio 2020,  así como el informe anual sobre la situación de pobreza y rezago social 2020, publicado por la misma Secretaría en donde se encuentra información correspondiente a Población total,  indicadores, índice y grado de rezago social, según el municipio.</t>
  </si>
  <si>
    <t>Proyecto de Mejora de la Evaluación Específica del Desemp
Oficio No. DGIP 02179 2019, de Solicitud del Anteproyecto de Presupuesto para el ejercicio 2020.
Oficio No. FOPE09 CAEV DG UP 02-01 0323 2019, dirigido a la Subdirección de Infraestructura solicitando la Cartera de Programas y Proyectos de Inversión para el Anteproyecto de Presupuesto para el Ejercicio 2020.
Oficio No. FOPE09 CAEV DG UP 02-01 0324 2019, dirigido a la Subdirección de Administrativa solicitando la Cartera de Programas y Proyectos de Inversión para el Anteproyecto de Presupuesto para el Ejercicio 2020.
Oficio No. FOPE09 CAEV DG UP 02-01 0325 2019, dirigido a la Subdirección de Administrativa solicitando la Cartera de Programas y Proyectos de Inversión para el Anteproyecto de Presupuesto para el Ejercicio 2020.
Oficio No. FOPE09 CAEV DG 02-01 1317 2019 Mediante el cual se remite al Anteproyecto de la Cartera de Programas y Proyectos de Inversión.</t>
  </si>
  <si>
    <t>Sí. 
En conjunto con la SEFIPLAN se informa de forma trimestral el Resgitro Analítico de Avances Físico y Financier en el Sistema de Recursos Federales Transferidos  (SRFT) de la Secretaría de Hacienda y Crédito Público (SHCP) y se complementa con la información remitida a SEDESOL de indicadores de fondo de forma trimestral y del Estado con los avances físico - financieros enviados a la Constreloría General del Estado.</t>
  </si>
  <si>
    <t xml:space="preserve">Registro Analítico de Avances Físicos Financieros Cierre del ejercicio 2020
Reporte 1er. Trimestre metas programadas 2020
Reporte 2do. Trimestre metas alcanzadas 2020
Reporte 3er. Trimestre metas alcanzadas 2020
Reporte 4to. Trimestre metas alcanzadas 2020
Reporte de Avances Físicos Financieros de obras y acciones del Capítulo 6000 "Obra Pública"
</t>
  </si>
  <si>
    <t>Reporte 1er. Trimestre metas programadas 2020
Reporte 2do. Trimestre metas alcanzadas 2020
Reporte 3er. Trimestre metas alcanzadas 2020
Reporte 4to. Trimestre metas alcanzadas 2020</t>
  </si>
  <si>
    <t>Las dependencias y organismos ejecutores reciben las solicitudes de obras y acciones de los municipios, localidades, comités, patronatos</t>
  </si>
  <si>
    <t>Dirección General</t>
  </si>
  <si>
    <t>Subdirección de Infraestructura
Dirección de Estudios y Proyectos</t>
  </si>
  <si>
    <t>Subdirección de Infraestructura
Dirección de Estudios y Proyectos
Unidad de Planeación</t>
  </si>
  <si>
    <t>Las dependencias y organismos ejecutores envían a más tardar el quinto día hábil del mes de octubre y de acuerdo al calendario de la SEFIPLAN la propuesta de anteproyecto de la Cartera de Programas y Proyectos de Inversión (CPPI) mediante oficio a la Secretaría de Finanzas y Planeación.</t>
  </si>
  <si>
    <t xml:space="preserve">
Dirección General
Unidad de Planeación
Subdirección de Infraestrucura</t>
  </si>
  <si>
    <t>La SEFIPLAN en el mes de enero emite oficios de asignación presupuestal por fondo.</t>
  </si>
  <si>
    <t>Dirección General
Unidad de Planeación</t>
  </si>
  <si>
    <t>La Comisión del Agua del Estado de Veracruz como ejecutora cumple con los indicadores, que contribuyen a incrementar la cobertura de los servicios de agua potable y alcantarillado sanitario en el Estado de Veracruz, mediante la construcción y rehabilitación de obras de Infraestructura.
Indicador de Fin. Proporción de viviendas particulares que cuentan con el servicio de alcantarillado sanitario.
Indicador de Fin. Proporción de viviendas particulares que cuentan con el servicio se agua potable.
Indicador de propósito. Proporción de habitantes que cuentan con el servicio de alcantarillado sanitario.
Indicador de propósito. Proporción de habitantes que cuentan con el servicio de agua potable.
Indicador de Fin. Proporción de aguas residuales tratadas en relación con las aguas residuales colectadas.</t>
  </si>
  <si>
    <t>Reporte de Avance de Indicadores y Justificaciones:
121. Infraestructura de Agua Potable y Alcantarillado Sanitario
122. Tratamiento de Aguas Residuales.
Plan Insitucional de la Comisión del Agua del Estado de Veracruz 2019-2024, en cual se encuentra en proceso de Evaluación.</t>
  </si>
  <si>
    <t>Reporte 1er. Trimestre metas programadas 2020
Reporte 2do. Trimestre metas alcanzadas 2020
Reporte 3er. Trimestre metas alcanzadas 2020
Reporte 4to. Trimestre metas alcanzadas 2020
Definición de la Matriz de Indicadores de Resultados 2019.</t>
  </si>
  <si>
    <t>Sí, en el ejercicio 2020, el Órgano Interno de Control de la Comisión mediante Oficios No.  CG/OIC-CAEV/088/2020 y CG/OIC-CAEV/0144/2020 de fechas 31 de enero 2020 y 20 de febrero del mismo año, respectivamente solicitó la evidencia documental de los productos presentados sobre el Informe de Seguimiento a los Proyetos de Mejora derivados de las Evaluaciones del Ejercicio 2017 de los Fondos Federales del Ramo General 33 y 23 del Programa Anual de Evaluación 2018, mismos que fueron entregados con el oficio FOPE09/CAEV/DG/UP/05-02048/2020 y con el oficio  No. CGE/OIC-CAEV/0222/2021, de fecha 24 de marzo de 2021 realizó la solicitud de el Informe de Seguimiento a los Proyectos de Mejora derivados de las Evaluaciones del Ejercicio 2019 de los Fondos Federales del Ramo General 33 Anexos IV y V de Seguimiento a los ASM con los cuales se reportó el avance, las actividades realizadas, así como la evidencia documental de los productos presentados, mismos que fueron entregados con el Oficio No. UP/8C1.7/125/2021 de fecha 29 de marzo de 2021.
De igual forma la Secretaría de Finanzas y Planeación a través de la Subsecretaría de Planeación, solicitó el seguimiento de Aspectos Susceptibles de Mejora (Anexo IV), mismos que fueron enviados con el oficio FOPE09/CAEV/DG/UP/05/0026/2020 el 04 de febrero de ese año.
Así mismo como parte de los proyectos de mejora se remitió a la Dirección General de Planeación y Evaluación de la SEDESOL, la ficha de registro  de programas, mediante oficio No. FOPE09/CAEV/DG/UP/ 05-02/033/2020</t>
  </si>
  <si>
    <r>
      <rPr>
        <sz val="9"/>
        <color rgb="FF404040"/>
        <rFont val="Verdana"/>
        <family val="2"/>
      </rPr>
      <t xml:space="preserve">Oficio No. CG/OIC-CAEV/088/2020 de fecha 31 de enero 2020
Oficio No. CG/OIC-CAEV/0144/2020de fecha 20 de febrero de 2020
Oficio No. FOPE09/CAEV/DG/UP/05-02048/2020 de fecha 27 de febrero de 2020
Oficio No. CGE/OIC-CAEV/0222/2021, de fecha 24 de marzo de 2021
Oficio No. UP/8C1.7/125/2021 de fecha 29 de marzo de 2021
Oficio No. FOPE09/CAEV/DG/UP/05/0026/2020 el 04 de febrero de 2020
No. FOPE09/CAEV/DG/UP/ 05-02/033/2020 de fecha 04 de febrero de 2020.
</t>
    </r>
    <r>
      <rPr>
        <b/>
        <sz val="9"/>
        <color rgb="FF404040"/>
        <rFont val="Verdana"/>
        <family val="2"/>
      </rPr>
      <t xml:space="preserve">
</t>
    </r>
  </si>
  <si>
    <t>Las dependencias y organismos ejecutores realizan el diagnóstico de las solicitudes recibidas y elaboran los estudios y proyectos correspondientes.</t>
  </si>
  <si>
    <t>Con base en la información de los proyectos las dependencias y organismos ejecutores implementan los mecanismos para realizar una planeación estratégica de los recursos del FISE desde el ejercicio fiscal anterior a fin de evitar la reprogramación continua de las propuestas de inversión de las instancias ejecutoras, realizando la jerarquización de las obras y acciones para determinar la elegibilidad de los fondos asignados por la Secretaría de Finanzas y Planeación (SEFIPLAN) conforme a los Programas Presupuestarios Autorizados en el Presupuesto de Egresos del Estado.</t>
  </si>
  <si>
    <t>Con base en los Lineamientos generales para la operación del Fondo de Aportaciones para la Infraestructura Social (FAIS), una vez que se cuenta con la asignación presupuestal del Fondo de Infraestructura Social para las Entidades (FISE), las dependencias y organismos ejecutores del fondo integran una propuesta de cartera de proyectos de inversión, tomando en cuenta la normatividad vigente del fondo para realizar la priorización y programación de acuerdo con los criterios de elegibilidad, considerando la estructura programática y las zonas de atención prioritaria. Deberá presentarse antes de que concluya el mes de enero del año en curso para su registro en el Sistema de Aplicaciones Financieras del Gobierno del Estado de Veracruz (SIAFEV).</t>
  </si>
  <si>
    <t>Las dependencias y organismos integran los expedientes técnicos de las obras autorizadas a financiar con recursos del FISE contando con los soportes documentales correspondientes para obtener el Dictamen de Suficiencia Presupuestal (DSP), para proceder a comprometer los recursos</t>
  </si>
  <si>
    <t>Dirección General
Subdirección de Infraestructura
Unidad de Planeación</t>
  </si>
  <si>
    <t>Departamentode Estudios y Proyectos 
Subdirección de Infraestructura
Unidad de Planeación</t>
  </si>
  <si>
    <t>La SEFIPLAN recibe los soportes documentales y emite el Dictamen de Suficiencia Presupuestal (DSP).</t>
  </si>
  <si>
    <t>Las dependencias y organismos llevan a cabo el proceso de Licitación y Contratación de las Obras que fueron autorizadas y cuentan con Disponibilidad Presupuestal, de acuerdo a la normatividad aplicable.</t>
  </si>
  <si>
    <t>Las dependencias y organismos envían a la SEFIPLAN las cédulas técnicas programáticas de las obras autorizadas a financiar con recursos del FISE una vez contratadas, contando con los soportes documentales correspondientes, hasta lograr su aprobación en el SIAFEV.</t>
  </si>
  <si>
    <t>Las dependencias y organismos una vez obtenidos los criterios por parte de la Secretaría del Bienestar, realizan la captura de los datos de obras y acciones en el portal correspondiente a la Matriz de Inversión de Desarrollo Social (MIDS).</t>
  </si>
  <si>
    <t xml:space="preserve">Las dependencias y organismos en coordinación con la Dirección de Inversión Pública de la SEFIPLAN llevan a cabo trimestralmente la captura de la gestión de indicadores en el Sistema de Recursos Federales Transferidos (SRFT) de la Secretaría de Hacienda y Crédito Público (SHCP). </t>
  </si>
  <si>
    <t>Con base a la normatividad local ya sea de la Ley de Obras Públicas y/o Ley de Adquisiciones y a las Reglas de Operación de cada uno de los programas, las dependencias y organismos ejecutores realizan las obras y acciones de acuerdo a sus calendarios.</t>
  </si>
  <si>
    <t>Las dependencias y organismos a través de su respectiva Unidad Administrativa, tramitan mediante oficio ante la Dirección de Inversión Pública de la SEFIPLAN las cuentas por liquidar certificadas para la liberación de los recursos.</t>
  </si>
  <si>
    <t>La SEFIPLAN a través de la Tesorería realiza el pago solicitado por su Dirección de Inversión Pública de la Cuenta por Liquidar (CL) a los proveedores y contratistas.</t>
  </si>
  <si>
    <t>Las dependencias y organismos una vez concluida la obra y/o acción proceden a realizar los finiquitos correspondientes.</t>
  </si>
  <si>
    <t>Para la rendición de cuentas las dependencias y organismos ejecutores procederán a la elaboración de informes trimestrales, el cierre del ejercicio y la cuenta pública en coordinación con la SEFIPLAN.</t>
  </si>
  <si>
    <t xml:space="preserve">Los resultados de las obras y acciones quedan sujetos para las evaluaciones a través de los datos establecidos en la MIDS y en el SRFT. </t>
  </si>
  <si>
    <t>Subdirección de Infraestructura</t>
  </si>
  <si>
    <t>Subdirección de Infraestructura 
Unidad de Planeación 
Departamento de Estudios y Proyectos</t>
  </si>
  <si>
    <t>Subdirección de Infraestructura
Unidad de Planeación</t>
  </si>
  <si>
    <t>Subdirección de Infraestructura
Departamento de Contrucción
Oficina de Supervisión de Obras</t>
  </si>
  <si>
    <t>Subdirección de Infraestructura
Departamento de Contrucción
Oficina de Control de Programas y Obras</t>
  </si>
  <si>
    <t>Subdirección de Infraestructura
Oficina de Control de Programas y Obras</t>
  </si>
  <si>
    <t>Subdirección de Infraestructura
Departamento de Construcción
Oficina de Control de Programas y Obras
Oficina de Supervisión de Obras</t>
  </si>
  <si>
    <t>Subdirección de Infraestructura
Oficina de Control de Programas y Obras
Subdirección de Infraestructura</t>
  </si>
  <si>
    <t xml:space="preserve">Subdirección de Infraestructura 
Unidad de Planeación </t>
  </si>
  <si>
    <t xml:space="preserve">Emiten </t>
  </si>
  <si>
    <t>Captura</t>
  </si>
  <si>
    <t>Presentan</t>
  </si>
  <si>
    <t>Integran</t>
  </si>
  <si>
    <t>Licitación</t>
  </si>
  <si>
    <t>Ejecución de Obra</t>
  </si>
  <si>
    <t>Tramitan</t>
  </si>
  <si>
    <t>Pago</t>
  </si>
  <si>
    <t>Realiza</t>
  </si>
  <si>
    <t xml:space="preserve">Elaboración </t>
  </si>
  <si>
    <t>Evaluación</t>
  </si>
  <si>
    <t>Convenio Marco de Coordinación que celebra por una parte el Ejecutivo Federal, por conducto de la Secretaría del medio ambiente  y recursos naturales, a traves de la Comisión Nacional del Agua  y por otra parte el Ejecutivo del Estado de Veracruz de Ignacio de la Llave, con el objeto de establecer los Linieamienos para conjuntar recursos y formalizar acciones en las materias de infraestructura e hidroagrícola, agua potable, alcantarillado y saneamiento y cultura del agua en beneficio de la entidad.
Reglas de Operación para el Programa de Agua Potable, Drenaje y Tratamiento a cargo de la Comisión Nacional del Agua, a partir de 2020.
Lineamientos de Operación del Fondo Regional para el ejercicio Fiscal 2020.
Lineamientos del Fondo de Aportaciones para la Infraestructura Social.
Anexo 2 de la Evaluación específica de Desempeño del Fondo para la Infraestructura Social de las Entidades FISE 2020 (actualizado al 31 de marzo de 2021, únicamente en lo que corresponde a FISE 2020 )</t>
  </si>
  <si>
    <t>FONDO REGIONAL (FONREGIÓN) 2019</t>
  </si>
  <si>
    <t>FONDO REGIONAL (FONREGIÓN) 2020</t>
  </si>
  <si>
    <t>FONDO PARA LAS ENTIDADES FEDERATIVAS Y MUNICIPIOS PRODUCTORES DE HIDROCARBUROS REGIONES MARÍTIMAS RENDIMIENTOS (HIDROMARÍTIMAS R)</t>
  </si>
  <si>
    <t>FONDO PARA LAS ENTIDADES FEDERATIVAS Y MUNICIPIOS PRODUCTORES DE HIDROCARBUROS REGIONES TERRESTRES (HIDROTERRESTRES) 2019</t>
  </si>
  <si>
    <t>FONDO PARA LAS ENTIDADES FEDERATIVAS Y MUNICIPIOS PRODUCTORES DE HIDROCARBUROS REGIONES TERRESTRES RENDIMIENTOS (HIDROTERRESTRES R) 2019</t>
  </si>
  <si>
    <t>RECURSOS FISCALES 2019</t>
  </si>
  <si>
    <t>RECURSOS FISCALES 2020</t>
  </si>
  <si>
    <t>Los importes aquí reflejados corresponden al recurso devengado al 31 de diciembre de 2020</t>
  </si>
  <si>
    <t>El importe del Fondo de Infraestructura Social para las Entidades FISE 2020 corresponde al recurso devengado al 31 de marzo 2021</t>
  </si>
  <si>
    <t>1a</t>
  </si>
  <si>
    <t>2a</t>
  </si>
  <si>
    <t>3a</t>
  </si>
  <si>
    <t>4a</t>
  </si>
  <si>
    <t>5a</t>
  </si>
  <si>
    <t>6a</t>
  </si>
  <si>
    <t>7a</t>
  </si>
  <si>
    <t>8a</t>
  </si>
  <si>
    <t>9a</t>
  </si>
  <si>
    <t>10a</t>
  </si>
  <si>
    <t>Suma de 8a</t>
  </si>
  <si>
    <t>Suma de 9a</t>
  </si>
  <si>
    <t>Suma de 10a</t>
  </si>
  <si>
    <t>CONSTRUCCIÓN DE PLANTA DE TRATAMIENTO</t>
  </si>
  <si>
    <t>CONSTRUCCIÓN DE SISTEMA DE CAPTACIÓN</t>
  </si>
  <si>
    <t>REHABILITACIÓN DE LA CAPTACIÓN DEL</t>
  </si>
  <si>
    <t>CONSTRUCCIÓN DE DRENAJE SANITARIO ZONA</t>
  </si>
  <si>
    <t>CONSTRUCCIÓN DEL SISTEMA DE ABASTECIMIENTO</t>
  </si>
  <si>
    <t>CONSTRUCCIÓN DE TANQUES DE REGULARIZACIÓN</t>
  </si>
  <si>
    <t>CONSTRUCCIÓN DE SISTEMA DE DRENAJE</t>
  </si>
  <si>
    <t>GASTOS DE SUPERVISIÓN TÉCNICA PARA</t>
  </si>
  <si>
    <t>11a</t>
  </si>
  <si>
    <t>CONSTRUCCIÓN DE ALCANTARILLADO SANITARIO</t>
  </si>
  <si>
    <t xml:space="preserve">Esta mal elaborado el indicador de porcentaje de cumplimiento, porque el logro no corresponde al año que se indica, sino al valor acumulado de los logros de años anteiores. Para que el % de cumplimiento resulte en un indicador adecuado debe especificar la meta para un periodo concreto y solo tomar los valores de avance en ese sin sumar todo lo que se ha hecho antes; de lo contrario el resultado del % de cumplimiento tendra un fuerte sesgo hacia el cumplimiento. Además esto se puede apreciar en que el logro para 2019 fue el mismo en 2020, es decir, no hubo avances, y aun así el indicador de cumplimiento señala que se logro el 99.62% de cumplimeitno. lo correcto es que si la linea base es 84.9% y la meta es de 85.22%, el avance deve ser de 0.32% en terminos absolutos, ese 0.32% sería semejante al 100% de la meta. por lo que si al menos se hubise llegado a 84.97% (tal como lo indica la meta de 2019) entonces solo se habría logrado el 22% de porcentaje de cumplimiento.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</si>
</sst>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80A]* #,##0.00_-;\-[$$-80A]* #,##0.00_-;_-[$$-80A]* &quot;-&quot;??_-;_-@_-"/>
    <numFmt numFmtId="165" formatCode="#,##0.000000000"/>
    <numFmt numFmtId="166" formatCode="#,##0.00000000000"/>
  </numFmts>
  <fonts count="53" x14ac:knownFonts="1">
    <font>
      <sz val="11"/>
      <color theme="1"/>
      <name val="Calibri"/>
      <family val="2"/>
      <scheme val="minor"/>
    </font>
    <font>
      <b/>
      <sz val="11"/>
      <color rgb="FF404040"/>
      <name val="Verdana"/>
      <family val="2"/>
    </font>
    <font>
      <b/>
      <sz val="8"/>
      <color rgb="FF404040"/>
      <name val="Verdana"/>
      <family val="2"/>
    </font>
    <font>
      <b/>
      <sz val="10"/>
      <color rgb="FF404040"/>
      <name val="Verdana"/>
      <family val="2"/>
    </font>
    <font>
      <sz val="10"/>
      <color rgb="FF404040"/>
      <name val="Verdana"/>
      <family val="2"/>
    </font>
    <font>
      <b/>
      <sz val="12"/>
      <color rgb="FF404040"/>
      <name val="Verdana"/>
      <family val="2"/>
    </font>
    <font>
      <sz val="8"/>
      <color rgb="FF404040"/>
      <name val="Verdana"/>
      <family val="2"/>
    </font>
    <font>
      <b/>
      <sz val="9"/>
      <color rgb="FF404040"/>
      <name val="Verdana"/>
      <family val="2"/>
    </font>
    <font>
      <sz val="9"/>
      <color rgb="FF404040"/>
      <name val="Verdana"/>
      <family val="2"/>
    </font>
    <font>
      <sz val="11"/>
      <color rgb="FF404040"/>
      <name val="Verdana"/>
      <family val="2"/>
    </font>
    <font>
      <sz val="12"/>
      <color rgb="FF404040"/>
      <name val="Verdana"/>
      <family val="2"/>
    </font>
    <font>
      <b/>
      <vertAlign val="superscript"/>
      <sz val="8"/>
      <color rgb="FF404040"/>
      <name val="Verdana"/>
      <family val="2"/>
    </font>
    <font>
      <u/>
      <sz val="11"/>
      <color theme="10"/>
      <name val="Calibri"/>
      <family val="2"/>
      <scheme val="minor"/>
    </font>
    <font>
      <b/>
      <sz val="5"/>
      <color rgb="FF404040"/>
      <name val="Verdana"/>
      <family val="2"/>
    </font>
    <font>
      <sz val="5"/>
      <color rgb="FF404040"/>
      <name val="Verdana"/>
      <family val="2"/>
    </font>
    <font>
      <sz val="11"/>
      <color theme="1"/>
      <name val="Neo Sans Pro"/>
      <family val="2"/>
    </font>
    <font>
      <b/>
      <sz val="11"/>
      <color theme="1"/>
      <name val="Verdana"/>
      <family val="2"/>
    </font>
    <font>
      <b/>
      <sz val="12"/>
      <name val="Verdana"/>
      <family val="2"/>
    </font>
    <font>
      <u/>
      <sz val="8"/>
      <color theme="10"/>
      <name val="Verdana"/>
      <family val="2"/>
    </font>
    <font>
      <sz val="8"/>
      <name val="Calibri"/>
      <family val="2"/>
      <scheme val="minor"/>
    </font>
    <font>
      <sz val="11"/>
      <color theme="1"/>
      <name val="Verdana"/>
      <family val="2"/>
    </font>
    <font>
      <b/>
      <u/>
      <sz val="11"/>
      <color rgb="FF404040"/>
      <name val="Verdana"/>
      <family val="2"/>
    </font>
    <font>
      <b/>
      <u/>
      <sz val="11"/>
      <color theme="3"/>
      <name val="Verdana"/>
      <family val="2"/>
    </font>
    <font>
      <sz val="11"/>
      <color theme="1"/>
      <name val="Calibri"/>
      <family val="2"/>
      <scheme val="minor"/>
    </font>
    <font>
      <b/>
      <sz val="7"/>
      <name val="Verdana"/>
      <family val="2"/>
    </font>
    <font>
      <sz val="7"/>
      <name val="Verdana"/>
      <family val="2"/>
    </font>
    <font>
      <b/>
      <sz val="8"/>
      <name val="Verdana"/>
      <family val="2"/>
    </font>
    <font>
      <b/>
      <sz val="10"/>
      <name val="Verdana"/>
      <family val="2"/>
    </font>
    <font>
      <sz val="10"/>
      <name val="Verdana"/>
      <family val="2"/>
    </font>
    <font>
      <sz val="8"/>
      <color theme="1"/>
      <name val="Calibri"/>
      <family val="2"/>
      <scheme val="minor"/>
    </font>
    <font>
      <sz val="10"/>
      <name val="Arial"/>
      <family val="2"/>
    </font>
    <font>
      <sz val="12"/>
      <color rgb="FF000000"/>
      <name val="Calibri"/>
      <family val="2"/>
      <scheme val="minor"/>
    </font>
    <font>
      <sz val="8"/>
      <name val="Verdana"/>
      <family val="2"/>
    </font>
    <font>
      <b/>
      <sz val="6"/>
      <color theme="1"/>
      <name val="Verdana"/>
      <family val="2"/>
    </font>
    <font>
      <sz val="6"/>
      <color theme="1"/>
      <name val="Verdana"/>
      <family val="2"/>
    </font>
    <font>
      <sz val="8"/>
      <color theme="1"/>
      <name val="Verdana"/>
      <family val="2"/>
    </font>
    <font>
      <sz val="8.5"/>
      <color rgb="FF404040"/>
      <name val="Verdana"/>
      <family val="2"/>
    </font>
    <font>
      <b/>
      <sz val="8.5"/>
      <color rgb="FF404040"/>
      <name val="Verdana"/>
      <family val="2"/>
    </font>
    <font>
      <sz val="9"/>
      <name val="Neo Sans Pro"/>
      <family val="2"/>
    </font>
    <font>
      <sz val="9"/>
      <color theme="1"/>
      <name val="Verdana"/>
      <family val="2"/>
    </font>
    <font>
      <sz val="9"/>
      <name val="Verdana"/>
      <family val="2"/>
    </font>
    <font>
      <sz val="10"/>
      <color theme="1"/>
      <name val="Verdana"/>
      <family val="2"/>
    </font>
    <font>
      <sz val="9"/>
      <color theme="1"/>
      <name val="Calibri"/>
      <family val="2"/>
      <scheme val="minor"/>
    </font>
    <font>
      <sz val="9"/>
      <name val="Calibri"/>
      <family val="2"/>
      <scheme val="minor"/>
    </font>
    <font>
      <sz val="9"/>
      <color theme="1"/>
      <name val="Arial"/>
      <family val="2"/>
    </font>
    <font>
      <b/>
      <sz val="9"/>
      <color theme="1"/>
      <name val="Verdana"/>
      <family val="2"/>
    </font>
    <font>
      <sz val="8"/>
      <name val="Neo Sans Pro"/>
      <family val="2"/>
    </font>
    <font>
      <sz val="7"/>
      <color theme="1"/>
      <name val="Calibri"/>
      <family val="2"/>
      <scheme val="minor"/>
    </font>
    <font>
      <sz val="11"/>
      <name val="Calibri"/>
      <family val="2"/>
      <scheme val="minor"/>
    </font>
    <font>
      <u/>
      <sz val="11"/>
      <color theme="10"/>
      <name val="Verdana"/>
      <family val="2"/>
    </font>
    <font>
      <b/>
      <sz val="11"/>
      <name val="Verdana"/>
      <family val="2"/>
    </font>
    <font>
      <b/>
      <sz val="10"/>
      <color theme="1"/>
      <name val="Verdana"/>
      <family val="2"/>
    </font>
    <font>
      <sz val="14"/>
      <name val="Arial"/>
      <family val="2"/>
    </font>
  </fonts>
  <fills count="9">
    <fill>
      <patternFill patternType="none"/>
    </fill>
    <fill>
      <patternFill patternType="gray125"/>
    </fill>
    <fill>
      <patternFill patternType="solid">
        <fgColor rgb="FFFFC000"/>
        <bgColor indexed="64"/>
      </patternFill>
    </fill>
    <fill>
      <patternFill patternType="solid">
        <fgColor rgb="FFFFFFFF"/>
        <bgColor indexed="64"/>
      </patternFill>
    </fill>
    <fill>
      <patternFill patternType="solid">
        <fgColor rgb="FFFFD200"/>
        <bgColor indexed="64"/>
      </patternFill>
    </fill>
    <fill>
      <patternFill patternType="solid">
        <fgColor theme="0"/>
        <bgColor indexed="64"/>
      </patternFill>
    </fill>
    <fill>
      <patternFill patternType="solid">
        <fgColor theme="0"/>
        <bgColor theme="4" tint="0.79998168889431442"/>
      </patternFill>
    </fill>
    <fill>
      <patternFill patternType="solid">
        <fgColor rgb="FFFFFF00"/>
        <bgColor indexed="64"/>
      </patternFill>
    </fill>
    <fill>
      <patternFill patternType="lightDown"/>
    </fill>
  </fills>
  <borders count="2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s>
  <cellStyleXfs count="10">
    <xf numFmtId="0" fontId="0" fillId="0" borderId="0"/>
    <xf numFmtId="0" fontId="12" fillId="0" borderId="0" applyNumberForma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30" fillId="0" borderId="0"/>
    <xf numFmtId="44" fontId="23"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9" fontId="23" fillId="0" borderId="0" applyFont="0" applyFill="0" applyBorder="0" applyAlignment="0" applyProtection="0"/>
  </cellStyleXfs>
  <cellXfs count="314">
    <xf numFmtId="0" fontId="0" fillId="0" borderId="0" xfId="0"/>
    <xf numFmtId="0" fontId="1"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justify" vertical="center"/>
    </xf>
    <xf numFmtId="0" fontId="10" fillId="0" borderId="0" xfId="0" applyFont="1" applyAlignment="1">
      <alignment horizontal="justify" vertical="center"/>
    </xf>
    <xf numFmtId="0" fontId="4"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7" fillId="2" borderId="2" xfId="0" applyFont="1" applyFill="1" applyBorder="1" applyAlignment="1">
      <alignment horizontal="center" vertical="center" wrapText="1"/>
    </xf>
    <xf numFmtId="0" fontId="15" fillId="0" borderId="0" xfId="0" applyFont="1" applyAlignment="1">
      <alignment horizontal="left" wrapText="1"/>
    </xf>
    <xf numFmtId="0" fontId="0" fillId="0" borderId="0" xfId="0" applyAlignment="1">
      <alignment horizontal="center" vertical="center"/>
    </xf>
    <xf numFmtId="0" fontId="7" fillId="0" borderId="2" xfId="0" applyFont="1" applyBorder="1" applyAlignment="1">
      <alignment horizontal="justify"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2" xfId="0" applyFont="1" applyBorder="1" applyAlignment="1">
      <alignment horizontal="justify" vertical="center" wrapText="1"/>
    </xf>
    <xf numFmtId="0" fontId="11" fillId="0" borderId="0" xfId="0" applyFont="1" applyAlignment="1">
      <alignment vertical="center" wrapText="1"/>
    </xf>
    <xf numFmtId="0" fontId="12" fillId="0" borderId="0" xfId="1"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left" vertical="center" wrapText="1"/>
    </xf>
    <xf numFmtId="0" fontId="7" fillId="2" borderId="2" xfId="0" applyFont="1" applyFill="1" applyBorder="1" applyAlignment="1">
      <alignment horizontal="center" vertical="center" wrapText="1"/>
    </xf>
    <xf numFmtId="0" fontId="20" fillId="0" borderId="0" xfId="0" applyFont="1" applyAlignment="1">
      <alignment wrapText="1"/>
    </xf>
    <xf numFmtId="0" fontId="20" fillId="0" borderId="0" xfId="0" applyFont="1"/>
    <xf numFmtId="0" fontId="9" fillId="0" borderId="0" xfId="0" applyFont="1" applyAlignment="1">
      <alignment wrapText="1"/>
    </xf>
    <xf numFmtId="0" fontId="8" fillId="5"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left" wrapText="1"/>
    </xf>
    <xf numFmtId="0" fontId="9" fillId="0" borderId="0" xfId="0" applyFont="1"/>
    <xf numFmtId="0" fontId="3" fillId="0" borderId="0" xfId="0" applyFont="1" applyBorder="1" applyAlignment="1">
      <alignment horizontal="center" vertical="center" wrapText="1"/>
    </xf>
    <xf numFmtId="0" fontId="5" fillId="0" borderId="0" xfId="0" applyFont="1" applyAlignment="1">
      <alignment vertical="center"/>
    </xf>
    <xf numFmtId="0" fontId="2" fillId="0" borderId="0" xfId="0" applyFont="1" applyAlignment="1">
      <alignment horizontal="left" vertical="center"/>
    </xf>
    <xf numFmtId="0" fontId="8" fillId="0" borderId="2" xfId="0" applyFont="1" applyBorder="1" applyAlignment="1">
      <alignment horizontal="justify" vertical="top" wrapText="1"/>
    </xf>
    <xf numFmtId="0" fontId="3"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0" borderId="0" xfId="0" applyFont="1" applyAlignment="1">
      <alignment wrapText="1"/>
    </xf>
    <xf numFmtId="43" fontId="0" fillId="0" borderId="0" xfId="2" applyFont="1"/>
    <xf numFmtId="0" fontId="27" fillId="2" borderId="9"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8" fillId="2" borderId="10" xfId="0" applyFont="1" applyFill="1" applyBorder="1" applyAlignment="1">
      <alignment horizontal="justify" vertical="center" wrapText="1"/>
    </xf>
    <xf numFmtId="0" fontId="27" fillId="2" borderId="10" xfId="0" applyFont="1" applyFill="1" applyBorder="1" applyAlignment="1">
      <alignment horizontal="justify" vertical="center" wrapText="1"/>
    </xf>
    <xf numFmtId="43" fontId="27" fillId="0" borderId="11" xfId="2" applyFont="1" applyBorder="1" applyAlignment="1">
      <alignment vertical="center" wrapText="1"/>
    </xf>
    <xf numFmtId="0" fontId="2" fillId="0" borderId="0" xfId="0" applyFont="1" applyAlignment="1">
      <alignment vertical="center" wrapText="1"/>
    </xf>
    <xf numFmtId="0" fontId="27" fillId="5" borderId="2" xfId="0" applyFont="1" applyFill="1" applyBorder="1" applyAlignment="1">
      <alignment horizontal="justify" vertical="center" wrapText="1"/>
    </xf>
    <xf numFmtId="4" fontId="28" fillId="5" borderId="2" xfId="0" applyNumberFormat="1" applyFont="1" applyFill="1" applyBorder="1" applyAlignment="1">
      <alignment horizontal="right" vertical="center" wrapText="1"/>
    </xf>
    <xf numFmtId="0" fontId="26" fillId="2" borderId="11" xfId="0" applyFont="1" applyFill="1" applyBorder="1" applyAlignment="1">
      <alignment horizontal="center" vertical="center" wrapText="1"/>
    </xf>
    <xf numFmtId="0" fontId="31" fillId="0" borderId="2" xfId="0" applyFont="1" applyBorder="1" applyAlignment="1" applyProtection="1">
      <alignment horizontal="center" vertical="center"/>
      <protection locked="0"/>
    </xf>
    <xf numFmtId="0" fontId="29" fillId="0" borderId="2" xfId="0" applyFont="1" applyFill="1" applyBorder="1" applyAlignment="1">
      <alignment vertical="center" wrapText="1"/>
    </xf>
    <xf numFmtId="0" fontId="33" fillId="2" borderId="13" xfId="0" applyFont="1" applyFill="1" applyBorder="1" applyAlignment="1">
      <alignment horizontal="center" vertical="center" wrapText="1"/>
    </xf>
    <xf numFmtId="0" fontId="34" fillId="2" borderId="15" xfId="0" applyFont="1" applyFill="1" applyBorder="1" applyAlignment="1">
      <alignment horizontal="left" vertical="center" wrapText="1" indent="1"/>
    </xf>
    <xf numFmtId="0" fontId="34" fillId="2" borderId="15" xfId="0" applyFont="1" applyFill="1" applyBorder="1" applyAlignment="1">
      <alignment horizontal="left" vertical="center" wrapText="1" indent="2"/>
    </xf>
    <xf numFmtId="0" fontId="34" fillId="2" borderId="15" xfId="0" applyFont="1" applyFill="1" applyBorder="1" applyAlignment="1">
      <alignment horizontal="left" vertical="center" wrapText="1" indent="3"/>
    </xf>
    <xf numFmtId="0" fontId="33" fillId="2" borderId="15" xfId="0" applyFont="1" applyFill="1" applyBorder="1" applyAlignment="1">
      <alignment horizontal="center" vertical="center" wrapText="1"/>
    </xf>
    <xf numFmtId="0" fontId="0" fillId="2" borderId="15" xfId="0" applyFill="1" applyBorder="1" applyAlignment="1">
      <alignment vertical="top" wrapText="1"/>
    </xf>
    <xf numFmtId="0" fontId="34" fillId="2" borderId="15" xfId="0" applyFont="1" applyFill="1" applyBorder="1" applyAlignment="1">
      <alignment horizontal="justify" vertical="center" wrapText="1"/>
    </xf>
    <xf numFmtId="0" fontId="0" fillId="2" borderId="11" xfId="0" applyFill="1" applyBorder="1" applyAlignment="1">
      <alignment vertical="top" wrapText="1"/>
    </xf>
    <xf numFmtId="0" fontId="1" fillId="0" borderId="0" xfId="0" applyFont="1" applyBorder="1" applyAlignment="1">
      <alignment vertical="center" wrapText="1"/>
    </xf>
    <xf numFmtId="0" fontId="34" fillId="2" borderId="11" xfId="0" applyFont="1" applyFill="1" applyBorder="1" applyAlignment="1">
      <alignment horizontal="left" vertical="center" wrapText="1" indent="1"/>
    </xf>
    <xf numFmtId="0" fontId="35" fillId="0" borderId="0" xfId="0" applyFont="1" applyAlignment="1">
      <alignment horizontal="justify" vertical="center"/>
    </xf>
    <xf numFmtId="0" fontId="12" fillId="0" borderId="0" xfId="1"/>
    <xf numFmtId="0" fontId="6" fillId="0" borderId="2" xfId="0" applyFont="1" applyBorder="1" applyAlignment="1">
      <alignment horizontal="justify" vertical="center" wrapText="1"/>
    </xf>
    <xf numFmtId="0" fontId="12" fillId="0" borderId="0" xfId="1" applyAlignment="1">
      <alignment wrapText="1"/>
    </xf>
    <xf numFmtId="0" fontId="12" fillId="0" borderId="0" xfId="1" applyAlignment="1">
      <alignment horizontal="justify" vertical="center"/>
    </xf>
    <xf numFmtId="0" fontId="12" fillId="0" borderId="2" xfId="1" applyBorder="1" applyAlignment="1">
      <alignment horizontal="justify" vertical="center" wrapText="1"/>
    </xf>
    <xf numFmtId="0" fontId="2" fillId="0" borderId="0" xfId="0" applyFont="1" applyAlignment="1">
      <alignment horizontal="left" vertical="center"/>
    </xf>
    <xf numFmtId="0" fontId="24" fillId="2" borderId="12" xfId="0" applyFont="1" applyFill="1" applyBorder="1" applyAlignment="1">
      <alignment horizontal="center" vertical="center" wrapText="1"/>
    </xf>
    <xf numFmtId="4" fontId="39" fillId="6" borderId="2" xfId="0" applyNumberFormat="1" applyFont="1" applyFill="1" applyBorder="1" applyAlignment="1">
      <alignment horizontal="right" vertical="center" wrapText="1"/>
    </xf>
    <xf numFmtId="4" fontId="39" fillId="6" borderId="2" xfId="0" applyNumberFormat="1" applyFont="1" applyFill="1" applyBorder="1" applyAlignment="1">
      <alignment horizontal="center" vertical="center" wrapText="1"/>
    </xf>
    <xf numFmtId="4" fontId="41" fillId="6" borderId="2" xfId="0" applyNumberFormat="1" applyFont="1" applyFill="1" applyBorder="1" applyAlignment="1">
      <alignment horizontal="right" vertical="center" wrapText="1"/>
    </xf>
    <xf numFmtId="43" fontId="38" fillId="0" borderId="2" xfId="7" applyFont="1" applyFill="1" applyBorder="1" applyAlignment="1">
      <alignment horizontal="center" vertical="center" wrapText="1"/>
    </xf>
    <xf numFmtId="43" fontId="38" fillId="0" borderId="2" xfId="7" applyFont="1" applyFill="1" applyBorder="1" applyAlignment="1">
      <alignment horizontal="center" vertical="center"/>
    </xf>
    <xf numFmtId="0" fontId="35" fillId="6" borderId="2" xfId="0" applyFont="1" applyFill="1" applyBorder="1" applyAlignment="1">
      <alignment horizontal="center" vertical="center" wrapText="1"/>
    </xf>
    <xf numFmtId="4" fontId="39" fillId="6" borderId="22" xfId="0" applyNumberFormat="1" applyFont="1" applyFill="1" applyBorder="1" applyAlignment="1">
      <alignment horizontal="center" vertical="center" wrapText="1"/>
    </xf>
    <xf numFmtId="0" fontId="25" fillId="2" borderId="14" xfId="0" applyFont="1" applyFill="1" applyBorder="1" applyAlignment="1">
      <alignment horizontal="left" vertical="center" wrapText="1" indent="2"/>
    </xf>
    <xf numFmtId="0" fontId="20" fillId="2" borderId="14" xfId="0" applyFont="1" applyFill="1" applyBorder="1" applyAlignment="1">
      <alignment vertical="center" wrapText="1"/>
    </xf>
    <xf numFmtId="0" fontId="25" fillId="2" borderId="10" xfId="0" applyFont="1" applyFill="1" applyBorder="1" applyAlignment="1">
      <alignment horizontal="left" vertical="center" wrapText="1" indent="2"/>
    </xf>
    <xf numFmtId="0" fontId="20" fillId="2" borderId="10" xfId="0" applyFont="1" applyFill="1" applyBorder="1" applyAlignment="1">
      <alignment vertical="center" wrapText="1"/>
    </xf>
    <xf numFmtId="0" fontId="35" fillId="0" borderId="2" xfId="0" applyFont="1" applyFill="1" applyBorder="1" applyAlignment="1">
      <alignment horizontal="justify" vertical="center" wrapText="1"/>
    </xf>
    <xf numFmtId="0" fontId="30" fillId="0" borderId="19" xfId="0" applyFont="1" applyBorder="1" applyAlignment="1">
      <alignment horizontal="center" vertical="center" wrapText="1"/>
    </xf>
    <xf numFmtId="0" fontId="31" fillId="0" borderId="2" xfId="0" applyFont="1" applyFill="1" applyBorder="1" applyAlignment="1" applyProtection="1">
      <alignment horizontal="center" vertical="center"/>
      <protection locked="0"/>
    </xf>
    <xf numFmtId="0" fontId="31" fillId="0" borderId="2" xfId="0" applyFont="1" applyBorder="1" applyAlignment="1" applyProtection="1">
      <alignment horizontal="center" vertical="center" wrapText="1"/>
      <protection locked="0"/>
    </xf>
    <xf numFmtId="44" fontId="31" fillId="0" borderId="2" xfId="3" applyFont="1" applyFill="1" applyBorder="1" applyAlignment="1" applyProtection="1">
      <alignment horizontal="center" vertical="center"/>
      <protection locked="0"/>
    </xf>
    <xf numFmtId="0" fontId="31" fillId="7" borderId="2" xfId="0" applyFont="1" applyFill="1" applyBorder="1" applyAlignment="1" applyProtection="1">
      <alignment horizontal="center" vertical="center"/>
      <protection locked="0"/>
    </xf>
    <xf numFmtId="0" fontId="29" fillId="0" borderId="6" xfId="0" applyFont="1" applyFill="1" applyBorder="1" applyAlignment="1">
      <alignment vertical="center" wrapText="1"/>
    </xf>
    <xf numFmtId="0" fontId="31" fillId="0" borderId="6" xfId="0" applyFont="1" applyBorder="1" applyAlignment="1" applyProtection="1">
      <alignment horizontal="center" vertical="center"/>
      <protection locked="0"/>
    </xf>
    <xf numFmtId="0" fontId="30" fillId="0" borderId="24" xfId="0" applyFont="1" applyBorder="1" applyAlignment="1">
      <alignment horizontal="center" vertical="center" wrapText="1"/>
    </xf>
    <xf numFmtId="0" fontId="30" fillId="2" borderId="9" xfId="0" applyFont="1" applyFill="1" applyBorder="1" applyAlignment="1">
      <alignment horizontal="justify" vertical="center" wrapText="1"/>
    </xf>
    <xf numFmtId="0" fontId="26" fillId="2" borderId="9" xfId="0" applyFont="1" applyFill="1" applyBorder="1" applyAlignment="1">
      <alignment horizontal="justify" vertical="center" wrapText="1"/>
    </xf>
    <xf numFmtId="0" fontId="26" fillId="2" borderId="9" xfId="0" applyFont="1" applyFill="1" applyBorder="1" applyAlignment="1">
      <alignment horizontal="center" vertical="center" wrapText="1"/>
    </xf>
    <xf numFmtId="0" fontId="32" fillId="2" borderId="9" xfId="0" applyFont="1" applyFill="1" applyBorder="1" applyAlignment="1">
      <alignment horizontal="justify" vertical="center" wrapText="1"/>
    </xf>
    <xf numFmtId="0" fontId="32" fillId="2" borderId="9" xfId="0" applyFont="1" applyFill="1" applyBorder="1" applyAlignment="1">
      <alignment horizontal="center" vertical="center" wrapText="1"/>
    </xf>
    <xf numFmtId="44" fontId="32" fillId="2" borderId="9" xfId="0" applyNumberFormat="1" applyFont="1" applyFill="1" applyBorder="1" applyAlignment="1">
      <alignment horizontal="justify" vertical="center" wrapText="1"/>
    </xf>
    <xf numFmtId="9" fontId="26" fillId="2" borderId="9" xfId="0" applyNumberFormat="1" applyFont="1" applyFill="1" applyBorder="1" applyAlignment="1">
      <alignment horizontal="center" vertical="center" wrapText="1"/>
    </xf>
    <xf numFmtId="0" fontId="26" fillId="2" borderId="9" xfId="0" applyFont="1" applyFill="1" applyBorder="1" applyAlignment="1">
      <alignment horizontal="right" vertical="center" wrapText="1"/>
    </xf>
    <xf numFmtId="10" fontId="31" fillId="0" borderId="2" xfId="9" applyNumberFormat="1" applyFont="1" applyBorder="1" applyAlignment="1" applyProtection="1">
      <alignment horizontal="center" vertical="center"/>
      <protection locked="0"/>
    </xf>
    <xf numFmtId="44" fontId="28" fillId="0" borderId="11" xfId="3" applyFont="1" applyBorder="1" applyAlignment="1">
      <alignment horizontal="right" vertical="center" wrapText="1"/>
    </xf>
    <xf numFmtId="44" fontId="27" fillId="3" borderId="11" xfId="3" applyFont="1" applyFill="1" applyBorder="1" applyAlignment="1">
      <alignment horizontal="right" vertical="center" wrapText="1"/>
    </xf>
    <xf numFmtId="44" fontId="27" fillId="0" borderId="11" xfId="3" applyFont="1" applyBorder="1" applyAlignment="1">
      <alignment horizontal="right" vertical="center" wrapText="1"/>
    </xf>
    <xf numFmtId="44" fontId="0" fillId="0" borderId="0" xfId="0" applyNumberFormat="1"/>
    <xf numFmtId="0" fontId="42" fillId="0" borderId="21" xfId="0" applyFont="1" applyFill="1" applyBorder="1" applyAlignment="1">
      <alignment vertical="center" wrapText="1"/>
    </xf>
    <xf numFmtId="164" fontId="43" fillId="0" borderId="22" xfId="3" applyNumberFormat="1" applyFont="1" applyFill="1" applyBorder="1" applyAlignment="1">
      <alignment vertical="center" wrapText="1"/>
    </xf>
    <xf numFmtId="164" fontId="43" fillId="0" borderId="22" xfId="3" applyNumberFormat="1" applyFont="1" applyFill="1" applyBorder="1" applyAlignment="1">
      <alignment horizontal="center" vertical="center" wrapText="1"/>
    </xf>
    <xf numFmtId="0" fontId="42" fillId="0" borderId="22"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0" xfId="0" applyFont="1"/>
    <xf numFmtId="164" fontId="43" fillId="0" borderId="2" xfId="0" applyNumberFormat="1" applyFont="1" applyFill="1" applyBorder="1" applyAlignment="1">
      <alignment vertical="center" wrapText="1"/>
    </xf>
    <xf numFmtId="164" fontId="43" fillId="0" borderId="2" xfId="0" applyNumberFormat="1" applyFont="1" applyFill="1" applyBorder="1" applyAlignment="1">
      <alignment horizontal="center" vertical="center" wrapText="1"/>
    </xf>
    <xf numFmtId="0" fontId="42" fillId="0" borderId="20" xfId="0" applyFont="1" applyFill="1" applyBorder="1" applyAlignment="1">
      <alignment horizontal="center" vertical="center" wrapText="1"/>
    </xf>
    <xf numFmtId="44" fontId="43" fillId="0" borderId="2" xfId="0" applyNumberFormat="1" applyFont="1" applyFill="1" applyBorder="1" applyAlignment="1" applyProtection="1">
      <alignment vertical="center" wrapText="1"/>
      <protection locked="0"/>
    </xf>
    <xf numFmtId="44" fontId="43" fillId="0" borderId="2" xfId="0" applyNumberFormat="1" applyFont="1" applyFill="1" applyBorder="1" applyAlignment="1" applyProtection="1">
      <alignment horizontal="center" vertical="center" wrapText="1"/>
      <protection locked="0"/>
    </xf>
    <xf numFmtId="44" fontId="43" fillId="0" borderId="2" xfId="3" applyFont="1" applyFill="1" applyBorder="1" applyAlignment="1" applyProtection="1">
      <alignment vertical="center" wrapText="1"/>
      <protection locked="0"/>
    </xf>
    <xf numFmtId="44" fontId="43" fillId="0" borderId="2" xfId="3" applyFont="1" applyFill="1" applyBorder="1" applyAlignment="1" applyProtection="1">
      <alignment horizontal="center" vertical="center" wrapText="1"/>
      <protection locked="0"/>
    </xf>
    <xf numFmtId="0" fontId="42" fillId="0" borderId="2" xfId="0" applyFont="1" applyFill="1" applyBorder="1" applyAlignment="1">
      <alignment horizontal="center" vertical="center" wrapText="1"/>
    </xf>
    <xf numFmtId="0" fontId="42" fillId="0" borderId="23" xfId="0" applyFont="1" applyFill="1" applyBorder="1" applyAlignment="1">
      <alignment vertical="center" wrapText="1"/>
    </xf>
    <xf numFmtId="44" fontId="43" fillId="0" borderId="6" xfId="0" applyNumberFormat="1" applyFont="1" applyFill="1" applyBorder="1" applyAlignment="1" applyProtection="1">
      <alignment vertical="center" wrapText="1"/>
      <protection locked="0"/>
    </xf>
    <xf numFmtId="44" fontId="38" fillId="0" borderId="6" xfId="0" applyNumberFormat="1" applyFont="1" applyFill="1" applyBorder="1" applyAlignment="1" applyProtection="1">
      <alignment horizontal="center" vertical="center" wrapText="1"/>
      <protection locked="0"/>
    </xf>
    <xf numFmtId="0" fontId="44" fillId="0" borderId="6"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5" fillId="0" borderId="9" xfId="0" applyFont="1" applyBorder="1" applyAlignment="1">
      <alignment horizontal="center" vertical="center" wrapText="1"/>
    </xf>
    <xf numFmtId="164" fontId="45" fillId="0" borderId="1" xfId="0" applyNumberFormat="1" applyFont="1" applyBorder="1" applyAlignment="1">
      <alignment horizontal="justify" vertical="center" wrapText="1"/>
    </xf>
    <xf numFmtId="0" fontId="45" fillId="0" borderId="1"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justify" vertical="center" wrapText="1"/>
    </xf>
    <xf numFmtId="0" fontId="7" fillId="0" borderId="0" xfId="0" applyFont="1" applyAlignment="1">
      <alignment horizontal="left" vertical="center"/>
    </xf>
    <xf numFmtId="0" fontId="7" fillId="0" borderId="0" xfId="0" applyFont="1" applyAlignment="1">
      <alignment vertical="center"/>
    </xf>
    <xf numFmtId="43" fontId="20" fillId="0" borderId="0" xfId="0" applyNumberFormat="1" applyFont="1"/>
    <xf numFmtId="43" fontId="38" fillId="0" borderId="0" xfId="7" applyFont="1" applyFill="1" applyBorder="1" applyAlignment="1">
      <alignment horizontal="center" vertical="center" wrapText="1"/>
    </xf>
    <xf numFmtId="0" fontId="8" fillId="0" borderId="2" xfId="0" applyFont="1" applyFill="1" applyBorder="1" applyAlignment="1">
      <alignment horizontal="justify" vertical="top" wrapText="1"/>
    </xf>
    <xf numFmtId="0" fontId="8" fillId="0" borderId="2" xfId="0" applyFont="1" applyFill="1" applyBorder="1" applyAlignment="1">
      <alignment horizontal="justify" vertical="center" wrapText="1"/>
    </xf>
    <xf numFmtId="0" fontId="41" fillId="0" borderId="2" xfId="0" applyFont="1" applyBorder="1" applyAlignment="1">
      <alignment horizontal="justify" vertical="center" wrapText="1"/>
    </xf>
    <xf numFmtId="4" fontId="39" fillId="0" borderId="2" xfId="0" applyNumberFormat="1" applyFont="1" applyFill="1" applyBorder="1" applyAlignment="1">
      <alignment horizontal="right" vertical="center" wrapText="1"/>
    </xf>
    <xf numFmtId="0" fontId="38" fillId="0" borderId="2" xfId="6" applyFont="1" applyFill="1" applyBorder="1" applyAlignment="1">
      <alignment horizontal="justify" vertical="center" wrapText="1"/>
    </xf>
    <xf numFmtId="43" fontId="40" fillId="0" borderId="22" xfId="7" applyFont="1" applyFill="1" applyBorder="1" applyAlignment="1">
      <alignment horizontal="center" vertical="center" wrapText="1"/>
    </xf>
    <xf numFmtId="0" fontId="35" fillId="0" borderId="22" xfId="0" applyFont="1" applyFill="1" applyBorder="1" applyAlignment="1">
      <alignment horizontal="justify" vertical="center" wrapText="1"/>
    </xf>
    <xf numFmtId="4" fontId="39" fillId="0" borderId="22" xfId="0" applyNumberFormat="1" applyFont="1" applyFill="1" applyBorder="1" applyAlignment="1">
      <alignment horizontal="right" vertical="center" wrapText="1"/>
    </xf>
    <xf numFmtId="0" fontId="7" fillId="0" borderId="2" xfId="0" applyFont="1" applyBorder="1" applyAlignment="1">
      <alignment horizontal="justify" vertical="center" wrapText="1"/>
    </xf>
    <xf numFmtId="0" fontId="14" fillId="0" borderId="2" xfId="0" applyFont="1" applyBorder="1" applyAlignment="1">
      <alignment horizontal="center" vertical="center" wrapText="1"/>
    </xf>
    <xf numFmtId="2" fontId="14" fillId="0" borderId="2" xfId="0" applyNumberFormat="1" applyFont="1" applyBorder="1" applyAlignment="1">
      <alignment horizontal="center" vertical="center" wrapText="1"/>
    </xf>
    <xf numFmtId="9" fontId="14" fillId="0" borderId="2" xfId="9" applyFont="1" applyBorder="1" applyAlignment="1">
      <alignment horizontal="center" vertical="center" wrapText="1"/>
    </xf>
    <xf numFmtId="10" fontId="14" fillId="0" borderId="2" xfId="9" applyNumberFormat="1" applyFont="1" applyBorder="1" applyAlignment="1">
      <alignment horizontal="center" vertical="center" wrapText="1"/>
    </xf>
    <xf numFmtId="4" fontId="14" fillId="0" borderId="2" xfId="0" applyNumberFormat="1"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justify" vertical="center" wrapText="1"/>
    </xf>
    <xf numFmtId="2" fontId="14" fillId="0" borderId="2" xfId="9" applyNumberFormat="1" applyFont="1" applyBorder="1" applyAlignment="1">
      <alignment horizontal="center" vertical="center" wrapText="1"/>
    </xf>
    <xf numFmtId="2" fontId="14" fillId="8" borderId="2" xfId="0" applyNumberFormat="1" applyFont="1" applyFill="1" applyBorder="1" applyAlignment="1">
      <alignment horizontal="center" vertical="center" wrapText="1"/>
    </xf>
    <xf numFmtId="2" fontId="14" fillId="8" borderId="2" xfId="9" applyNumberFormat="1" applyFont="1" applyFill="1" applyBorder="1" applyAlignment="1">
      <alignment horizontal="center" vertical="center" wrapText="1"/>
    </xf>
    <xf numFmtId="10" fontId="14" fillId="8" borderId="2" xfId="9"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9" fillId="0" borderId="0" xfId="0" applyFont="1"/>
    <xf numFmtId="4" fontId="39" fillId="0" borderId="2" xfId="0" applyNumberFormat="1" applyFont="1" applyFill="1" applyBorder="1" applyAlignment="1">
      <alignment horizontal="center" vertical="center" wrapText="1"/>
    </xf>
    <xf numFmtId="0" fontId="0" fillId="0" borderId="2" xfId="0" applyBorder="1" applyAlignment="1">
      <alignment vertical="center" wrapText="1"/>
    </xf>
    <xf numFmtId="0" fontId="10" fillId="0" borderId="2" xfId="0" applyFont="1" applyBorder="1" applyAlignment="1">
      <alignment horizontal="justify" vertical="center" wrapText="1"/>
    </xf>
    <xf numFmtId="0" fontId="20" fillId="0" borderId="0" xfId="0" applyFont="1" applyBorder="1"/>
    <xf numFmtId="43" fontId="20" fillId="0" borderId="0" xfId="0" applyNumberFormat="1" applyFont="1" applyBorder="1"/>
    <xf numFmtId="0" fontId="4" fillId="0" borderId="0" xfId="0" applyFont="1" applyBorder="1" applyAlignment="1">
      <alignment horizontal="justify" vertical="center" wrapText="1"/>
    </xf>
    <xf numFmtId="0" fontId="47" fillId="0" borderId="2" xfId="0" applyFont="1" applyBorder="1" applyAlignment="1">
      <alignment horizontal="center" vertical="center" wrapText="1"/>
    </xf>
    <xf numFmtId="0" fontId="39" fillId="0" borderId="2" xfId="0" applyFont="1" applyBorder="1" applyAlignment="1">
      <alignment horizontal="justify" vertical="center" wrapText="1"/>
    </xf>
    <xf numFmtId="0" fontId="48" fillId="0" borderId="0" xfId="1" applyFont="1" applyAlignment="1">
      <alignment horizontal="justify" vertical="center" wrapText="1"/>
    </xf>
    <xf numFmtId="0" fontId="7" fillId="0" borderId="2" xfId="0" applyFont="1" applyBorder="1" applyAlignment="1">
      <alignment horizontal="justify" vertical="center" wrapText="1"/>
    </xf>
    <xf numFmtId="0" fontId="49" fillId="0" borderId="2" xfId="1" applyFont="1" applyBorder="1" applyAlignment="1">
      <alignment horizontal="justify" vertical="center" wrapText="1"/>
    </xf>
    <xf numFmtId="0" fontId="20"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justify"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justify" vertical="center" wrapText="1"/>
    </xf>
    <xf numFmtId="0" fontId="0" fillId="0" borderId="0" xfId="0" applyAlignment="1">
      <alignment vertical="center"/>
    </xf>
    <xf numFmtId="0" fontId="12" fillId="0" borderId="0" xfId="1" applyAlignment="1">
      <alignment vertical="center"/>
    </xf>
    <xf numFmtId="0" fontId="28" fillId="0" borderId="2" xfId="1" applyFont="1" applyBorder="1" applyAlignment="1">
      <alignment horizontal="justify" vertical="center" wrapText="1"/>
    </xf>
    <xf numFmtId="0" fontId="4" fillId="0" borderId="0" xfId="0" applyFont="1" applyBorder="1" applyAlignment="1">
      <alignment horizontal="left" vertical="center" wrapText="1"/>
    </xf>
    <xf numFmtId="0" fontId="10" fillId="0" borderId="0" xfId="0" applyFont="1" applyAlignment="1">
      <alignment horizontal="left"/>
    </xf>
    <xf numFmtId="4" fontId="20" fillId="0" borderId="0" xfId="0" applyNumberFormat="1" applyFont="1"/>
    <xf numFmtId="44" fontId="20" fillId="0" borderId="0" xfId="3" applyFont="1"/>
    <xf numFmtId="44" fontId="20" fillId="0" borderId="0" xfId="0" applyNumberFormat="1" applyFont="1"/>
    <xf numFmtId="4" fontId="0" fillId="0" borderId="0" xfId="0" applyNumberFormat="1"/>
    <xf numFmtId="43" fontId="0" fillId="0" borderId="0" xfId="0" applyNumberFormat="1"/>
    <xf numFmtId="165" fontId="0" fillId="0" borderId="0" xfId="0" applyNumberFormat="1"/>
    <xf numFmtId="4" fontId="52" fillId="0" borderId="0" xfId="0" quotePrefix="1" applyNumberFormat="1" applyFont="1" applyFill="1" applyBorder="1" applyAlignment="1">
      <alignment horizontal="right" vertical="top"/>
    </xf>
    <xf numFmtId="0" fontId="35" fillId="0" borderId="0" xfId="0" applyFont="1"/>
    <xf numFmtId="4" fontId="39" fillId="0" borderId="2" xfId="2" applyNumberFormat="1" applyFont="1" applyFill="1" applyBorder="1" applyAlignment="1">
      <alignment vertical="center" wrapText="1"/>
    </xf>
    <xf numFmtId="0" fontId="8" fillId="0" borderId="2" xfId="0" applyFont="1" applyFill="1" applyBorder="1" applyAlignment="1">
      <alignment horizontal="center" vertical="center" wrapText="1"/>
    </xf>
    <xf numFmtId="0" fontId="41" fillId="0" borderId="2" xfId="0" applyFont="1" applyBorder="1" applyAlignment="1">
      <alignment horizontal="center" vertical="center"/>
    </xf>
    <xf numFmtId="0" fontId="28" fillId="0" borderId="2" xfId="0" applyFont="1" applyBorder="1" applyAlignment="1">
      <alignment vertical="center" wrapText="1"/>
    </xf>
    <xf numFmtId="0" fontId="2" fillId="0" borderId="0" xfId="0" applyFont="1" applyAlignment="1">
      <alignment horizontal="left" vertical="center" wrapText="1"/>
    </xf>
    <xf numFmtId="0" fontId="31" fillId="5" borderId="2" xfId="0" applyFont="1" applyFill="1" applyBorder="1" applyAlignment="1" applyProtection="1">
      <alignment horizontal="center" vertical="center"/>
      <protection locked="0"/>
    </xf>
    <xf numFmtId="0" fontId="6" fillId="0" borderId="0" xfId="0" applyFont="1" applyAlignment="1">
      <alignment horizontal="left" vertical="center"/>
    </xf>
    <xf numFmtId="0" fontId="4" fillId="0" borderId="0" xfId="0" applyFont="1" applyBorder="1" applyAlignment="1">
      <alignment horizontal="left" vertical="center"/>
    </xf>
    <xf numFmtId="44" fontId="6" fillId="0" borderId="2" xfId="3" applyFont="1" applyBorder="1" applyAlignment="1">
      <alignment horizontal="right" vertical="center" wrapText="1"/>
    </xf>
    <xf numFmtId="9" fontId="6" fillId="0" borderId="2" xfId="9" applyFont="1" applyBorder="1" applyAlignment="1">
      <alignment horizontal="center" vertical="center" wrapText="1"/>
    </xf>
    <xf numFmtId="0" fontId="2" fillId="0" borderId="2" xfId="0" applyFont="1" applyBorder="1" applyAlignment="1">
      <alignment horizontal="justify" vertical="center" wrapText="1"/>
    </xf>
    <xf numFmtId="44" fontId="2" fillId="0" borderId="2" xfId="0" applyNumberFormat="1" applyFont="1" applyBorder="1" applyAlignment="1">
      <alignment horizontal="justify" vertical="center" wrapText="1"/>
    </xf>
    <xf numFmtId="9" fontId="2" fillId="0" borderId="2" xfId="9" applyFont="1" applyBorder="1" applyAlignment="1">
      <alignment horizontal="center" vertical="center" wrapText="1"/>
    </xf>
    <xf numFmtId="44" fontId="2" fillId="0" borderId="2" xfId="3" applyFont="1" applyBorder="1" applyAlignment="1">
      <alignment horizontal="justify" vertical="center" wrapText="1"/>
    </xf>
    <xf numFmtId="10" fontId="6" fillId="0" borderId="2" xfId="9" applyNumberFormat="1" applyFont="1" applyBorder="1" applyAlignment="1">
      <alignment horizontal="center" vertical="center" wrapText="1"/>
    </xf>
    <xf numFmtId="0" fontId="0" fillId="0" borderId="2" xfId="0" applyBorder="1" applyAlignment="1">
      <alignment vertical="center"/>
    </xf>
    <xf numFmtId="0" fontId="0" fillId="0" borderId="2" xfId="0" applyFill="1" applyBorder="1" applyAlignment="1">
      <alignment horizontal="justify" vertical="center" wrapText="1"/>
    </xf>
    <xf numFmtId="0" fontId="9" fillId="0" borderId="26" xfId="0" applyFont="1" applyBorder="1" applyAlignment="1">
      <alignment horizontal="center" vertical="center" wrapText="1"/>
    </xf>
    <xf numFmtId="0" fontId="6" fillId="0" borderId="0" xfId="0" applyFont="1" applyAlignment="1">
      <alignment horizontal="left" vertical="center" wrapText="1"/>
    </xf>
    <xf numFmtId="44" fontId="0" fillId="0" borderId="2" xfId="3" applyFont="1" applyBorder="1" applyAlignment="1">
      <alignment vertical="center"/>
    </xf>
    <xf numFmtId="44" fontId="0" fillId="0" borderId="0" xfId="3" applyFont="1"/>
    <xf numFmtId="0" fontId="0" fillId="0" borderId="0" xfId="0" applyAlignment="1">
      <alignment vertical="top" wrapText="1"/>
    </xf>
    <xf numFmtId="0" fontId="4" fillId="0" borderId="2" xfId="0" applyFont="1" applyBorder="1" applyAlignment="1">
      <alignment horizontal="justify" vertical="justify" wrapText="1"/>
    </xf>
    <xf numFmtId="166" fontId="0" fillId="0" borderId="0" xfId="0" applyNumberFormat="1"/>
    <xf numFmtId="43" fontId="2" fillId="0" borderId="0" xfId="0" applyNumberFormat="1" applyFont="1" applyAlignment="1">
      <alignment vertical="center" wrapText="1"/>
    </xf>
    <xf numFmtId="0" fontId="10"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center"/>
    </xf>
    <xf numFmtId="44" fontId="6" fillId="0" borderId="2" xfId="3" applyFont="1" applyFill="1" applyBorder="1" applyAlignment="1">
      <alignment horizontal="right" vertical="center" wrapText="1"/>
    </xf>
    <xf numFmtId="0" fontId="0" fillId="0" borderId="0" xfId="0" applyBorder="1"/>
    <xf numFmtId="44" fontId="6" fillId="0" borderId="0" xfId="3" applyFont="1" applyBorder="1" applyAlignment="1">
      <alignment horizontal="right" vertical="center" wrapText="1"/>
    </xf>
    <xf numFmtId="0" fontId="26" fillId="2" borderId="0" xfId="0" applyFont="1" applyFill="1" applyBorder="1" applyAlignment="1">
      <alignment horizontal="center" vertical="center" wrapText="1"/>
    </xf>
    <xf numFmtId="0" fontId="33" fillId="2" borderId="27" xfId="0" applyFont="1" applyFill="1" applyBorder="1" applyAlignment="1">
      <alignment horizontal="center" vertical="center" wrapText="1"/>
    </xf>
    <xf numFmtId="0" fontId="0" fillId="0" borderId="0" xfId="0" pivotButton="1"/>
    <xf numFmtId="9" fontId="0" fillId="0" borderId="0" xfId="0" applyNumberFormat="1"/>
    <xf numFmtId="41" fontId="0" fillId="0" borderId="0" xfId="0" applyNumberFormat="1"/>
    <xf numFmtId="42" fontId="0" fillId="0" borderId="0" xfId="0" applyNumberFormat="1"/>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1" fillId="0" borderId="5" xfId="0" applyFont="1" applyBorder="1" applyAlignment="1">
      <alignment horizontal="justify" vertical="top"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horizont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0" xfId="0" applyFont="1" applyAlignment="1">
      <alignment horizontal="left" vertical="center" wrapText="1"/>
    </xf>
    <xf numFmtId="0" fontId="9" fillId="0" borderId="0" xfId="0" applyFont="1" applyAlignment="1">
      <alignment horizontal="left"/>
    </xf>
    <xf numFmtId="0" fontId="2"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justify" vertical="center" wrapText="1"/>
    </xf>
    <xf numFmtId="0" fontId="2" fillId="0" borderId="0" xfId="0" applyFont="1" applyAlignment="1">
      <alignment horizontal="justify" vertical="center" wrapText="1"/>
    </xf>
    <xf numFmtId="0" fontId="32" fillId="0" borderId="0" xfId="0" applyFont="1" applyAlignment="1">
      <alignment horizontal="left" vertical="center" wrapText="1"/>
    </xf>
    <xf numFmtId="0" fontId="32" fillId="0" borderId="0" xfId="0" applyFont="1" applyAlignment="1">
      <alignment horizontal="justify" vertical="center" wrapText="1"/>
    </xf>
    <xf numFmtId="0" fontId="1" fillId="0" borderId="16" xfId="0" applyFont="1" applyBorder="1" applyAlignment="1">
      <alignment horizontal="left" vertical="center" wrapText="1"/>
    </xf>
    <xf numFmtId="0" fontId="24" fillId="2" borderId="12"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 fillId="0" borderId="0" xfId="0" applyFont="1" applyAlignment="1">
      <alignment horizontal="left" vertical="center"/>
    </xf>
    <xf numFmtId="0" fontId="26" fillId="2" borderId="12"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4" fillId="0" borderId="0" xfId="0" applyFont="1" applyBorder="1" applyAlignment="1">
      <alignment horizontal="justify" vertical="center" wrapText="1"/>
    </xf>
    <xf numFmtId="0" fontId="4" fillId="0" borderId="0" xfId="0" applyFont="1" applyBorder="1" applyAlignment="1">
      <alignment horizontal="left" vertical="center" wrapText="1"/>
    </xf>
    <xf numFmtId="0" fontId="33" fillId="2" borderId="12"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2" xfId="0" applyFont="1" applyFill="1" applyBorder="1" applyAlignment="1">
      <alignment horizontal="left" vertical="center" wrapText="1" indent="1"/>
    </xf>
    <xf numFmtId="0" fontId="33" fillId="2" borderId="14" xfId="0" applyFont="1" applyFill="1" applyBorder="1" applyAlignment="1">
      <alignment horizontal="left" vertical="center" wrapText="1" indent="1"/>
    </xf>
    <xf numFmtId="0" fontId="33" fillId="2" borderId="10" xfId="0" applyFont="1" applyFill="1" applyBorder="1" applyAlignment="1">
      <alignment horizontal="left" vertical="center" wrapText="1" indent="1"/>
    </xf>
    <xf numFmtId="0" fontId="1" fillId="0" borderId="0" xfId="0" applyFont="1" applyBorder="1" applyAlignment="1">
      <alignment horizontal="left" vertical="center" wrapText="1"/>
    </xf>
    <xf numFmtId="0" fontId="2" fillId="5"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2" xfId="0" applyFont="1" applyBorder="1" applyAlignment="1">
      <alignment horizontal="justify"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0" fillId="0" borderId="6" xfId="0" applyBorder="1" applyAlignment="1">
      <alignment horizontal="justify" vertical="center"/>
    </xf>
    <xf numFmtId="0" fontId="0" fillId="0" borderId="22" xfId="0" applyBorder="1" applyAlignment="1">
      <alignment horizontal="justify" vertical="center"/>
    </xf>
    <xf numFmtId="0" fontId="11" fillId="0" borderId="0" xfId="0" applyFont="1" applyAlignment="1">
      <alignment horizontal="justify" vertical="center" wrapText="1"/>
    </xf>
    <xf numFmtId="0" fontId="1" fillId="0" borderId="0" xfId="0" applyFont="1" applyAlignment="1">
      <alignment horizontal="left" vertical="center"/>
    </xf>
    <xf numFmtId="0" fontId="10" fillId="0" borderId="0" xfId="0" applyFont="1" applyAlignment="1">
      <alignment horizontal="left"/>
    </xf>
    <xf numFmtId="0" fontId="3" fillId="2" borderId="2" xfId="0" applyFont="1" applyFill="1" applyBorder="1" applyAlignment="1">
      <alignment horizontal="center" vertical="center" wrapText="1"/>
    </xf>
    <xf numFmtId="0" fontId="0" fillId="0" borderId="2" xfId="0" applyBorder="1" applyAlignment="1">
      <alignment horizontal="center"/>
    </xf>
    <xf numFmtId="0" fontId="0" fillId="0" borderId="2" xfId="0" applyFont="1" applyBorder="1" applyAlignment="1">
      <alignment horizontal="justify" vertical="center" wrapText="1"/>
    </xf>
    <xf numFmtId="0" fontId="13"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applyAlignment="1">
      <alignment horizontal="justify" vertical="center" wrapText="1"/>
    </xf>
    <xf numFmtId="0" fontId="3" fillId="0" borderId="2" xfId="0" applyFont="1" applyBorder="1" applyAlignment="1">
      <alignment horizontal="justify" vertical="center"/>
    </xf>
    <xf numFmtId="0" fontId="7" fillId="0" borderId="0" xfId="0" applyFont="1" applyAlignment="1">
      <alignment horizontal="justify" vertical="center" wrapText="1"/>
    </xf>
    <xf numFmtId="0" fontId="5" fillId="0" borderId="0" xfId="0" applyFont="1" applyAlignment="1">
      <alignment horizontal="justify" vertical="center" wrapText="1"/>
    </xf>
    <xf numFmtId="2" fontId="3" fillId="0" borderId="2" xfId="0" applyNumberFormat="1" applyFont="1" applyBorder="1" applyAlignment="1">
      <alignment horizontal="justify" vertical="center" wrapText="1"/>
    </xf>
    <xf numFmtId="2" fontId="3" fillId="0" borderId="2" xfId="0" applyNumberFormat="1" applyFont="1" applyBorder="1" applyAlignment="1">
      <alignment horizontal="justify" vertical="center"/>
    </xf>
    <xf numFmtId="0" fontId="7" fillId="0" borderId="0" xfId="0" applyFont="1" applyAlignment="1">
      <alignment horizontal="left" vertical="center" wrapText="1"/>
    </xf>
    <xf numFmtId="0" fontId="17" fillId="0" borderId="0" xfId="0" applyFont="1" applyAlignment="1">
      <alignment horizontal="center" vertical="center"/>
    </xf>
    <xf numFmtId="0" fontId="16" fillId="0" borderId="0" xfId="0" applyFont="1" applyAlignment="1">
      <alignment horizontal="left" wrapText="1"/>
    </xf>
    <xf numFmtId="0" fontId="0" fillId="0" borderId="0" xfId="0" applyAlignment="1">
      <alignment horizontal="left" wrapText="1"/>
    </xf>
    <xf numFmtId="0" fontId="8" fillId="3" borderId="7" xfId="0" applyFont="1" applyFill="1" applyBorder="1" applyAlignment="1">
      <alignment horizontal="justify" vertical="top" wrapText="1"/>
    </xf>
    <xf numFmtId="0" fontId="8" fillId="3" borderId="8" xfId="0" applyFont="1" applyFill="1" applyBorder="1" applyAlignment="1">
      <alignment horizontal="justify" vertical="top" wrapText="1"/>
    </xf>
    <xf numFmtId="0" fontId="8" fillId="3" borderId="1" xfId="0" applyFont="1" applyFill="1" applyBorder="1" applyAlignment="1">
      <alignment horizontal="justify" vertical="top" wrapText="1"/>
    </xf>
    <xf numFmtId="0" fontId="39" fillId="0" borderId="2" xfId="0" applyFont="1" applyBorder="1" applyAlignment="1">
      <alignment horizontal="justify" vertical="top"/>
    </xf>
    <xf numFmtId="0" fontId="8" fillId="0" borderId="6" xfId="0" applyFont="1" applyBorder="1" applyAlignment="1">
      <alignment horizontal="justify" vertical="center" wrapText="1"/>
    </xf>
    <xf numFmtId="0" fontId="8" fillId="0" borderId="25" xfId="0" applyFont="1" applyBorder="1" applyAlignment="1">
      <alignment horizontal="justify" vertical="center" wrapText="1"/>
    </xf>
    <xf numFmtId="0" fontId="8" fillId="0" borderId="22" xfId="0" applyFont="1" applyBorder="1" applyAlignment="1">
      <alignment horizontal="justify" vertical="center" wrapText="1"/>
    </xf>
    <xf numFmtId="0" fontId="49" fillId="0" borderId="2" xfId="1" applyFont="1" applyBorder="1" applyAlignment="1">
      <alignment horizontal="justify" vertical="center" wrapText="1"/>
    </xf>
    <xf numFmtId="0" fontId="49" fillId="0" borderId="2" xfId="1" applyFont="1" applyBorder="1" applyAlignment="1">
      <alignment horizontal="justify" vertical="center"/>
    </xf>
    <xf numFmtId="0" fontId="41" fillId="0" borderId="2" xfId="0" applyFont="1" applyBorder="1" applyAlignment="1">
      <alignment horizontal="justify" vertical="center" wrapText="1"/>
    </xf>
    <xf numFmtId="0" fontId="8" fillId="0" borderId="6"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4" fillId="0" borderId="6" xfId="0" applyFont="1" applyBorder="1" applyAlignment="1">
      <alignment horizontal="justify" vertical="center" wrapText="1"/>
    </xf>
    <xf numFmtId="0" fontId="4" fillId="0" borderId="22" xfId="0" applyFont="1" applyBorder="1" applyAlignment="1">
      <alignment horizontal="justify" vertical="center" wrapText="1"/>
    </xf>
  </cellXfs>
  <cellStyles count="10">
    <cellStyle name="Hipervínculo" xfId="1" builtinId="8"/>
    <cellStyle name="Millares" xfId="2" builtinId="3"/>
    <cellStyle name="Millares 2" xfId="7"/>
    <cellStyle name="Millares 2 2" xfId="8"/>
    <cellStyle name="Moneda" xfId="3" builtinId="4"/>
    <cellStyle name="Moneda 2" xfId="5"/>
    <cellStyle name="Normal" xfId="0" builtinId="0"/>
    <cellStyle name="Normal 2" xfId="6"/>
    <cellStyle name="Normal 2 2" xfId="4"/>
    <cellStyle name="Porcentaje" xfId="9" builtinId="5"/>
  </cellStyles>
  <dxfs count="7">
    <dxf>
      <numFmt numFmtId="32" formatCode="_-&quot;$&quot;* #,##0_-;\-&quot;$&quot;* #,##0_-;_-&quot;$&quot;* &quot;-&quot;_-;_-@_-"/>
    </dxf>
    <dxf>
      <numFmt numFmtId="33" formatCode="_-* #,##0_-;\-* #,##0_-;_-* &quot;-&quot;_-;_-@_-"/>
    </dxf>
    <dxf>
      <numFmt numFmtId="13" formatCode="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5</xdr:col>
      <xdr:colOff>2971525</xdr:colOff>
      <xdr:row>4</xdr:row>
      <xdr:rowOff>96610</xdr:rowOff>
    </xdr:to>
    <xdr:pic>
      <xdr:nvPicPr>
        <xdr:cNvPr id="6" name="Imagen 5">
          <a:extLst>
            <a:ext uri="{FF2B5EF4-FFF2-40B4-BE49-F238E27FC236}">
              <a16:creationId xmlns:a16="http://schemas.microsoft.com/office/drawing/2014/main" xmlns="" id="{72195901-A332-4771-8517-A5171A13D317}"/>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11</xdr:col>
      <xdr:colOff>0</xdr:colOff>
      <xdr:row>15</xdr:row>
      <xdr:rowOff>0</xdr:rowOff>
    </xdr:from>
    <xdr:to>
      <xdr:col>11</xdr:col>
      <xdr:colOff>304800</xdr:colOff>
      <xdr:row>15</xdr:row>
      <xdr:rowOff>304800</xdr:rowOff>
    </xdr:to>
    <xdr:sp macro="" textlink="">
      <xdr:nvSpPr>
        <xdr:cNvPr id="1025" name="AutoShape 1" descr="Resultado de imagen de iap veracruz"/>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13</xdr:row>
      <xdr:rowOff>0</xdr:rowOff>
    </xdr:from>
    <xdr:to>
      <xdr:col>9</xdr:col>
      <xdr:colOff>304800</xdr:colOff>
      <xdr:row>14</xdr:row>
      <xdr:rowOff>114300</xdr:rowOff>
    </xdr:to>
    <xdr:sp macro="" textlink="">
      <xdr:nvSpPr>
        <xdr:cNvPr id="1026" name="AutoShape 2" descr="Resultado de imagen de iap veracruz"/>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2222500</xdr:colOff>
      <xdr:row>0</xdr:row>
      <xdr:rowOff>42333</xdr:rowOff>
    </xdr:from>
    <xdr:to>
      <xdr:col>7</xdr:col>
      <xdr:colOff>66675</xdr:colOff>
      <xdr:row>3</xdr:row>
      <xdr:rowOff>158750</xdr:rowOff>
    </xdr:to>
    <xdr:pic>
      <xdr:nvPicPr>
        <xdr:cNvPr id="5" name="image1.png"/>
        <xdr:cNvPicPr/>
      </xdr:nvPicPr>
      <xdr:blipFill>
        <a:blip xmlns:r="http://schemas.openxmlformats.org/officeDocument/2006/relationships" r:embed="rId2"/>
        <a:srcRect/>
        <a:stretch>
          <a:fillRect/>
        </a:stretch>
      </xdr:blipFill>
      <xdr:spPr>
        <a:xfrm>
          <a:off x="9525000" y="42333"/>
          <a:ext cx="1682750" cy="687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2812677</xdr:colOff>
      <xdr:row>4</xdr:row>
      <xdr:rowOff>33618</xdr:rowOff>
    </xdr:to>
    <xdr:pic>
      <xdr:nvPicPr>
        <xdr:cNvPr id="2" name="Imagen 1">
          <a:extLst>
            <a:ext uri="{FF2B5EF4-FFF2-40B4-BE49-F238E27FC236}">
              <a16:creationId xmlns:a16="http://schemas.microsoft.com/office/drawing/2014/main" xmlns="" id="{24CBB77B-4567-407A-AB63-C0F7D3C1B03F}"/>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2</xdr:col>
      <xdr:colOff>1243853</xdr:colOff>
      <xdr:row>0</xdr:row>
      <xdr:rowOff>11206</xdr:rowOff>
    </xdr:from>
    <xdr:to>
      <xdr:col>2</xdr:col>
      <xdr:colOff>3223931</xdr:colOff>
      <xdr:row>3</xdr:row>
      <xdr:rowOff>145676</xdr:rowOff>
    </xdr:to>
    <xdr:pic>
      <xdr:nvPicPr>
        <xdr:cNvPr id="3" name="image1.png"/>
        <xdr:cNvPicPr/>
      </xdr:nvPicPr>
      <xdr:blipFill>
        <a:blip xmlns:r="http://schemas.openxmlformats.org/officeDocument/2006/relationships" r:embed="rId2"/>
        <a:srcRect/>
        <a:stretch>
          <a:fillRect/>
        </a:stretch>
      </xdr:blipFill>
      <xdr:spPr>
        <a:xfrm>
          <a:off x="8068235" y="11206"/>
          <a:ext cx="1980078" cy="70597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0</xdr:rowOff>
    </xdr:from>
    <xdr:to>
      <xdr:col>2</xdr:col>
      <xdr:colOff>657225</xdr:colOff>
      <xdr:row>3</xdr:row>
      <xdr:rowOff>147162</xdr:rowOff>
    </xdr:to>
    <xdr:pic>
      <xdr:nvPicPr>
        <xdr:cNvPr id="3" name="2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33338" y="0"/>
          <a:ext cx="3786187" cy="718662"/>
        </a:xfrm>
        <a:prstGeom prst="rect">
          <a:avLst/>
        </a:prstGeom>
      </xdr:spPr>
    </xdr:pic>
    <xdr:clientData/>
  </xdr:twoCellAnchor>
  <xdr:twoCellAnchor editAs="oneCell">
    <xdr:from>
      <xdr:col>4</xdr:col>
      <xdr:colOff>130968</xdr:colOff>
      <xdr:row>0</xdr:row>
      <xdr:rowOff>59532</xdr:rowOff>
    </xdr:from>
    <xdr:to>
      <xdr:col>5</xdr:col>
      <xdr:colOff>419100</xdr:colOff>
      <xdr:row>2</xdr:row>
      <xdr:rowOff>154781</xdr:rowOff>
    </xdr:to>
    <xdr:pic>
      <xdr:nvPicPr>
        <xdr:cNvPr id="4" name="image1.png"/>
        <xdr:cNvPicPr/>
      </xdr:nvPicPr>
      <xdr:blipFill>
        <a:blip xmlns:r="http://schemas.openxmlformats.org/officeDocument/2006/relationships" r:embed="rId2"/>
        <a:srcRect/>
        <a:stretch>
          <a:fillRect/>
        </a:stretch>
      </xdr:blipFill>
      <xdr:spPr>
        <a:xfrm>
          <a:off x="4874418" y="59532"/>
          <a:ext cx="1631157" cy="4762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3</xdr:col>
      <xdr:colOff>897370</xdr:colOff>
      <xdr:row>3</xdr:row>
      <xdr:rowOff>100709</xdr:rowOff>
    </xdr:to>
    <xdr:pic>
      <xdr:nvPicPr>
        <xdr:cNvPr id="6" name="Imagen 5">
          <a:extLst>
            <a:ext uri="{FF2B5EF4-FFF2-40B4-BE49-F238E27FC236}">
              <a16:creationId xmlns:a16="http://schemas.microsoft.com/office/drawing/2014/main" xmlns="" id="{66C734B8-5615-43D1-97E6-B91D002A69F0}"/>
            </a:ext>
          </a:extLst>
        </xdr:cNvPr>
        <xdr:cNvPicPr>
          <a:picLocks noChangeAspect="1"/>
        </xdr:cNvPicPr>
      </xdr:nvPicPr>
      <xdr:blipFill>
        <a:blip xmlns:r="http://schemas.openxmlformats.org/officeDocument/2006/relationships" r:embed="rId1"/>
        <a:stretch>
          <a:fillRect/>
        </a:stretch>
      </xdr:blipFill>
      <xdr:spPr>
        <a:xfrm>
          <a:off x="51955" y="0"/>
          <a:ext cx="6061363" cy="646232"/>
        </a:xfrm>
        <a:prstGeom prst="rect">
          <a:avLst/>
        </a:prstGeom>
      </xdr:spPr>
    </xdr:pic>
    <xdr:clientData/>
  </xdr:twoCellAnchor>
  <xdr:twoCellAnchor editAs="oneCell">
    <xdr:from>
      <xdr:col>7</xdr:col>
      <xdr:colOff>536864</xdr:colOff>
      <xdr:row>0</xdr:row>
      <xdr:rowOff>69273</xdr:rowOff>
    </xdr:from>
    <xdr:to>
      <xdr:col>8</xdr:col>
      <xdr:colOff>955387</xdr:colOff>
      <xdr:row>3</xdr:row>
      <xdr:rowOff>95249</xdr:rowOff>
    </xdr:to>
    <xdr:pic>
      <xdr:nvPicPr>
        <xdr:cNvPr id="3" name="image1.png"/>
        <xdr:cNvPicPr/>
      </xdr:nvPicPr>
      <xdr:blipFill>
        <a:blip xmlns:r="http://schemas.openxmlformats.org/officeDocument/2006/relationships" r:embed="rId2"/>
        <a:srcRect/>
        <a:stretch>
          <a:fillRect/>
        </a:stretch>
      </xdr:blipFill>
      <xdr:spPr>
        <a:xfrm>
          <a:off x="8451273" y="69273"/>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352425</xdr:colOff>
      <xdr:row>3</xdr:row>
      <xdr:rowOff>74732</xdr:rowOff>
    </xdr:to>
    <xdr:pic>
      <xdr:nvPicPr>
        <xdr:cNvPr id="6" name="Imagen 5">
          <a:extLst>
            <a:ext uri="{FF2B5EF4-FFF2-40B4-BE49-F238E27FC236}">
              <a16:creationId xmlns:a16="http://schemas.microsoft.com/office/drawing/2014/main" xmlns="" id="{53AFB3D6-2144-49F4-B2CB-4AEB39A0E910}"/>
            </a:ext>
          </a:extLst>
        </xdr:cNvPr>
        <xdr:cNvPicPr>
          <a:picLocks noChangeAspect="1"/>
        </xdr:cNvPicPr>
      </xdr:nvPicPr>
      <xdr:blipFill>
        <a:blip xmlns:r="http://schemas.openxmlformats.org/officeDocument/2006/relationships" r:embed="rId1"/>
        <a:stretch>
          <a:fillRect/>
        </a:stretch>
      </xdr:blipFill>
      <xdr:spPr>
        <a:xfrm>
          <a:off x="0" y="0"/>
          <a:ext cx="6124575" cy="646232"/>
        </a:xfrm>
        <a:prstGeom prst="rect">
          <a:avLst/>
        </a:prstGeom>
      </xdr:spPr>
    </xdr:pic>
    <xdr:clientData/>
  </xdr:twoCellAnchor>
  <xdr:twoCellAnchor editAs="oneCell">
    <xdr:from>
      <xdr:col>7</xdr:col>
      <xdr:colOff>590550</xdr:colOff>
      <xdr:row>0</xdr:row>
      <xdr:rowOff>95250</xdr:rowOff>
    </xdr:from>
    <xdr:to>
      <xdr:col>9</xdr:col>
      <xdr:colOff>247650</xdr:colOff>
      <xdr:row>3</xdr:row>
      <xdr:rowOff>95249</xdr:rowOff>
    </xdr:to>
    <xdr:pic>
      <xdr:nvPicPr>
        <xdr:cNvPr id="3" name="image1.png"/>
        <xdr:cNvPicPr/>
      </xdr:nvPicPr>
      <xdr:blipFill>
        <a:blip xmlns:r="http://schemas.openxmlformats.org/officeDocument/2006/relationships" r:embed="rId2"/>
        <a:srcRect/>
        <a:stretch>
          <a:fillRect/>
        </a:stretch>
      </xdr:blipFill>
      <xdr:spPr>
        <a:xfrm>
          <a:off x="8629650" y="95250"/>
          <a:ext cx="1543050" cy="57149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34637</xdr:rowOff>
    </xdr:from>
    <xdr:to>
      <xdr:col>2</xdr:col>
      <xdr:colOff>554182</xdr:colOff>
      <xdr:row>3</xdr:row>
      <xdr:rowOff>109369</xdr:rowOff>
    </xdr:to>
    <xdr:pic>
      <xdr:nvPicPr>
        <xdr:cNvPr id="7" name="Imagen 6">
          <a:extLst>
            <a:ext uri="{FF2B5EF4-FFF2-40B4-BE49-F238E27FC236}">
              <a16:creationId xmlns:a16="http://schemas.microsoft.com/office/drawing/2014/main" xmlns="" id="{89B29A1B-D6FE-4A7B-8AFD-E4B14790B0C7}"/>
            </a:ext>
          </a:extLst>
        </xdr:cNvPr>
        <xdr:cNvPicPr>
          <a:picLocks noChangeAspect="1"/>
        </xdr:cNvPicPr>
      </xdr:nvPicPr>
      <xdr:blipFill>
        <a:blip xmlns:r="http://schemas.openxmlformats.org/officeDocument/2006/relationships" r:embed="rId1"/>
        <a:stretch>
          <a:fillRect/>
        </a:stretch>
      </xdr:blipFill>
      <xdr:spPr>
        <a:xfrm>
          <a:off x="1" y="34637"/>
          <a:ext cx="3697431" cy="646232"/>
        </a:xfrm>
        <a:prstGeom prst="rect">
          <a:avLst/>
        </a:prstGeom>
      </xdr:spPr>
    </xdr:pic>
    <xdr:clientData/>
  </xdr:twoCellAnchor>
  <xdr:twoCellAnchor editAs="oneCell">
    <xdr:from>
      <xdr:col>3</xdr:col>
      <xdr:colOff>450284</xdr:colOff>
      <xdr:row>0</xdr:row>
      <xdr:rowOff>0</xdr:rowOff>
    </xdr:from>
    <xdr:to>
      <xdr:col>4</xdr:col>
      <xdr:colOff>988880</xdr:colOff>
      <xdr:row>3</xdr:row>
      <xdr:rowOff>0</xdr:rowOff>
    </xdr:to>
    <xdr:pic>
      <xdr:nvPicPr>
        <xdr:cNvPr id="4" name="image1.png"/>
        <xdr:cNvPicPr/>
      </xdr:nvPicPr>
      <xdr:blipFill>
        <a:blip xmlns:r="http://schemas.openxmlformats.org/officeDocument/2006/relationships" r:embed="rId2"/>
        <a:srcRect/>
        <a:stretch>
          <a:fillRect/>
        </a:stretch>
      </xdr:blipFill>
      <xdr:spPr>
        <a:xfrm>
          <a:off x="4286261" y="0"/>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695325</xdr:colOff>
      <xdr:row>3</xdr:row>
      <xdr:rowOff>74732</xdr:rowOff>
    </xdr:to>
    <xdr:pic>
      <xdr:nvPicPr>
        <xdr:cNvPr id="6" name="Imagen 5">
          <a:extLst>
            <a:ext uri="{FF2B5EF4-FFF2-40B4-BE49-F238E27FC236}">
              <a16:creationId xmlns:a16="http://schemas.microsoft.com/office/drawing/2014/main" xmlns="" id="{558B093A-7908-4749-BA7A-53D5541F3902}"/>
            </a:ext>
          </a:extLst>
        </xdr:cNvPr>
        <xdr:cNvPicPr>
          <a:picLocks noChangeAspect="1"/>
        </xdr:cNvPicPr>
      </xdr:nvPicPr>
      <xdr:blipFill>
        <a:blip xmlns:r="http://schemas.openxmlformats.org/officeDocument/2006/relationships" r:embed="rId1"/>
        <a:stretch>
          <a:fillRect/>
        </a:stretch>
      </xdr:blipFill>
      <xdr:spPr>
        <a:xfrm>
          <a:off x="0" y="0"/>
          <a:ext cx="5753100" cy="646232"/>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138546</xdr:rowOff>
    </xdr:to>
    <xdr:pic>
      <xdr:nvPicPr>
        <xdr:cNvPr id="4" name="image1.png"/>
        <xdr:cNvPicPr/>
      </xdr:nvPicPr>
      <xdr:blipFill>
        <a:blip xmlns:r="http://schemas.openxmlformats.org/officeDocument/2006/relationships" r:embed="rId2"/>
        <a:srcRect/>
        <a:stretch>
          <a:fillRect/>
        </a:stretch>
      </xdr:blipFill>
      <xdr:spPr>
        <a:xfrm>
          <a:off x="4978977" y="8660"/>
          <a:ext cx="1316182" cy="510886"/>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502227</xdr:colOff>
      <xdr:row>3</xdr:row>
      <xdr:rowOff>114516</xdr:rowOff>
    </xdr:to>
    <xdr:pic>
      <xdr:nvPicPr>
        <xdr:cNvPr id="6" name="Imagen 5">
          <a:extLst>
            <a:ext uri="{FF2B5EF4-FFF2-40B4-BE49-F238E27FC236}">
              <a16:creationId xmlns:a16="http://schemas.microsoft.com/office/drawing/2014/main" xmlns="" id="{CECAA4EC-CB43-43BA-8680-AE854B3B9ACB}"/>
            </a:ext>
          </a:extLst>
        </xdr:cNvPr>
        <xdr:cNvPicPr>
          <a:picLocks noChangeAspect="1"/>
        </xdr:cNvPicPr>
      </xdr:nvPicPr>
      <xdr:blipFill>
        <a:blip xmlns:r="http://schemas.openxmlformats.org/officeDocument/2006/relationships" r:embed="rId1"/>
        <a:stretch>
          <a:fillRect/>
        </a:stretch>
      </xdr:blipFill>
      <xdr:spPr>
        <a:xfrm>
          <a:off x="0" y="0"/>
          <a:ext cx="5524500" cy="686016"/>
        </a:xfrm>
        <a:prstGeom prst="rect">
          <a:avLst/>
        </a:prstGeom>
      </xdr:spPr>
    </xdr:pic>
    <xdr:clientData/>
  </xdr:twoCellAnchor>
  <xdr:twoCellAnchor editAs="oneCell">
    <xdr:from>
      <xdr:col>3</xdr:col>
      <xdr:colOff>952499</xdr:colOff>
      <xdr:row>0</xdr:row>
      <xdr:rowOff>0</xdr:rowOff>
    </xdr:from>
    <xdr:to>
      <xdr:col>4</xdr:col>
      <xdr:colOff>682550</xdr:colOff>
      <xdr:row>2</xdr:row>
      <xdr:rowOff>190499</xdr:rowOff>
    </xdr:to>
    <xdr:pic>
      <xdr:nvPicPr>
        <xdr:cNvPr id="3" name="image1.png"/>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111125</xdr:colOff>
      <xdr:row>3</xdr:row>
      <xdr:rowOff>74732</xdr:rowOff>
    </xdr:to>
    <xdr:pic>
      <xdr:nvPicPr>
        <xdr:cNvPr id="7" name="Imagen 6">
          <a:extLst>
            <a:ext uri="{FF2B5EF4-FFF2-40B4-BE49-F238E27FC236}">
              <a16:creationId xmlns:a16="http://schemas.microsoft.com/office/drawing/2014/main" xmlns="" id="{663444DF-8431-443E-98C4-87F50B411020}"/>
            </a:ext>
          </a:extLst>
        </xdr:cNvPr>
        <xdr:cNvPicPr>
          <a:picLocks noChangeAspect="1"/>
        </xdr:cNvPicPr>
      </xdr:nvPicPr>
      <xdr:blipFill>
        <a:blip xmlns:r="http://schemas.openxmlformats.org/officeDocument/2006/relationships" r:embed="rId1"/>
        <a:stretch>
          <a:fillRect/>
        </a:stretch>
      </xdr:blipFill>
      <xdr:spPr>
        <a:xfrm>
          <a:off x="0" y="0"/>
          <a:ext cx="4989635" cy="646232"/>
        </a:xfrm>
        <a:prstGeom prst="rect">
          <a:avLst/>
        </a:prstGeom>
      </xdr:spPr>
    </xdr:pic>
    <xdr:clientData/>
  </xdr:twoCellAnchor>
  <xdr:twoCellAnchor editAs="oneCell">
    <xdr:from>
      <xdr:col>10</xdr:col>
      <xdr:colOff>271095</xdr:colOff>
      <xdr:row>0</xdr:row>
      <xdr:rowOff>0</xdr:rowOff>
    </xdr:from>
    <xdr:to>
      <xdr:col>11</xdr:col>
      <xdr:colOff>641733</xdr:colOff>
      <xdr:row>2</xdr:row>
      <xdr:rowOff>139211</xdr:rowOff>
    </xdr:to>
    <xdr:pic>
      <xdr:nvPicPr>
        <xdr:cNvPr id="3" name="image1.png"/>
        <xdr:cNvPicPr/>
      </xdr:nvPicPr>
      <xdr:blipFill>
        <a:blip xmlns:r="http://schemas.openxmlformats.org/officeDocument/2006/relationships" r:embed="rId2"/>
        <a:srcRect/>
        <a:stretch>
          <a:fillRect/>
        </a:stretch>
      </xdr:blipFill>
      <xdr:spPr>
        <a:xfrm>
          <a:off x="6381749" y="0"/>
          <a:ext cx="1528397" cy="520211"/>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77930</xdr:colOff>
      <xdr:row>0</xdr:row>
      <xdr:rowOff>0</xdr:rowOff>
    </xdr:from>
    <xdr:to>
      <xdr:col>3</xdr:col>
      <xdr:colOff>43295</xdr:colOff>
      <xdr:row>3</xdr:row>
      <xdr:rowOff>136342</xdr:rowOff>
    </xdr:to>
    <xdr:pic>
      <xdr:nvPicPr>
        <xdr:cNvPr id="7" name="Imagen 6">
          <a:extLst>
            <a:ext uri="{FF2B5EF4-FFF2-40B4-BE49-F238E27FC236}">
              <a16:creationId xmlns:a16="http://schemas.microsoft.com/office/drawing/2014/main" xmlns="" id="{65398E7A-A6F0-4189-B772-33B0B89C0E63}"/>
            </a:ext>
          </a:extLst>
        </xdr:cNvPr>
        <xdr:cNvPicPr>
          <a:picLocks noChangeAspect="1"/>
        </xdr:cNvPicPr>
      </xdr:nvPicPr>
      <xdr:blipFill>
        <a:blip xmlns:r="http://schemas.openxmlformats.org/officeDocument/2006/relationships" r:embed="rId1"/>
        <a:stretch>
          <a:fillRect/>
        </a:stretch>
      </xdr:blipFill>
      <xdr:spPr>
        <a:xfrm>
          <a:off x="77930" y="0"/>
          <a:ext cx="4476751" cy="707842"/>
        </a:xfrm>
        <a:prstGeom prst="rect">
          <a:avLst/>
        </a:prstGeom>
      </xdr:spPr>
    </xdr:pic>
    <xdr:clientData/>
  </xdr:twoCellAnchor>
  <xdr:twoCellAnchor editAs="oneCell">
    <xdr:from>
      <xdr:col>3</xdr:col>
      <xdr:colOff>1004455</xdr:colOff>
      <xdr:row>0</xdr:row>
      <xdr:rowOff>0</xdr:rowOff>
    </xdr:from>
    <xdr:to>
      <xdr:col>5</xdr:col>
      <xdr:colOff>0</xdr:colOff>
      <xdr:row>2</xdr:row>
      <xdr:rowOff>190499</xdr:rowOff>
    </xdr:to>
    <xdr:pic>
      <xdr:nvPicPr>
        <xdr:cNvPr id="4" name="image1.png"/>
        <xdr:cNvPicPr/>
      </xdr:nvPicPr>
      <xdr:blipFill>
        <a:blip xmlns:r="http://schemas.openxmlformats.org/officeDocument/2006/relationships" r:embed="rId2"/>
        <a:srcRect/>
        <a:stretch>
          <a:fillRect/>
        </a:stretch>
      </xdr:blipFill>
      <xdr:spPr>
        <a:xfrm>
          <a:off x="4537364" y="0"/>
          <a:ext cx="1350818" cy="571499"/>
        </a:xfrm>
        <a:prstGeom prst="rect">
          <a:avLst/>
        </a:prstGeom>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lio Cesar Rivas Loeza" refreshedDate="44365.858597800929" createdVersion="4" refreshedVersion="4" minRefreshableVersion="3" recordCount="34">
  <cacheSource type="worksheet">
    <worksheetSource ref="A10:K44" sheet="ANEXO 1 TABLA 3"/>
  </cacheSource>
  <cacheFields count="11">
    <cacheField name="1a" numFmtId="0">
      <sharedItems count="30">
        <s v="CONSTRUCCIÓN DE ALCANTARILLADO SANITARIO."/>
        <s v="CONSTRUCCIÓN DE PLANTA DE TRATAMIENTO DE AGUAS RESIDUALES (MODULO 2)."/>
        <s v="CONSTRUCCIÓN DEL SISTEMA DE CAPTACIÓN DE AGUA DE LLUVIA CON TANQUE DE ALMACENAMIENTO ."/>
        <s v="CONSTRUCCIÓN DE SISTEMA DE CAPTACIÓN DE AGUA DE LLUVIA CON TANQUE DE ALMACENAMIENTO (PRIMERA ETAPA)"/>
        <s v="CONSTRUCCIÓN DE SISTEMA DE CAPTACIÓN DE AGUA DE LLUVIA CON TANQUE DE ALMACENAMIENTO (SEGUNDA ETAPA)"/>
        <s v="CONSTRUCCIÓN DE ALCANTARILLADO SANITARIO "/>
        <s v="REHABILITACIÓN DE LA CAPTACIÓN DEL SISTEMA DE AGUA POTABLE (PRIMERA ETAPA)"/>
        <s v="CONSTRUCCIÓN DE DRENAJE SANITARIO ZONA 2"/>
        <s v="CONSTRUCCIÓN DE LA PLANTA DE TRATAMIENTO DE AGUAS RESIDUALES PARA LA ZONA NORTE."/>
        <s v="CONSTRUCCIÓN DEL SISTEMA DE ABASTECIMIENTO DE AGUA POTABLE MEDIANTE CAPTADORES DE LLUVIA (CUARTA ETAPA)"/>
        <s v="CONSTRUCCIÓN DEL SISTEMA DE ABASTECIMIENTO DE AGUA POTABLE PARA LA COLMENA Y PUERTO CHICO DE LA CONGREGACIÓN  DE ATIXTACA DEL MPIO. DE ZACUALPAN, VER."/>
        <s v="CONSTRUCCIÓN DE SISTEMA DE CAPTACIÓN DE AGUA DE LLUVIA CON TANQUE DE ALMACENAMIENTO (PRIMERA ETAPA)."/>
        <s v="CONSTRUCCIÓN DE LA PLANTA DE TRATAMIENTO DE AGUAS RESIDUALES."/>
        <s v="CONSTRUCCIÓN DE TANQUES DE REGULARIZACIÓN EN LA LOCALIDAD DE ALTO LUCERO, PARA EL SISTEMA DE AGUA POTABLE DE TÚXPAM DE RODRÍGUEZ CANO Y ZONA CONURBADA (COMPLEMENTARIO)."/>
        <s v="CONSTRUCCIÓN DE SISTEMA DE DRENAJE SANITARIO Y REHABILITACIÓN DE PLANTA DE TRATAMIENTO DE AGUAS RESIDUALES &quot;LA GASERA&quot; EN LA ZONA NOROESTE . (COMPLEMENTARIO)"/>
        <s v="CONSTRUCCIÓN DE SISTEMA DE CAPTACIÓN DE AGUA DE LLUVIA "/>
        <s v="CONSTRUCCIÓN DE SISTEMA DE CAPTACIÓN DE AGUA DE LLUVIA."/>
        <s v="CONSTRUCCIÓN DE SISTEMA DE CAPTACIÓN DE AGUA DE LLUVIA (PRIMERA ETAPA)."/>
        <s v="GASTOS DE SUPERVISIÓN TÉCNICA PARA LA CONSTRUCCIÓN DE ALCANTARILLADO SANITARIO."/>
        <s v="GASTOS DE SUPERVISIÓN TÉCNICA PARA LA CONSTRUCCIÓN DE PLANTA DE TRATAMIENTO DE AGUAS RESIDUALES (MÓDULO 2)."/>
        <s v="GASTOS DE SUPERVISIÓN TÉCNICA PARA LA CONSTRUCCIÓN DEL SISTEMA DE CAPTACIÓN DE AGUA DE LLUVIA CON TANQUE DE ALMACENAMIENTO."/>
        <s v="GASTOS DE SUPERVISIÓN TÉCNICA PARA LA CONSTRUCCIÓN DE SISTEMA DE CAPTACIÓN DE LLUVIA CON TANQUE DE ALMACENAMIENTO (PRIMERA ETAPA)."/>
        <s v="GASTOS DE SUPERVISIÓN TÉCNICA PARA LA CONSTRUCCIÓN DE SISTEMA DE CAPTACIÓN DE LLUVIA CON TANQUE DE ALMACENAMIENTO (SEGUNDA ETAPA)"/>
        <s v="GASTOS DE SUPERVISIÓN TÉCNICA PARA LA CONSTRUCCIÓN DE ALCANTARILLADO SANITARIO"/>
        <s v="GASTOS DE SUPERVISIÓN TÉCNICA PARA LA REHABILITACIÓN DE LA CAPTACIÓN DEL SISTEMA DE AGUA POTABLE (PRIMERA ETAPA)"/>
        <s v="GASTOS DE SUPERVISIÓN TÉCNICA PARA LA CONSTRUCCIÓN DE DRENAJE SANITARIO ZONA 2 "/>
        <s v="GASTOS DE SUPERVISIÓN TÉCNICA PARA LA CONSTRUCCIÓN DE LA PLANTA DE TRATAMIETO DE AGUAS RESIDUALES PARA LA ZONA NORTE."/>
        <s v="GASTOS DE SUPERVISIÓN TÉCNICA PARA LA CONSTRUCCIÓN DE LAS PLANTAS DE TRATAMIENTO DE AGUAS RESIDUALES."/>
        <s v="GASTOS DE SUPERVISIÓN TÉCNICA PARA LA CONSTRUCCIÓN  DE TANQUES DE REGULARIZACIÓN EN LA LOCALIDAD DE ALTO LUCERO PARA EL SISTEMA DE AGUA POTABLE DE TUXPAM DE RODRIGUEZ CANO Y ZONA CONURBADA."/>
        <s v="GASTOS DE SUPERVISIÓN TÉCNICA PARA LA CONSTRUCCIÓN DEL SISTEMA DE DRENAJE SANITARIO Y REHABILITACIÓN DE PLANTA DE TRATAMIENTO DE AGUAS RESIDUALES &quot;LA GASERA&quot; EN LA ZONA NORESTE (COMPLEMENTARIO)"/>
      </sharedItems>
    </cacheField>
    <cacheField name="2a" numFmtId="0">
      <sharedItems containsSemiMixedTypes="0" containsString="0" containsNumber="1" containsInteger="1" minValue="93315" maxValue="260632"/>
    </cacheField>
    <cacheField name="3a" numFmtId="0">
      <sharedItems count="15">
        <s v="CHICONTEPEC"/>
        <s v="TAMALÍN"/>
        <s v="ZONGOLICA"/>
        <s v="TEHUIPANGO"/>
        <s v="MIXTLA DE ALTAMIRANO"/>
        <s v="ILAMATLÁN"/>
        <s v="TUXPAN"/>
        <s v="TEQUILA"/>
        <s v="COYUTLA"/>
        <s v="IXHUATLÁN DEL CAFÉ"/>
        <s v="ZACUALPAN"/>
        <s v="HUAYACOCOTLA"/>
        <s v="VEGA DE ALATORRE"/>
        <s v="SOLEDAD ATZOMPA"/>
        <s v="AMATLÁN DE LOS REYES"/>
      </sharedItems>
    </cacheField>
    <cacheField name="4a" numFmtId="0">
      <sharedItems count="21">
        <s v="ACATITLA"/>
        <s v="TAMALÍN"/>
        <s v="TEPANTÍCPAC"/>
        <s v="TLALCOSPA"/>
        <s v="MIXTLANTLAKPAK"/>
        <s v="SAN PABLO MITECATLÁN"/>
        <s v="VARIAS"/>
        <s v="TEQUILA"/>
        <s v="LAS LOMAS"/>
        <s v="ÁLVARO OBREGÓN"/>
        <s v="SANTA CRUZ ATITLA"/>
        <s v="ACHICHIPICO"/>
        <s v="APIPITZICATITLA"/>
        <s v="TOTUTLA"/>
        <s v="XONACAYOJCA"/>
        <s v="LAS BLANCAS (PALO GORDO)"/>
        <s v="ALTO LUCERO"/>
        <s v="VEGA DE ALATORRE"/>
        <s v="ZACATEPEC"/>
        <s v="CRUZ DE LOS NARANJOS"/>
        <s v="TEPAXAPA"/>
      </sharedItems>
    </cacheField>
    <cacheField name="5a" numFmtId="0">
      <sharedItems count="3">
        <s v="RURAL"/>
        <s v="URBANO"/>
        <s v="URBANO "/>
      </sharedItems>
    </cacheField>
    <cacheField name="6a" numFmtId="0">
      <sharedItems count="4">
        <s v="ALTO"/>
        <s v="MEDIO"/>
        <s v="MUY ALTO"/>
        <s v="BAJO"/>
      </sharedItems>
    </cacheField>
    <cacheField name="7a" numFmtId="0">
      <sharedItems count="2">
        <s v="MODERADA"/>
        <s v="EXTREMA"/>
      </sharedItems>
    </cacheField>
    <cacheField name="8a" numFmtId="44">
      <sharedItems containsSemiMixedTypes="0" containsString="0" containsNumber="1" minValue="36188.1" maxValue="30982627.890000001"/>
    </cacheField>
    <cacheField name="9a" numFmtId="10">
      <sharedItems containsSemiMixedTypes="0" containsString="0" containsNumber="1" minValue="2.92233970667434E-4" maxValue="0.25019761662000167"/>
    </cacheField>
    <cacheField name="10a" numFmtId="0">
      <sharedItems containsSemiMixedTypes="0" containsString="0" containsNumber="1" containsInteger="1" minValue="52" maxValue="120727"/>
    </cacheField>
    <cacheField name="11a" numFmtId="0">
      <sharedItems count="13">
        <s v="CONSTRUCCIÓN DE ALCANTARILLADO SANITARIO"/>
        <s v="CONSTRUCCIÓN DE PLANTA DE TRATAMIENTO"/>
        <s v="CONSTRUCCIÓN DE SISTEMA DE CAPTACIÓN"/>
        <s v="REHABILITACIÓN DE LA CAPTACIÓN DEL"/>
        <s v="CONSTRUCCIÓN DE DRENAJE SANITARIO ZONA"/>
        <s v="CONSTRUCCIÓN DEL SISTEMA DE ABASTECIMIENTO"/>
        <s v="CONSTRUCCIÓN DE TANQUES DE REGULARIZACIÓN"/>
        <s v="CONSTRUCCIÓN DE SISTEMA DE DRENAJE"/>
        <s v="GASTOS DE SUPERVISIÓN TÉCNICA PARA"/>
        <s v="CONSTRUCCIÓN DE ALCANTARILLADO SANITARIO. " u="1"/>
        <s v="CONSTRUCCIÓN DE LA PLANTA DE" u="1"/>
        <s v="CONSTRUCCIÓN DEL SISTEMA DE CAPTACIÓN" u="1"/>
        <s v="CONSTRUCCIÓN DE ALCANTARILLADO SANITARIO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
  <r>
    <x v="0"/>
    <n v="112531"/>
    <x v="0"/>
    <x v="0"/>
    <x v="0"/>
    <x v="0"/>
    <x v="0"/>
    <n v="1536876.8"/>
    <n v="1.2410919879481373E-2"/>
    <n v="770"/>
    <x v="0"/>
  </r>
  <r>
    <x v="1"/>
    <n v="112609"/>
    <x v="1"/>
    <x v="1"/>
    <x v="0"/>
    <x v="1"/>
    <x v="0"/>
    <n v="4647403.0199999996"/>
    <n v="3.7529713851415909E-2"/>
    <n v="5019"/>
    <x v="1"/>
  </r>
  <r>
    <x v="2"/>
    <n v="99997"/>
    <x v="2"/>
    <x v="2"/>
    <x v="0"/>
    <x v="2"/>
    <x v="0"/>
    <n v="8863694.2400000002"/>
    <n v="7.1578020469084139E-2"/>
    <n v="310"/>
    <x v="2"/>
  </r>
  <r>
    <x v="3"/>
    <n v="112424"/>
    <x v="3"/>
    <x v="3"/>
    <x v="0"/>
    <x v="2"/>
    <x v="1"/>
    <n v="8158173.1799999997"/>
    <n v="6.5880644238961616E-2"/>
    <n v="375"/>
    <x v="2"/>
  </r>
  <r>
    <x v="4"/>
    <n v="99244"/>
    <x v="4"/>
    <x v="4"/>
    <x v="0"/>
    <x v="2"/>
    <x v="1"/>
    <n v="2493494.75"/>
    <n v="2.0136008014537948E-2"/>
    <n v="427"/>
    <x v="2"/>
  </r>
  <r>
    <x v="5"/>
    <n v="93315"/>
    <x v="5"/>
    <x v="5"/>
    <x v="0"/>
    <x v="2"/>
    <x v="1"/>
    <n v="1643064.67"/>
    <n v="1.326843113005317E-2"/>
    <n v="913"/>
    <x v="0"/>
  </r>
  <r>
    <x v="6"/>
    <n v="119242"/>
    <x v="6"/>
    <x v="6"/>
    <x v="1"/>
    <x v="3"/>
    <x v="0"/>
    <n v="30982627.890000001"/>
    <n v="0.25019761662000167"/>
    <n v="120727"/>
    <x v="3"/>
  </r>
  <r>
    <x v="7"/>
    <n v="99639"/>
    <x v="7"/>
    <x v="7"/>
    <x v="0"/>
    <x v="2"/>
    <x v="0"/>
    <n v="2434766.9"/>
    <n v="1.9661756180530041E-2"/>
    <n v="3897"/>
    <x v="4"/>
  </r>
  <r>
    <x v="8"/>
    <n v="112347"/>
    <x v="8"/>
    <x v="8"/>
    <x v="0"/>
    <x v="0"/>
    <x v="0"/>
    <n v="1375681.58"/>
    <n v="1.1109201381046513E-2"/>
    <n v="1811"/>
    <x v="1"/>
  </r>
  <r>
    <x v="9"/>
    <n v="112753"/>
    <x v="9"/>
    <x v="9"/>
    <x v="0"/>
    <x v="0"/>
    <x v="0"/>
    <n v="2992837.06"/>
    <n v="2.416840501724184E-2"/>
    <n v="113"/>
    <x v="5"/>
  </r>
  <r>
    <x v="10"/>
    <n v="119121"/>
    <x v="10"/>
    <x v="6"/>
    <x v="0"/>
    <x v="0"/>
    <x v="0"/>
    <n v="3586085.7399999998"/>
    <n v="2.8959135045886999E-2"/>
    <n v="303"/>
    <x v="5"/>
  </r>
  <r>
    <x v="11"/>
    <n v="112798"/>
    <x v="3"/>
    <x v="10"/>
    <x v="0"/>
    <x v="2"/>
    <x v="1"/>
    <n v="2185166.7399999998"/>
    <n v="1.7646130993354509E-2"/>
    <n v="114"/>
    <x v="2"/>
  </r>
  <r>
    <x v="11"/>
    <n v="114195"/>
    <x v="3"/>
    <x v="11"/>
    <x v="0"/>
    <x v="2"/>
    <x v="1"/>
    <n v="4929471.3099999996"/>
    <n v="3.9807532703084646E-2"/>
    <n v="207"/>
    <x v="2"/>
  </r>
  <r>
    <x v="11"/>
    <n v="114269"/>
    <x v="3"/>
    <x v="12"/>
    <x v="0"/>
    <x v="2"/>
    <x v="1"/>
    <n v="2171503.4099999997"/>
    <n v="1.7535793916292175E-2"/>
    <n v="103"/>
    <x v="2"/>
  </r>
  <r>
    <x v="3"/>
    <n v="114337"/>
    <x v="3"/>
    <x v="13"/>
    <x v="0"/>
    <x v="2"/>
    <x v="1"/>
    <n v="2399649.7799999998"/>
    <n v="1.937817081915421E-2"/>
    <n v="117"/>
    <x v="2"/>
  </r>
  <r>
    <x v="11"/>
    <n v="119043"/>
    <x v="3"/>
    <x v="14"/>
    <x v="0"/>
    <x v="2"/>
    <x v="1"/>
    <n v="2439185.7199999997"/>
    <n v="1.9697439991348091E-2"/>
    <n v="143"/>
    <x v="2"/>
  </r>
  <r>
    <x v="12"/>
    <n v="112667"/>
    <x v="11"/>
    <x v="15"/>
    <x v="0"/>
    <x v="0"/>
    <x v="0"/>
    <n v="2973943.89"/>
    <n v="2.4015834805277279E-2"/>
    <n v="363"/>
    <x v="1"/>
  </r>
  <r>
    <x v="13"/>
    <n v="246558"/>
    <x v="6"/>
    <x v="16"/>
    <x v="2"/>
    <x v="3"/>
    <x v="0"/>
    <n v="22679354.210000001"/>
    <n v="0.18314522544597495"/>
    <n v="117055"/>
    <x v="6"/>
  </r>
  <r>
    <x v="14"/>
    <n v="247248"/>
    <x v="12"/>
    <x v="17"/>
    <x v="1"/>
    <x v="3"/>
    <x v="0"/>
    <n v="4690130.34"/>
    <n v="3.7874754745510324E-2"/>
    <n v="2831"/>
    <x v="7"/>
  </r>
  <r>
    <x v="15"/>
    <n v="253670"/>
    <x v="13"/>
    <x v="18"/>
    <x v="0"/>
    <x v="2"/>
    <x v="1"/>
    <n v="1509523.23"/>
    <n v="1.2190028415905512E-2"/>
    <n v="52"/>
    <x v="2"/>
  </r>
  <r>
    <x v="16"/>
    <n v="253569"/>
    <x v="14"/>
    <x v="19"/>
    <x v="0"/>
    <x v="3"/>
    <x v="0"/>
    <n v="1334348.24"/>
    <n v="1.0775417455691296E-2"/>
    <n v="72"/>
    <x v="2"/>
  </r>
  <r>
    <x v="17"/>
    <n v="246168"/>
    <x v="13"/>
    <x v="20"/>
    <x v="0"/>
    <x v="2"/>
    <x v="1"/>
    <n v="5675915.3300000001"/>
    <n v="4.583537886924318E-2"/>
    <n v="272"/>
    <x v="2"/>
  </r>
  <r>
    <x v="18"/>
    <n v="117489"/>
    <x v="0"/>
    <x v="0"/>
    <x v="0"/>
    <x v="0"/>
    <x v="0"/>
    <n v="39760.68"/>
    <n v="3.2108404124110495E-4"/>
    <n v="770"/>
    <x v="8"/>
  </r>
  <r>
    <x v="19"/>
    <n v="119517"/>
    <x v="1"/>
    <x v="1"/>
    <x v="0"/>
    <x v="1"/>
    <x v="0"/>
    <n v="111915.59"/>
    <n v="9.0376497371480046E-4"/>
    <n v="5019"/>
    <x v="8"/>
  </r>
  <r>
    <x v="20"/>
    <n v="119564"/>
    <x v="2"/>
    <x v="2"/>
    <x v="0"/>
    <x v="2"/>
    <x v="0"/>
    <n v="227543.3"/>
    <n v="1.8375068615862987E-3"/>
    <n v="310"/>
    <x v="8"/>
  </r>
  <r>
    <x v="21"/>
    <n v="119528"/>
    <x v="3"/>
    <x v="3"/>
    <x v="0"/>
    <x v="2"/>
    <x v="1"/>
    <n v="210840"/>
    <n v="1.7026207613973043E-3"/>
    <n v="375"/>
    <x v="8"/>
  </r>
  <r>
    <x v="22"/>
    <n v="119506"/>
    <x v="4"/>
    <x v="4"/>
    <x v="0"/>
    <x v="2"/>
    <x v="1"/>
    <n v="65731.72"/>
    <n v="5.3081099959378876E-4"/>
    <n v="427"/>
    <x v="8"/>
  </r>
  <r>
    <x v="23"/>
    <n v="119492"/>
    <x v="5"/>
    <x v="5"/>
    <x v="0"/>
    <x v="2"/>
    <x v="1"/>
    <n v="44995.68"/>
    <n v="3.633588452911661E-4"/>
    <n v="913"/>
    <x v="8"/>
  </r>
  <r>
    <x v="24"/>
    <n v="119552"/>
    <x v="6"/>
    <x v="6"/>
    <x v="1"/>
    <x v="3"/>
    <x v="0"/>
    <n v="762481.75"/>
    <n v="6.1573575115563889E-3"/>
    <n v="120727"/>
    <x v="8"/>
  </r>
  <r>
    <x v="25"/>
    <n v="119544"/>
    <x v="7"/>
    <x v="7"/>
    <x v="0"/>
    <x v="2"/>
    <x v="0"/>
    <n v="92631.82"/>
    <n v="7.4804050416438076E-4"/>
    <n v="3897"/>
    <x v="8"/>
  </r>
  <r>
    <x v="26"/>
    <n v="119465"/>
    <x v="8"/>
    <x v="8"/>
    <x v="0"/>
    <x v="0"/>
    <x v="0"/>
    <n v="36188.1"/>
    <n v="2.92233970667434E-4"/>
    <n v="1811"/>
    <x v="8"/>
  </r>
  <r>
    <x v="27"/>
    <n v="151406"/>
    <x v="11"/>
    <x v="15"/>
    <x v="0"/>
    <x v="0"/>
    <x v="0"/>
    <n v="75330.210000000006"/>
    <n v="6.0832280168098484E-4"/>
    <n v="363"/>
    <x v="8"/>
  </r>
  <r>
    <x v="28"/>
    <n v="260632"/>
    <x v="6"/>
    <x v="16"/>
    <x v="2"/>
    <x v="3"/>
    <x v="0"/>
    <n v="383964.5"/>
    <n v="3.1006731613523772E-3"/>
    <n v="117055"/>
    <x v="8"/>
  </r>
  <r>
    <x v="29"/>
    <n v="260529"/>
    <x v="12"/>
    <x v="17"/>
    <x v="1"/>
    <x v="3"/>
    <x v="0"/>
    <n v="78344.639999999999"/>
    <n v="6.3266557867671074E-4"/>
    <n v="2831"/>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4" minRefreshableVersion="3" useAutoFormatting="1" rowGrandTotals="0" colGrandTotals="0" itemPrintTitles="1" createdVersion="4" indent="0" compact="0" compactData="0" multipleFieldFilters="0">
  <location ref="A1:D4" firstHeaderRow="0" firstDataRow="1" firstDataCol="1"/>
  <pivotFields count="11">
    <pivotField compact="0" outline="0" showAll="0" defaultSubtotal="0">
      <items count="30">
        <item x="5"/>
        <item x="0"/>
        <item x="7"/>
        <item x="8"/>
        <item x="12"/>
        <item x="1"/>
        <item x="15"/>
        <item x="17"/>
        <item x="3"/>
        <item x="11"/>
        <item x="4"/>
        <item x="16"/>
        <item x="14"/>
        <item x="13"/>
        <item x="9"/>
        <item x="10"/>
        <item x="2"/>
        <item x="28"/>
        <item x="23"/>
        <item x="18"/>
        <item x="25"/>
        <item x="26"/>
        <item x="27"/>
        <item x="19"/>
        <item x="21"/>
        <item x="22"/>
        <item x="20"/>
        <item x="29"/>
        <item x="24"/>
        <item x="6"/>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5">
        <item x="14"/>
        <item x="0"/>
        <item x="8"/>
        <item x="11"/>
        <item x="5"/>
        <item x="9"/>
        <item x="4"/>
        <item x="13"/>
        <item x="1"/>
        <item x="3"/>
        <item x="7"/>
        <item x="6"/>
        <item x="12"/>
        <item x="10"/>
        <item x="2"/>
      </items>
      <extLst>
        <ext xmlns:x14="http://schemas.microsoft.com/office/spreadsheetml/2009/9/main" uri="{2946ED86-A175-432a-8AC1-64E0C546D7DE}">
          <x14:pivotField fillDownLabels="1"/>
        </ext>
      </extLst>
    </pivotField>
    <pivotField compact="0" outline="0" showAll="0" defaultSubtotal="0">
      <items count="21">
        <item x="0"/>
        <item x="11"/>
        <item x="16"/>
        <item x="9"/>
        <item x="12"/>
        <item x="19"/>
        <item x="15"/>
        <item x="8"/>
        <item x="4"/>
        <item x="5"/>
        <item x="10"/>
        <item x="1"/>
        <item x="2"/>
        <item x="20"/>
        <item x="7"/>
        <item x="3"/>
        <item x="13"/>
        <item x="6"/>
        <item x="17"/>
        <item x="14"/>
        <item x="18"/>
      </items>
      <extLst>
        <ext xmlns:x14="http://schemas.microsoft.com/office/spreadsheetml/2009/9/main" uri="{2946ED86-A175-432a-8AC1-64E0C546D7DE}">
          <x14:pivotField fillDownLabels="1"/>
        </ext>
      </extLst>
    </pivotField>
    <pivotField axis="axisRow" compact="0" outline="0" showAll="0" defaultSubtotal="0">
      <items count="3">
        <item x="0"/>
        <item x="1"/>
        <item x="2"/>
      </items>
      <extLst>
        <ext xmlns:x14="http://schemas.microsoft.com/office/spreadsheetml/2009/9/main" uri="{2946ED86-A175-432a-8AC1-64E0C546D7DE}">
          <x14:pivotField fillDownLabels="1"/>
        </ext>
      </extLst>
    </pivotField>
    <pivotField compact="0" outline="0" showAll="0" defaultSubtotal="0">
      <items count="4">
        <item x="0"/>
        <item x="3"/>
        <item x="1"/>
        <item x="2"/>
      </items>
      <extLst>
        <ext xmlns:x14="http://schemas.microsoft.com/office/spreadsheetml/2009/9/main" uri="{2946ED86-A175-432a-8AC1-64E0C546D7DE}">
          <x14:pivotField fillDownLabels="1"/>
        </ext>
      </extLst>
    </pivotField>
    <pivotField compact="0" outline="0" showAll="0" defaultSubtotal="0">
      <items count="2">
        <item x="1"/>
        <item x="0"/>
      </items>
      <extLst>
        <ext xmlns:x14="http://schemas.microsoft.com/office/spreadsheetml/2009/9/main" uri="{2946ED86-A175-432a-8AC1-64E0C546D7DE}">
          <x14:pivotField fillDownLabels="1"/>
        </ext>
      </extLst>
    </pivotField>
    <pivotField dataField="1" compact="0" numFmtId="44" outline="0" showAll="0" defaultSubtotal="0">
      <extLst>
        <ext xmlns:x14="http://schemas.microsoft.com/office/spreadsheetml/2009/9/main" uri="{2946ED86-A175-432a-8AC1-64E0C546D7DE}">
          <x14:pivotField fillDownLabels="1"/>
        </ext>
      </extLst>
    </pivotField>
    <pivotField dataField="1" compact="0" numFmtId="1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3">
        <item m="1" x="12"/>
        <item m="1" x="9"/>
        <item x="4"/>
        <item m="1" x="10"/>
        <item x="1"/>
        <item x="2"/>
        <item x="7"/>
        <item x="6"/>
        <item x="5"/>
        <item m="1" x="11"/>
        <item x="8"/>
        <item x="3"/>
        <item x="0"/>
      </items>
      <extLst>
        <ext xmlns:x14="http://schemas.microsoft.com/office/spreadsheetml/2009/9/main" uri="{2946ED86-A175-432a-8AC1-64E0C546D7DE}">
          <x14:pivotField fillDownLabels="1"/>
        </ext>
      </extLst>
    </pivotField>
  </pivotFields>
  <rowFields count="1">
    <field x="4"/>
  </rowFields>
  <rowItems count="3">
    <i>
      <x/>
    </i>
    <i>
      <x v="1"/>
    </i>
    <i>
      <x v="2"/>
    </i>
  </rowItems>
  <colFields count="1">
    <field x="-2"/>
  </colFields>
  <colItems count="3">
    <i>
      <x/>
    </i>
    <i i="1">
      <x v="1"/>
    </i>
    <i i="2">
      <x v="2"/>
    </i>
  </colItems>
  <dataFields count="3">
    <dataField name="Suma de 8a" fld="7" baseField="0" baseItem="0" numFmtId="42"/>
    <dataField name="Suma de 9a" fld="8" baseField="0" baseItem="0" numFmtId="9"/>
    <dataField name="Suma de 10a" fld="9" baseField="0" baseItem="0" numFmtId="41"/>
  </dataFields>
  <formats count="3">
    <format dxfId="2">
      <pivotArea outline="0" collapsedLevelsAreSubtotals="1" fieldPosition="0">
        <references count="1">
          <reference field="4294967294" count="1" selected="0">
            <x v="1"/>
          </reference>
        </references>
      </pivotArea>
    </format>
    <format dxfId="1">
      <pivotArea outline="0" collapsedLevelsAreSubtotals="1" fieldPosition="0">
        <references count="1">
          <reference field="4294967294" count="1" selected="0">
            <x v="2"/>
          </reference>
        </references>
      </pivotArea>
    </format>
    <format dxfId="0">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aev.gob.mx/difusion/fise/"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187.174.252.244/caev/pdfs/FISE/2020/3057_6.pdf" TargetMode="External"/><Relationship Id="rId7" Type="http://schemas.openxmlformats.org/officeDocument/2006/relationships/drawing" Target="../drawings/drawing9.xml"/><Relationship Id="rId2" Type="http://schemas.openxmlformats.org/officeDocument/2006/relationships/hyperlink" Target="http://187.174.252.244/caev/pdfs/FISE/2020/3057_5.pdf" TargetMode="External"/><Relationship Id="rId1" Type="http://schemas.openxmlformats.org/officeDocument/2006/relationships/hyperlink" Target="http://187.174.252.244/caev/pdfs/FISE/2020/3057_4.pdf" TargetMode="External"/><Relationship Id="rId6" Type="http://schemas.openxmlformats.org/officeDocument/2006/relationships/printerSettings" Target="../printerSettings/printerSettings9.bin"/><Relationship Id="rId5" Type="http://schemas.openxmlformats.org/officeDocument/2006/relationships/hyperlink" Target="http://187.174.252.244/caev/pdfs/FISE/2020/3057_8.pdf" TargetMode="External"/><Relationship Id="rId4" Type="http://schemas.openxmlformats.org/officeDocument/2006/relationships/hyperlink" Target="http://187.174.252.244/caev/pdfs/FISE/2020/3057_7.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user/AppData/Roaming/Microsoft/Excel/ANEXOS/ANEXO%207/4/Normativa%20Estatal" TargetMode="External"/><Relationship Id="rId2" Type="http://schemas.openxmlformats.org/officeDocument/2006/relationships/hyperlink" Target="https://drive.google.com/file/d/1y88YXmzebHBtJCn-oUg9TT1jQuWWBipo/view?usp=sharing" TargetMode="External"/><Relationship Id="rId1" Type="http://schemas.openxmlformats.org/officeDocument/2006/relationships/hyperlink" Target="https://drive.google.com/file/d/1oZbx19kvqjq1PQ1bDcXYBvBYsi-8oRoq/view"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www.caev.gob.mx/difusion/fise/fise202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gob.mx/cms/uploads/attachment/file/56904/Gu_a_para_la_Optimizaci_n__Estandarizaci_n_y_Mejora_Continua_de_Procesos.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6:I145"/>
  <sheetViews>
    <sheetView view="pageBreakPreview" topLeftCell="A41" zoomScale="115" zoomScaleNormal="80" zoomScaleSheetLayoutView="115" workbookViewId="0">
      <selection activeCell="G46" sqref="G46"/>
    </sheetView>
  </sheetViews>
  <sheetFormatPr baseColWidth="10" defaultRowHeight="15" x14ac:dyDescent="0.25"/>
  <cols>
    <col min="1" max="1" width="7.7109375" customWidth="1"/>
    <col min="2" max="2" width="33.85546875" customWidth="1"/>
    <col min="3" max="3" width="27.140625" customWidth="1"/>
    <col min="4" max="4" width="5.28515625" hidden="1" customWidth="1"/>
    <col min="5" max="5" width="1.85546875" customWidth="1"/>
    <col min="6" max="6" width="89.42578125" customWidth="1"/>
    <col min="7" max="7" width="57.5703125" customWidth="1"/>
    <col min="8" max="8" width="37" customWidth="1"/>
  </cols>
  <sheetData>
    <row r="6" spans="1:7" ht="24.75" customHeight="1" x14ac:dyDescent="0.25"/>
    <row r="7" spans="1:7" ht="34.5" customHeight="1" x14ac:dyDescent="0.25">
      <c r="A7" s="239" t="s">
        <v>85</v>
      </c>
      <c r="B7" s="239"/>
      <c r="C7" s="239"/>
      <c r="D7" s="239"/>
      <c r="E7" s="240"/>
      <c r="F7" s="240"/>
      <c r="G7" s="240"/>
    </row>
    <row r="8" spans="1:7" x14ac:dyDescent="0.25">
      <c r="A8" s="21"/>
      <c r="B8" s="21"/>
      <c r="C8" s="21"/>
      <c r="D8" s="21"/>
      <c r="E8" s="21"/>
      <c r="F8" s="21"/>
      <c r="G8" s="21"/>
    </row>
    <row r="9" spans="1:7" x14ac:dyDescent="0.25">
      <c r="A9" s="230" t="s">
        <v>314</v>
      </c>
      <c r="B9" s="231"/>
      <c r="C9" s="231"/>
      <c r="D9" s="231"/>
      <c r="E9" s="231"/>
      <c r="F9" s="231"/>
      <c r="G9" s="231"/>
    </row>
    <row r="10" spans="1:7" x14ac:dyDescent="0.25">
      <c r="A10" s="230" t="s">
        <v>313</v>
      </c>
      <c r="B10" s="231"/>
      <c r="C10" s="231"/>
      <c r="D10" s="231"/>
      <c r="E10" s="231"/>
      <c r="F10" s="231"/>
      <c r="G10" s="231"/>
    </row>
    <row r="11" spans="1:7" x14ac:dyDescent="0.25">
      <c r="A11" s="230" t="s">
        <v>315</v>
      </c>
      <c r="B11" s="231"/>
      <c r="C11" s="231"/>
      <c r="D11" s="231"/>
      <c r="E11" s="231"/>
      <c r="F11" s="231"/>
      <c r="G11" s="231"/>
    </row>
    <row r="12" spans="1:7" x14ac:dyDescent="0.25">
      <c r="A12" s="230" t="s">
        <v>316</v>
      </c>
      <c r="B12" s="231"/>
      <c r="C12" s="231"/>
      <c r="D12" s="231"/>
      <c r="E12" s="231"/>
      <c r="F12" s="231"/>
      <c r="G12" s="231"/>
    </row>
    <row r="13" spans="1:7" x14ac:dyDescent="0.25">
      <c r="A13" s="230" t="s">
        <v>317</v>
      </c>
      <c r="B13" s="231"/>
      <c r="C13" s="231"/>
      <c r="D13" s="231"/>
      <c r="E13" s="231"/>
      <c r="F13" s="231"/>
      <c r="G13" s="231"/>
    </row>
    <row r="14" spans="1:7" x14ac:dyDescent="0.25">
      <c r="A14" s="230" t="s">
        <v>541</v>
      </c>
      <c r="B14" s="231"/>
      <c r="C14" s="231"/>
      <c r="D14" s="231"/>
      <c r="E14" s="231"/>
      <c r="F14" s="231"/>
      <c r="G14" s="231"/>
    </row>
    <row r="15" spans="1:7" x14ac:dyDescent="0.25">
      <c r="A15" s="232"/>
      <c r="B15" s="232"/>
      <c r="C15" s="232"/>
      <c r="D15" s="232"/>
      <c r="E15" s="232"/>
      <c r="F15" s="232"/>
      <c r="G15" s="232"/>
    </row>
    <row r="16" spans="1:7" ht="97.5" customHeight="1" x14ac:dyDescent="0.25">
      <c r="A16" s="233" t="s">
        <v>86</v>
      </c>
      <c r="B16" s="234"/>
      <c r="C16" s="234"/>
      <c r="D16" s="234"/>
      <c r="E16" s="234"/>
      <c r="F16" s="234"/>
      <c r="G16" s="235"/>
    </row>
    <row r="17" spans="1:9" x14ac:dyDescent="0.25">
      <c r="A17" s="23"/>
      <c r="B17" s="23"/>
      <c r="C17" s="23"/>
      <c r="D17" s="23"/>
      <c r="E17" s="23"/>
      <c r="F17" s="23"/>
      <c r="G17" s="23"/>
    </row>
    <row r="18" spans="1:9" ht="27.75" customHeight="1" x14ac:dyDescent="0.25">
      <c r="A18" s="236" t="s">
        <v>35</v>
      </c>
      <c r="B18" s="237"/>
      <c r="C18" s="237"/>
      <c r="D18" s="238"/>
      <c r="E18" s="24"/>
      <c r="F18" s="25" t="s">
        <v>36</v>
      </c>
      <c r="G18" s="20" t="s">
        <v>41</v>
      </c>
    </row>
    <row r="19" spans="1:9" x14ac:dyDescent="0.25">
      <c r="A19" s="23"/>
      <c r="B19" s="23"/>
      <c r="C19" s="23"/>
      <c r="D19" s="23"/>
      <c r="E19" s="23"/>
      <c r="F19" s="23"/>
      <c r="G19" s="23"/>
    </row>
    <row r="20" spans="1:9" ht="21" customHeight="1" x14ac:dyDescent="0.25">
      <c r="A20" s="226" t="s">
        <v>37</v>
      </c>
      <c r="B20" s="227"/>
      <c r="C20" s="227"/>
      <c r="D20" s="227"/>
      <c r="E20" s="227"/>
      <c r="F20" s="227"/>
      <c r="G20" s="228"/>
    </row>
    <row r="21" spans="1:9" x14ac:dyDescent="0.25">
      <c r="A21" s="23"/>
      <c r="B21" s="23"/>
      <c r="C21" s="23"/>
      <c r="D21" s="23"/>
      <c r="E21" s="23"/>
      <c r="F21" s="23"/>
      <c r="G21" s="23"/>
    </row>
    <row r="22" spans="1:9" ht="150" x14ac:dyDescent="0.25">
      <c r="A22" s="229" t="s">
        <v>193</v>
      </c>
      <c r="B22" s="229"/>
      <c r="C22" s="229"/>
      <c r="D22" s="229"/>
      <c r="E22" s="26"/>
      <c r="F22" s="5" t="s">
        <v>551</v>
      </c>
      <c r="G22" s="152" t="s">
        <v>552</v>
      </c>
      <c r="H22" s="200"/>
      <c r="I22" s="60" t="s">
        <v>550</v>
      </c>
    </row>
    <row r="23" spans="1:9" x14ac:dyDescent="0.25">
      <c r="A23" s="17"/>
      <c r="B23" s="17"/>
      <c r="C23" s="17"/>
      <c r="D23" s="17"/>
      <c r="E23" s="26"/>
      <c r="F23" s="26"/>
      <c r="G23" s="26"/>
    </row>
    <row r="24" spans="1:9" ht="216.75" x14ac:dyDescent="0.25">
      <c r="A24" s="220" t="s">
        <v>194</v>
      </c>
      <c r="B24" s="221"/>
      <c r="C24" s="221"/>
      <c r="D24" s="222"/>
      <c r="E24" s="26"/>
      <c r="F24" s="5" t="s">
        <v>208</v>
      </c>
      <c r="G24" s="151" t="s">
        <v>441</v>
      </c>
      <c r="H24" s="200"/>
    </row>
    <row r="25" spans="1:9" x14ac:dyDescent="0.25">
      <c r="A25" s="17"/>
      <c r="B25" s="17"/>
      <c r="C25" s="17"/>
      <c r="D25" s="17"/>
      <c r="E25" s="26"/>
      <c r="F25" s="26"/>
      <c r="G25" s="26"/>
    </row>
    <row r="26" spans="1:9" ht="249.75" customHeight="1" x14ac:dyDescent="0.25">
      <c r="A26" s="220" t="s">
        <v>195</v>
      </c>
      <c r="B26" s="221"/>
      <c r="C26" s="221"/>
      <c r="D26" s="222"/>
      <c r="E26" s="26"/>
      <c r="F26" s="5" t="s">
        <v>319</v>
      </c>
      <c r="G26" s="195" t="s">
        <v>553</v>
      </c>
      <c r="H26" s="196"/>
    </row>
    <row r="27" spans="1:9" x14ac:dyDescent="0.25">
      <c r="A27" s="220"/>
      <c r="B27" s="221"/>
      <c r="C27" s="221"/>
      <c r="D27" s="221"/>
      <c r="E27" s="26"/>
      <c r="F27" s="26"/>
      <c r="G27" s="26"/>
    </row>
    <row r="28" spans="1:9" ht="289.5" customHeight="1" x14ac:dyDescent="0.25">
      <c r="A28" s="220" t="s">
        <v>196</v>
      </c>
      <c r="B28" s="221"/>
      <c r="C28" s="221"/>
      <c r="D28" s="222"/>
      <c r="E28" s="26"/>
      <c r="F28" s="201" t="s">
        <v>555</v>
      </c>
      <c r="G28" s="152" t="s">
        <v>554</v>
      </c>
      <c r="H28" s="200"/>
    </row>
    <row r="29" spans="1:9" x14ac:dyDescent="0.25">
      <c r="A29" s="220"/>
      <c r="B29" s="221"/>
      <c r="C29" s="221"/>
      <c r="D29" s="221"/>
      <c r="E29" s="26"/>
      <c r="F29" s="26"/>
      <c r="G29" s="26"/>
    </row>
    <row r="30" spans="1:9" ht="359.25" customHeight="1" x14ac:dyDescent="0.25">
      <c r="A30" s="220" t="s">
        <v>197</v>
      </c>
      <c r="B30" s="221"/>
      <c r="C30" s="221"/>
      <c r="D30" s="222"/>
      <c r="E30" s="26"/>
      <c r="F30" s="5" t="s">
        <v>556</v>
      </c>
      <c r="G30" s="5" t="s">
        <v>615</v>
      </c>
      <c r="H30" s="60"/>
    </row>
    <row r="31" spans="1:9" x14ac:dyDescent="0.25">
      <c r="A31" s="23"/>
      <c r="B31" s="23"/>
      <c r="C31" s="23"/>
      <c r="D31" s="23"/>
      <c r="E31" s="23"/>
      <c r="F31" s="23"/>
      <c r="G31" s="62"/>
    </row>
    <row r="32" spans="1:9" ht="21" customHeight="1" x14ac:dyDescent="0.25">
      <c r="A32" s="226" t="s">
        <v>38</v>
      </c>
      <c r="B32" s="227"/>
      <c r="C32" s="227"/>
      <c r="D32" s="227"/>
      <c r="E32" s="227"/>
      <c r="F32" s="227"/>
      <c r="G32" s="228"/>
    </row>
    <row r="33" spans="1:9" x14ac:dyDescent="0.25">
      <c r="A33" s="23"/>
      <c r="B33" s="23"/>
      <c r="C33" s="23"/>
      <c r="D33" s="23"/>
      <c r="E33" s="23"/>
      <c r="F33" s="23"/>
      <c r="G33" s="23"/>
    </row>
    <row r="34" spans="1:9" ht="216.75" x14ac:dyDescent="0.25">
      <c r="A34" s="217" t="s">
        <v>198</v>
      </c>
      <c r="B34" s="218"/>
      <c r="C34" s="218"/>
      <c r="D34" s="219"/>
      <c r="E34" s="26"/>
      <c r="F34" s="5" t="s">
        <v>557</v>
      </c>
      <c r="G34" s="152" t="s">
        <v>442</v>
      </c>
      <c r="H34" s="200"/>
    </row>
    <row r="35" spans="1:9" x14ac:dyDescent="0.25">
      <c r="A35" s="28"/>
      <c r="B35" s="28"/>
      <c r="C35" s="28"/>
      <c r="D35" s="28"/>
      <c r="E35" s="23"/>
      <c r="F35" s="23"/>
      <c r="G35" s="23"/>
    </row>
    <row r="36" spans="1:9" ht="335.25" customHeight="1" x14ac:dyDescent="0.25">
      <c r="A36" s="220" t="s">
        <v>199</v>
      </c>
      <c r="B36" s="221"/>
      <c r="C36" s="221"/>
      <c r="D36" s="222"/>
      <c r="E36" s="26"/>
      <c r="F36" s="61" t="s">
        <v>209</v>
      </c>
      <c r="G36" s="14" t="s">
        <v>561</v>
      </c>
    </row>
    <row r="37" spans="1:9" x14ac:dyDescent="0.25">
      <c r="A37" s="220"/>
      <c r="B37" s="221"/>
      <c r="C37" s="221"/>
      <c r="D37" s="221"/>
      <c r="E37" s="23"/>
      <c r="F37" s="23"/>
      <c r="G37" s="23"/>
    </row>
    <row r="38" spans="1:9" ht="102" customHeight="1" x14ac:dyDescent="0.25">
      <c r="A38" s="217" t="s">
        <v>200</v>
      </c>
      <c r="B38" s="218"/>
      <c r="C38" s="218"/>
      <c r="D38" s="219"/>
      <c r="E38" s="26"/>
      <c r="F38" s="5" t="s">
        <v>318</v>
      </c>
      <c r="G38" s="152" t="s">
        <v>443</v>
      </c>
    </row>
    <row r="39" spans="1:9" x14ac:dyDescent="0.25">
      <c r="A39" s="220"/>
      <c r="B39" s="221"/>
      <c r="C39" s="221"/>
      <c r="D39" s="221"/>
      <c r="E39" s="23"/>
      <c r="F39" s="23"/>
      <c r="G39" s="152"/>
    </row>
    <row r="40" spans="1:9" ht="198.75" customHeight="1" x14ac:dyDescent="0.25">
      <c r="A40" s="217" t="s">
        <v>201</v>
      </c>
      <c r="B40" s="218"/>
      <c r="C40" s="218"/>
      <c r="D40" s="219"/>
      <c r="E40" s="26"/>
      <c r="F40" s="5" t="s">
        <v>558</v>
      </c>
      <c r="G40" s="152" t="s">
        <v>444</v>
      </c>
      <c r="H40" s="60"/>
      <c r="I40" s="60"/>
    </row>
    <row r="41" spans="1:9" x14ac:dyDescent="0.25">
      <c r="A41" s="220"/>
      <c r="B41" s="221"/>
      <c r="C41" s="221"/>
      <c r="D41" s="221"/>
      <c r="E41" s="23"/>
      <c r="F41" s="23"/>
      <c r="G41" s="152"/>
    </row>
    <row r="42" spans="1:9" ht="129" customHeight="1" x14ac:dyDescent="0.25">
      <c r="A42" s="217" t="s">
        <v>202</v>
      </c>
      <c r="B42" s="218"/>
      <c r="C42" s="218"/>
      <c r="D42" s="219"/>
      <c r="E42" s="26"/>
      <c r="F42" s="14" t="s">
        <v>210</v>
      </c>
      <c r="G42" s="152"/>
    </row>
    <row r="43" spans="1:9" x14ac:dyDescent="0.25">
      <c r="A43" s="23"/>
      <c r="B43" s="23"/>
      <c r="C43" s="23"/>
      <c r="D43" s="23"/>
      <c r="E43" s="23"/>
      <c r="F43" s="23"/>
      <c r="G43" s="152"/>
    </row>
    <row r="44" spans="1:9" ht="21" customHeight="1" x14ac:dyDescent="0.25">
      <c r="A44" s="226" t="s">
        <v>39</v>
      </c>
      <c r="B44" s="227"/>
      <c r="C44" s="227"/>
      <c r="D44" s="227"/>
      <c r="E44" s="227"/>
      <c r="F44" s="227"/>
      <c r="G44" s="228"/>
    </row>
    <row r="45" spans="1:9" x14ac:dyDescent="0.25">
      <c r="A45" s="23"/>
      <c r="B45" s="23"/>
      <c r="C45" s="23"/>
      <c r="D45" s="23"/>
      <c r="E45" s="23"/>
      <c r="F45" s="23"/>
      <c r="G45" s="23"/>
    </row>
    <row r="46" spans="1:9" ht="292.5" x14ac:dyDescent="0.25">
      <c r="A46" s="217" t="s">
        <v>203</v>
      </c>
      <c r="B46" s="218"/>
      <c r="C46" s="218"/>
      <c r="D46" s="219"/>
      <c r="E46" s="26"/>
      <c r="F46" s="130" t="s">
        <v>560</v>
      </c>
      <c r="G46" s="14" t="s">
        <v>559</v>
      </c>
      <c r="H46" s="200"/>
      <c r="I46" s="60"/>
    </row>
    <row r="47" spans="1:9" x14ac:dyDescent="0.25">
      <c r="A47" s="220"/>
      <c r="B47" s="221"/>
      <c r="C47" s="221"/>
      <c r="D47" s="221"/>
      <c r="E47" s="23"/>
      <c r="F47" s="23"/>
      <c r="G47" s="23"/>
    </row>
    <row r="48" spans="1:9" ht="147" customHeight="1" x14ac:dyDescent="0.25">
      <c r="A48" s="217" t="s">
        <v>204</v>
      </c>
      <c r="B48" s="218"/>
      <c r="C48" s="218"/>
      <c r="D48" s="219"/>
      <c r="E48" s="26"/>
      <c r="F48" s="130" t="s">
        <v>562</v>
      </c>
      <c r="G48" s="14" t="s">
        <v>563</v>
      </c>
    </row>
    <row r="49" spans="1:8" x14ac:dyDescent="0.25">
      <c r="A49" s="220"/>
      <c r="B49" s="221"/>
      <c r="C49" s="221"/>
      <c r="D49" s="221"/>
      <c r="E49" s="23"/>
      <c r="F49" s="23"/>
      <c r="G49" s="23"/>
    </row>
    <row r="50" spans="1:8" ht="76.5" x14ac:dyDescent="0.25">
      <c r="A50" s="220" t="s">
        <v>205</v>
      </c>
      <c r="B50" s="221"/>
      <c r="C50" s="221"/>
      <c r="D50" s="222"/>
      <c r="E50" s="26"/>
      <c r="F50" s="130" t="s">
        <v>320</v>
      </c>
      <c r="G50" s="64" t="s">
        <v>321</v>
      </c>
    </row>
    <row r="51" spans="1:8" x14ac:dyDescent="0.25">
      <c r="A51" s="23"/>
      <c r="B51" s="23"/>
      <c r="C51" s="23"/>
      <c r="D51" s="23"/>
      <c r="E51" s="23"/>
      <c r="F51" s="23"/>
      <c r="G51" s="23"/>
    </row>
    <row r="52" spans="1:8" ht="21" customHeight="1" x14ac:dyDescent="0.25">
      <c r="A52" s="226" t="s">
        <v>40</v>
      </c>
      <c r="B52" s="227"/>
      <c r="C52" s="227"/>
      <c r="D52" s="227"/>
      <c r="E52" s="227"/>
      <c r="F52" s="227"/>
      <c r="G52" s="228"/>
    </row>
    <row r="53" spans="1:8" x14ac:dyDescent="0.25">
      <c r="A53" s="23"/>
      <c r="B53" s="23"/>
      <c r="C53" s="23"/>
      <c r="D53" s="23"/>
      <c r="E53" s="23"/>
      <c r="F53" s="23"/>
      <c r="G53" s="23"/>
    </row>
    <row r="54" spans="1:8" ht="165" x14ac:dyDescent="0.25">
      <c r="A54" s="217" t="s">
        <v>45</v>
      </c>
      <c r="B54" s="218"/>
      <c r="C54" s="218"/>
      <c r="D54" s="219"/>
      <c r="E54" s="26"/>
      <c r="F54" s="5" t="s">
        <v>222</v>
      </c>
      <c r="G54" s="152" t="s">
        <v>575</v>
      </c>
      <c r="H54" s="200"/>
    </row>
    <row r="55" spans="1:8" x14ac:dyDescent="0.25">
      <c r="A55" s="220"/>
      <c r="B55" s="221"/>
      <c r="C55" s="221"/>
      <c r="D55" s="221"/>
      <c r="E55" s="23"/>
      <c r="F55" s="23"/>
      <c r="G55" s="23"/>
    </row>
    <row r="56" spans="1:8" ht="52.5" customHeight="1" x14ac:dyDescent="0.25">
      <c r="A56" s="217" t="s">
        <v>206</v>
      </c>
      <c r="B56" s="218"/>
      <c r="C56" s="218"/>
      <c r="D56" s="219"/>
      <c r="E56" s="26"/>
      <c r="F56" s="5" t="s">
        <v>322</v>
      </c>
      <c r="G56" s="27"/>
    </row>
    <row r="57" spans="1:8" x14ac:dyDescent="0.25">
      <c r="A57" s="220"/>
      <c r="B57" s="221"/>
      <c r="C57" s="221"/>
      <c r="D57" s="221"/>
      <c r="E57" s="23"/>
      <c r="F57" s="23"/>
      <c r="G57" s="23"/>
    </row>
    <row r="58" spans="1:8" ht="120" x14ac:dyDescent="0.25">
      <c r="A58" s="217" t="s">
        <v>207</v>
      </c>
      <c r="B58" s="218"/>
      <c r="C58" s="218"/>
      <c r="D58" s="219"/>
      <c r="E58" s="26"/>
      <c r="F58" s="5" t="s">
        <v>223</v>
      </c>
      <c r="G58" s="152" t="s">
        <v>564</v>
      </c>
      <c r="H58" s="200"/>
    </row>
    <row r="59" spans="1:8" x14ac:dyDescent="0.25">
      <c r="A59" s="29"/>
      <c r="B59" s="29"/>
      <c r="C59" s="29"/>
      <c r="D59" s="29"/>
      <c r="E59" s="29"/>
      <c r="F59" s="29"/>
      <c r="G59" s="29"/>
    </row>
    <row r="60" spans="1:8" ht="43.5" customHeight="1" x14ac:dyDescent="0.25">
      <c r="A60" s="223" t="s">
        <v>78</v>
      </c>
      <c r="B60" s="224"/>
      <c r="C60" s="224"/>
      <c r="D60" s="225"/>
      <c r="E60" s="220"/>
      <c r="F60" s="221"/>
      <c r="G60" s="221"/>
    </row>
    <row r="61" spans="1:8" x14ac:dyDescent="0.25">
      <c r="A61" s="22"/>
      <c r="B61" s="22"/>
      <c r="C61" s="22"/>
      <c r="D61" s="22"/>
      <c r="E61" s="22"/>
      <c r="F61" s="22"/>
      <c r="G61" s="22"/>
    </row>
    <row r="62" spans="1:8" x14ac:dyDescent="0.25">
      <c r="A62" s="22"/>
      <c r="B62" s="22"/>
      <c r="C62" s="22"/>
      <c r="D62" s="22"/>
      <c r="E62" s="22"/>
      <c r="F62" s="22"/>
      <c r="G62" s="22"/>
    </row>
    <row r="63" spans="1:8" x14ac:dyDescent="0.25">
      <c r="A63" s="22"/>
      <c r="B63" s="22"/>
      <c r="C63" s="22"/>
      <c r="D63" s="22"/>
      <c r="E63" s="22"/>
      <c r="F63" s="22"/>
      <c r="G63" s="22"/>
    </row>
    <row r="64" spans="1:8" x14ac:dyDescent="0.25">
      <c r="A64" s="22"/>
      <c r="B64" s="22"/>
      <c r="C64" s="22"/>
      <c r="D64" s="22"/>
      <c r="E64" s="22"/>
      <c r="F64" s="22"/>
      <c r="G64" s="22"/>
    </row>
    <row r="65" spans="1:7" x14ac:dyDescent="0.25">
      <c r="A65" s="22"/>
      <c r="B65" s="22"/>
      <c r="C65" s="22"/>
      <c r="D65" s="22"/>
      <c r="E65" s="22"/>
      <c r="F65" s="22"/>
      <c r="G65" s="22"/>
    </row>
    <row r="66" spans="1:7" x14ac:dyDescent="0.25">
      <c r="A66" s="22"/>
      <c r="B66" s="22"/>
      <c r="C66" s="22"/>
      <c r="D66" s="22"/>
      <c r="E66" s="22"/>
      <c r="F66" s="22"/>
      <c r="G66" s="22"/>
    </row>
    <row r="67" spans="1:7" x14ac:dyDescent="0.25">
      <c r="A67" s="22"/>
      <c r="B67" s="22"/>
      <c r="C67" s="22"/>
      <c r="D67" s="22"/>
      <c r="E67" s="22"/>
      <c r="F67" s="22"/>
      <c r="G67" s="22"/>
    </row>
    <row r="68" spans="1:7" x14ac:dyDescent="0.25">
      <c r="A68" s="22"/>
      <c r="B68" s="22"/>
      <c r="C68" s="22"/>
      <c r="D68" s="22"/>
      <c r="E68" s="22"/>
      <c r="F68" s="22"/>
      <c r="G68" s="22"/>
    </row>
    <row r="69" spans="1:7" x14ac:dyDescent="0.25">
      <c r="A69" s="22"/>
      <c r="B69" s="22"/>
      <c r="C69" s="22"/>
      <c r="D69" s="22"/>
      <c r="E69" s="22"/>
      <c r="F69" s="22"/>
      <c r="G69" s="22"/>
    </row>
    <row r="70" spans="1:7" x14ac:dyDescent="0.25">
      <c r="A70" s="22"/>
      <c r="B70" s="22"/>
      <c r="C70" s="22"/>
      <c r="D70" s="22"/>
      <c r="E70" s="22"/>
      <c r="F70" s="22"/>
      <c r="G70" s="22"/>
    </row>
    <row r="71" spans="1:7" x14ac:dyDescent="0.25">
      <c r="A71" s="22"/>
      <c r="B71" s="22"/>
      <c r="C71" s="22"/>
      <c r="D71" s="22"/>
      <c r="E71" s="22"/>
      <c r="F71" s="22"/>
      <c r="G71" s="22"/>
    </row>
    <row r="72" spans="1:7" x14ac:dyDescent="0.25">
      <c r="A72" s="22"/>
      <c r="B72" s="22"/>
      <c r="C72" s="22"/>
      <c r="D72" s="22"/>
      <c r="E72" s="22"/>
      <c r="F72" s="22"/>
      <c r="G72" s="22"/>
    </row>
    <row r="73" spans="1:7" x14ac:dyDescent="0.25">
      <c r="A73" s="22"/>
      <c r="B73" s="22"/>
      <c r="C73" s="22"/>
      <c r="D73" s="22"/>
      <c r="E73" s="22"/>
      <c r="F73" s="22"/>
      <c r="G73" s="22"/>
    </row>
    <row r="74" spans="1:7" x14ac:dyDescent="0.25">
      <c r="A74" s="22"/>
      <c r="B74" s="22"/>
      <c r="C74" s="22"/>
      <c r="D74" s="22"/>
      <c r="E74" s="22"/>
      <c r="F74" s="22"/>
      <c r="G74" s="22"/>
    </row>
    <row r="75" spans="1:7" x14ac:dyDescent="0.25">
      <c r="A75" s="22"/>
      <c r="B75" s="22"/>
      <c r="C75" s="22"/>
      <c r="D75" s="22"/>
      <c r="E75" s="22"/>
      <c r="F75" s="22"/>
      <c r="G75" s="22"/>
    </row>
    <row r="76" spans="1:7" x14ac:dyDescent="0.25">
      <c r="A76" s="22"/>
      <c r="B76" s="22"/>
      <c r="C76" s="22"/>
      <c r="D76" s="22"/>
      <c r="E76" s="22"/>
      <c r="F76" s="22"/>
      <c r="G76" s="22"/>
    </row>
    <row r="77" spans="1:7" x14ac:dyDescent="0.25">
      <c r="A77" s="22"/>
      <c r="B77" s="22"/>
      <c r="C77" s="22"/>
      <c r="D77" s="22"/>
      <c r="E77" s="22"/>
      <c r="F77" s="22"/>
      <c r="G77" s="22"/>
    </row>
    <row r="78" spans="1:7" x14ac:dyDescent="0.25">
      <c r="A78" s="22"/>
      <c r="B78" s="22"/>
      <c r="C78" s="22"/>
      <c r="D78" s="22"/>
      <c r="E78" s="22"/>
      <c r="F78" s="22"/>
      <c r="G78" s="22"/>
    </row>
    <row r="79" spans="1:7" x14ac:dyDescent="0.25">
      <c r="A79" s="22"/>
      <c r="B79" s="22"/>
      <c r="C79" s="22"/>
      <c r="D79" s="22"/>
      <c r="E79" s="22"/>
      <c r="F79" s="22"/>
      <c r="G79" s="22"/>
    </row>
    <row r="80" spans="1:7" x14ac:dyDescent="0.25">
      <c r="A80" s="22"/>
      <c r="B80" s="22"/>
      <c r="C80" s="22"/>
      <c r="D80" s="22"/>
      <c r="E80" s="22"/>
      <c r="F80" s="22"/>
      <c r="G80" s="22"/>
    </row>
    <row r="81" spans="1:7" x14ac:dyDescent="0.25">
      <c r="A81" s="22"/>
      <c r="B81" s="22"/>
      <c r="C81" s="22"/>
      <c r="D81" s="22"/>
      <c r="E81" s="22"/>
      <c r="F81" s="22"/>
      <c r="G81" s="22"/>
    </row>
    <row r="82" spans="1:7" x14ac:dyDescent="0.25">
      <c r="A82" s="22"/>
      <c r="B82" s="22"/>
      <c r="C82" s="22"/>
      <c r="D82" s="22"/>
      <c r="E82" s="22"/>
      <c r="F82" s="22"/>
      <c r="G82" s="22"/>
    </row>
    <row r="83" spans="1:7" x14ac:dyDescent="0.25">
      <c r="A83" s="22"/>
      <c r="B83" s="22"/>
      <c r="C83" s="22"/>
      <c r="D83" s="22"/>
      <c r="E83" s="22"/>
      <c r="F83" s="22"/>
      <c r="G83" s="22"/>
    </row>
    <row r="84" spans="1:7" x14ac:dyDescent="0.25">
      <c r="A84" s="22"/>
      <c r="B84" s="22"/>
      <c r="C84" s="22"/>
      <c r="D84" s="22"/>
      <c r="E84" s="22"/>
      <c r="F84" s="22"/>
      <c r="G84" s="22"/>
    </row>
    <row r="85" spans="1:7" x14ac:dyDescent="0.25">
      <c r="A85" s="22"/>
      <c r="B85" s="22"/>
      <c r="C85" s="22"/>
      <c r="D85" s="22"/>
      <c r="E85" s="22"/>
      <c r="F85" s="22"/>
      <c r="G85" s="22"/>
    </row>
    <row r="86" spans="1:7" x14ac:dyDescent="0.25">
      <c r="A86" s="22"/>
      <c r="B86" s="22"/>
      <c r="C86" s="22"/>
      <c r="D86" s="22"/>
      <c r="E86" s="22"/>
      <c r="F86" s="22"/>
      <c r="G86" s="22"/>
    </row>
    <row r="87" spans="1:7" x14ac:dyDescent="0.25">
      <c r="A87" s="22"/>
      <c r="B87" s="22"/>
      <c r="C87" s="22"/>
      <c r="D87" s="22"/>
      <c r="E87" s="22"/>
      <c r="F87" s="22"/>
      <c r="G87" s="22"/>
    </row>
    <row r="88" spans="1:7" x14ac:dyDescent="0.25">
      <c r="A88" s="22"/>
      <c r="B88" s="22"/>
      <c r="C88" s="22"/>
      <c r="D88" s="22"/>
      <c r="E88" s="22"/>
      <c r="F88" s="22"/>
      <c r="G88" s="22"/>
    </row>
    <row r="89" spans="1:7" x14ac:dyDescent="0.25">
      <c r="A89" s="22"/>
      <c r="B89" s="22"/>
      <c r="C89" s="22"/>
      <c r="D89" s="22"/>
      <c r="E89" s="22"/>
      <c r="F89" s="22"/>
      <c r="G89" s="22"/>
    </row>
    <row r="90" spans="1:7" x14ac:dyDescent="0.25">
      <c r="A90" s="22"/>
      <c r="B90" s="22"/>
      <c r="C90" s="22"/>
      <c r="D90" s="22"/>
      <c r="E90" s="22"/>
      <c r="F90" s="22"/>
      <c r="G90" s="22"/>
    </row>
    <row r="91" spans="1:7" x14ac:dyDescent="0.25">
      <c r="A91" s="22"/>
      <c r="B91" s="22"/>
      <c r="C91" s="22"/>
      <c r="D91" s="22"/>
      <c r="E91" s="22"/>
      <c r="F91" s="22"/>
      <c r="G91" s="22"/>
    </row>
    <row r="92" spans="1:7" x14ac:dyDescent="0.25">
      <c r="A92" s="22"/>
      <c r="B92" s="22"/>
      <c r="C92" s="22"/>
      <c r="D92" s="22"/>
      <c r="E92" s="22"/>
      <c r="F92" s="22"/>
      <c r="G92" s="22"/>
    </row>
    <row r="93" spans="1:7" x14ac:dyDescent="0.25">
      <c r="A93" s="22"/>
      <c r="B93" s="22"/>
      <c r="C93" s="22"/>
      <c r="D93" s="22"/>
      <c r="E93" s="22"/>
      <c r="F93" s="22"/>
      <c r="G93" s="22"/>
    </row>
    <row r="94" spans="1:7" x14ac:dyDescent="0.25">
      <c r="A94" s="22"/>
      <c r="B94" s="22"/>
      <c r="C94" s="22"/>
      <c r="D94" s="22"/>
      <c r="E94" s="22"/>
      <c r="F94" s="22"/>
      <c r="G94" s="22"/>
    </row>
    <row r="95" spans="1:7" x14ac:dyDescent="0.25">
      <c r="A95" s="22"/>
      <c r="B95" s="22"/>
      <c r="C95" s="22"/>
      <c r="D95" s="22"/>
      <c r="E95" s="22"/>
      <c r="F95" s="22"/>
      <c r="G95" s="22"/>
    </row>
    <row r="96" spans="1:7" x14ac:dyDescent="0.25">
      <c r="A96" s="22"/>
      <c r="B96" s="22"/>
      <c r="C96" s="22"/>
      <c r="D96" s="22"/>
      <c r="E96" s="22"/>
      <c r="F96" s="22"/>
      <c r="G96" s="22"/>
    </row>
    <row r="97" spans="1:7" x14ac:dyDescent="0.25">
      <c r="A97" s="22"/>
      <c r="B97" s="22"/>
      <c r="C97" s="22"/>
      <c r="D97" s="22"/>
      <c r="E97" s="22"/>
      <c r="F97" s="22"/>
      <c r="G97" s="22"/>
    </row>
    <row r="98" spans="1:7" x14ac:dyDescent="0.25">
      <c r="A98" s="22"/>
      <c r="B98" s="22"/>
      <c r="C98" s="22"/>
      <c r="D98" s="22"/>
      <c r="E98" s="22"/>
      <c r="F98" s="22"/>
      <c r="G98" s="22"/>
    </row>
    <row r="99" spans="1:7" x14ac:dyDescent="0.25">
      <c r="A99" s="22"/>
      <c r="B99" s="22"/>
      <c r="C99" s="22"/>
      <c r="D99" s="22"/>
      <c r="E99" s="22"/>
      <c r="F99" s="22"/>
      <c r="G99" s="22"/>
    </row>
    <row r="100" spans="1:7" x14ac:dyDescent="0.25">
      <c r="A100" s="22"/>
      <c r="B100" s="22"/>
      <c r="C100" s="22"/>
      <c r="D100" s="22"/>
      <c r="E100" s="22"/>
      <c r="F100" s="22"/>
      <c r="G100" s="22"/>
    </row>
    <row r="101" spans="1:7" x14ac:dyDescent="0.25">
      <c r="A101" s="22"/>
      <c r="B101" s="22"/>
      <c r="C101" s="22"/>
      <c r="D101" s="22"/>
      <c r="E101" s="22"/>
      <c r="F101" s="22"/>
      <c r="G101" s="22"/>
    </row>
    <row r="102" spans="1:7" x14ac:dyDescent="0.25">
      <c r="A102" s="22"/>
      <c r="B102" s="22"/>
      <c r="C102" s="22"/>
      <c r="D102" s="22"/>
      <c r="E102" s="22"/>
      <c r="F102" s="22"/>
      <c r="G102" s="22"/>
    </row>
    <row r="103" spans="1:7" x14ac:dyDescent="0.25">
      <c r="A103" s="22"/>
      <c r="B103" s="22"/>
      <c r="C103" s="22"/>
      <c r="D103" s="22"/>
      <c r="E103" s="22"/>
      <c r="F103" s="22"/>
      <c r="G103" s="22"/>
    </row>
    <row r="104" spans="1:7" x14ac:dyDescent="0.25">
      <c r="A104" s="22"/>
      <c r="B104" s="22"/>
      <c r="C104" s="22"/>
      <c r="D104" s="22"/>
      <c r="E104" s="22"/>
      <c r="F104" s="22"/>
      <c r="G104" s="22"/>
    </row>
    <row r="105" spans="1:7" x14ac:dyDescent="0.25">
      <c r="A105" s="22"/>
      <c r="B105" s="22"/>
      <c r="C105" s="22"/>
      <c r="D105" s="22"/>
      <c r="E105" s="22"/>
      <c r="F105" s="22"/>
      <c r="G105" s="22"/>
    </row>
    <row r="106" spans="1:7" x14ac:dyDescent="0.25">
      <c r="A106" s="22"/>
      <c r="B106" s="22"/>
      <c r="C106" s="22"/>
      <c r="D106" s="22"/>
      <c r="E106" s="22"/>
      <c r="F106" s="22"/>
      <c r="G106" s="22"/>
    </row>
    <row r="107" spans="1:7" x14ac:dyDescent="0.25">
      <c r="A107" s="22"/>
      <c r="B107" s="22"/>
      <c r="C107" s="22"/>
      <c r="D107" s="22"/>
      <c r="E107" s="22"/>
      <c r="F107" s="22"/>
      <c r="G107" s="22"/>
    </row>
    <row r="108" spans="1:7" x14ac:dyDescent="0.25">
      <c r="A108" s="22"/>
      <c r="B108" s="22"/>
      <c r="C108" s="22"/>
      <c r="D108" s="22"/>
      <c r="E108" s="22"/>
      <c r="F108" s="22"/>
      <c r="G108" s="22"/>
    </row>
    <row r="109" spans="1:7" x14ac:dyDescent="0.25">
      <c r="A109" s="22"/>
      <c r="B109" s="22"/>
      <c r="C109" s="22"/>
      <c r="D109" s="22"/>
      <c r="E109" s="22"/>
      <c r="F109" s="22"/>
      <c r="G109" s="22"/>
    </row>
    <row r="110" spans="1:7" x14ac:dyDescent="0.25">
      <c r="A110" s="22"/>
      <c r="B110" s="22"/>
      <c r="C110" s="22"/>
      <c r="D110" s="22"/>
      <c r="E110" s="22"/>
      <c r="F110" s="22"/>
      <c r="G110" s="22"/>
    </row>
    <row r="111" spans="1:7" x14ac:dyDescent="0.25">
      <c r="A111" s="22"/>
      <c r="B111" s="22"/>
      <c r="C111" s="22"/>
      <c r="D111" s="22"/>
      <c r="E111" s="22"/>
      <c r="F111" s="22"/>
      <c r="G111" s="22"/>
    </row>
    <row r="112" spans="1:7" x14ac:dyDescent="0.25">
      <c r="A112" s="22"/>
      <c r="B112" s="22"/>
      <c r="C112" s="22"/>
      <c r="D112" s="22"/>
      <c r="E112" s="22"/>
      <c r="F112" s="22"/>
      <c r="G112" s="22"/>
    </row>
    <row r="113" spans="1:7" x14ac:dyDescent="0.25">
      <c r="A113" s="22"/>
      <c r="B113" s="22"/>
      <c r="C113" s="22"/>
      <c r="D113" s="22"/>
      <c r="E113" s="22"/>
      <c r="F113" s="22"/>
      <c r="G113" s="22"/>
    </row>
    <row r="114" spans="1:7" x14ac:dyDescent="0.25">
      <c r="A114" s="22"/>
      <c r="B114" s="22"/>
      <c r="C114" s="22"/>
      <c r="D114" s="22"/>
      <c r="E114" s="22"/>
      <c r="F114" s="22"/>
      <c r="G114" s="22"/>
    </row>
    <row r="115" spans="1:7" x14ac:dyDescent="0.25">
      <c r="A115" s="22"/>
      <c r="B115" s="22"/>
      <c r="C115" s="22"/>
      <c r="D115" s="22"/>
      <c r="E115" s="22"/>
      <c r="F115" s="22"/>
      <c r="G115" s="22"/>
    </row>
    <row r="116" spans="1:7" x14ac:dyDescent="0.25">
      <c r="A116" s="22"/>
      <c r="B116" s="22"/>
      <c r="C116" s="22"/>
      <c r="D116" s="22"/>
      <c r="E116" s="22"/>
      <c r="F116" s="22"/>
      <c r="G116" s="22"/>
    </row>
    <row r="117" spans="1:7" x14ac:dyDescent="0.25">
      <c r="A117" s="22"/>
      <c r="B117" s="22"/>
      <c r="C117" s="22"/>
      <c r="D117" s="22"/>
      <c r="E117" s="22"/>
      <c r="F117" s="22"/>
      <c r="G117" s="22"/>
    </row>
    <row r="118" spans="1:7" x14ac:dyDescent="0.25">
      <c r="A118" s="22"/>
      <c r="B118" s="22"/>
      <c r="C118" s="22"/>
      <c r="D118" s="22"/>
      <c r="E118" s="22"/>
      <c r="F118" s="22"/>
      <c r="G118" s="22"/>
    </row>
    <row r="119" spans="1:7" x14ac:dyDescent="0.25">
      <c r="A119" s="22"/>
      <c r="B119" s="22"/>
      <c r="C119" s="22"/>
      <c r="D119" s="22"/>
      <c r="E119" s="22"/>
      <c r="F119" s="22"/>
      <c r="G119" s="22"/>
    </row>
    <row r="120" spans="1:7" x14ac:dyDescent="0.25">
      <c r="A120" s="22"/>
      <c r="B120" s="22"/>
      <c r="C120" s="22"/>
      <c r="D120" s="22"/>
      <c r="E120" s="22"/>
      <c r="F120" s="22"/>
      <c r="G120" s="22"/>
    </row>
    <row r="121" spans="1:7" x14ac:dyDescent="0.25">
      <c r="A121" s="22"/>
      <c r="B121" s="22"/>
      <c r="C121" s="22"/>
      <c r="D121" s="22"/>
      <c r="E121" s="22"/>
      <c r="F121" s="22"/>
      <c r="G121" s="22"/>
    </row>
    <row r="122" spans="1:7" x14ac:dyDescent="0.25">
      <c r="A122" s="22"/>
      <c r="B122" s="22"/>
      <c r="C122" s="22"/>
      <c r="D122" s="22"/>
      <c r="E122" s="22"/>
      <c r="F122" s="22"/>
      <c r="G122" s="22"/>
    </row>
    <row r="123" spans="1:7" x14ac:dyDescent="0.25">
      <c r="A123" s="22"/>
      <c r="B123" s="22"/>
      <c r="C123" s="22"/>
      <c r="D123" s="22"/>
      <c r="E123" s="22"/>
      <c r="F123" s="22"/>
      <c r="G123" s="22"/>
    </row>
    <row r="124" spans="1:7" x14ac:dyDescent="0.25">
      <c r="A124" s="22"/>
      <c r="B124" s="22"/>
      <c r="C124" s="22"/>
      <c r="D124" s="22"/>
      <c r="E124" s="22"/>
      <c r="F124" s="22"/>
      <c r="G124" s="22"/>
    </row>
    <row r="125" spans="1:7" x14ac:dyDescent="0.25">
      <c r="A125" s="22"/>
      <c r="B125" s="22"/>
      <c r="C125" s="22"/>
      <c r="D125" s="22"/>
      <c r="E125" s="22"/>
      <c r="F125" s="22"/>
      <c r="G125" s="22"/>
    </row>
    <row r="126" spans="1:7" x14ac:dyDescent="0.25">
      <c r="A126" s="22"/>
      <c r="B126" s="22"/>
      <c r="C126" s="22"/>
      <c r="D126" s="22"/>
      <c r="E126" s="22"/>
      <c r="F126" s="22"/>
      <c r="G126" s="22"/>
    </row>
    <row r="127" spans="1:7" x14ac:dyDescent="0.25">
      <c r="A127" s="22"/>
      <c r="B127" s="22"/>
      <c r="C127" s="22"/>
      <c r="D127" s="22"/>
      <c r="E127" s="22"/>
      <c r="F127" s="22"/>
      <c r="G127" s="22"/>
    </row>
    <row r="128" spans="1:7" x14ac:dyDescent="0.25">
      <c r="A128" s="22"/>
      <c r="B128" s="22"/>
      <c r="C128" s="22"/>
      <c r="D128" s="22"/>
      <c r="E128" s="22"/>
      <c r="F128" s="22"/>
      <c r="G128" s="22"/>
    </row>
    <row r="129" spans="1:7" x14ac:dyDescent="0.25">
      <c r="A129" s="22"/>
      <c r="B129" s="22"/>
      <c r="C129" s="22"/>
      <c r="D129" s="22"/>
      <c r="E129" s="22"/>
      <c r="F129" s="22"/>
      <c r="G129" s="22"/>
    </row>
    <row r="130" spans="1:7" x14ac:dyDescent="0.25">
      <c r="A130" s="22"/>
      <c r="B130" s="22"/>
      <c r="C130" s="22"/>
      <c r="D130" s="22"/>
      <c r="E130" s="22"/>
      <c r="F130" s="22"/>
      <c r="G130" s="22"/>
    </row>
    <row r="131" spans="1:7" x14ac:dyDescent="0.25">
      <c r="A131" s="22"/>
      <c r="B131" s="22"/>
      <c r="C131" s="22"/>
      <c r="D131" s="22"/>
      <c r="E131" s="22"/>
      <c r="F131" s="22"/>
      <c r="G131" s="22"/>
    </row>
    <row r="132" spans="1:7" x14ac:dyDescent="0.25">
      <c r="A132" s="22"/>
      <c r="B132" s="22"/>
      <c r="C132" s="22"/>
      <c r="D132" s="22"/>
      <c r="E132" s="22"/>
      <c r="F132" s="22"/>
      <c r="G132" s="22"/>
    </row>
    <row r="133" spans="1:7" x14ac:dyDescent="0.25">
      <c r="A133" s="22"/>
      <c r="B133" s="22"/>
      <c r="C133" s="22"/>
      <c r="D133" s="22"/>
      <c r="E133" s="22"/>
      <c r="F133" s="22"/>
      <c r="G133" s="22"/>
    </row>
    <row r="134" spans="1:7" x14ac:dyDescent="0.25">
      <c r="A134" s="22"/>
      <c r="B134" s="22"/>
      <c r="C134" s="22"/>
      <c r="D134" s="22"/>
      <c r="E134" s="22"/>
      <c r="F134" s="22"/>
      <c r="G134" s="22"/>
    </row>
    <row r="135" spans="1:7" x14ac:dyDescent="0.25">
      <c r="A135" s="22"/>
      <c r="B135" s="22"/>
      <c r="C135" s="22"/>
      <c r="D135" s="22"/>
      <c r="E135" s="22"/>
      <c r="F135" s="22"/>
      <c r="G135" s="22"/>
    </row>
    <row r="136" spans="1:7" x14ac:dyDescent="0.25">
      <c r="A136" s="22"/>
      <c r="B136" s="22"/>
      <c r="C136" s="22"/>
      <c r="D136" s="22"/>
      <c r="E136" s="22"/>
      <c r="F136" s="22"/>
      <c r="G136" s="22"/>
    </row>
    <row r="137" spans="1:7" x14ac:dyDescent="0.25">
      <c r="A137" s="22"/>
      <c r="B137" s="22"/>
      <c r="C137" s="22"/>
      <c r="D137" s="22"/>
      <c r="E137" s="22"/>
      <c r="F137" s="22"/>
      <c r="G137" s="22"/>
    </row>
    <row r="138" spans="1:7" x14ac:dyDescent="0.25">
      <c r="A138" s="22"/>
      <c r="B138" s="22"/>
      <c r="C138" s="22"/>
      <c r="D138" s="22"/>
      <c r="E138" s="22"/>
      <c r="F138" s="22"/>
      <c r="G138" s="22"/>
    </row>
    <row r="139" spans="1:7" x14ac:dyDescent="0.25">
      <c r="A139" s="22"/>
      <c r="B139" s="22"/>
      <c r="C139" s="22"/>
      <c r="D139" s="22"/>
      <c r="E139" s="22"/>
      <c r="F139" s="22"/>
      <c r="G139" s="22"/>
    </row>
    <row r="140" spans="1:7" x14ac:dyDescent="0.25">
      <c r="A140" s="22"/>
      <c r="B140" s="22"/>
      <c r="C140" s="22"/>
      <c r="D140" s="22"/>
      <c r="E140" s="22"/>
      <c r="F140" s="22"/>
      <c r="G140" s="22"/>
    </row>
    <row r="141" spans="1:7" x14ac:dyDescent="0.25">
      <c r="A141" s="22"/>
      <c r="B141" s="22"/>
      <c r="C141" s="22"/>
      <c r="D141" s="22"/>
      <c r="E141" s="22"/>
      <c r="F141" s="22"/>
      <c r="G141" s="22"/>
    </row>
    <row r="142" spans="1:7" x14ac:dyDescent="0.25">
      <c r="A142" s="22"/>
      <c r="B142" s="22"/>
      <c r="C142" s="22"/>
      <c r="D142" s="22"/>
      <c r="E142" s="22"/>
      <c r="F142" s="22"/>
      <c r="G142" s="22"/>
    </row>
    <row r="143" spans="1:7" x14ac:dyDescent="0.25">
      <c r="A143" s="22"/>
      <c r="B143" s="22"/>
      <c r="C143" s="22"/>
      <c r="D143" s="22"/>
      <c r="E143" s="22"/>
      <c r="F143" s="22"/>
      <c r="G143" s="22"/>
    </row>
    <row r="144" spans="1:7" x14ac:dyDescent="0.25">
      <c r="A144" s="22"/>
      <c r="B144" s="22"/>
      <c r="C144" s="22"/>
      <c r="D144" s="22"/>
      <c r="E144" s="22"/>
      <c r="F144" s="22"/>
      <c r="G144" s="22"/>
    </row>
    <row r="145" spans="1:7" x14ac:dyDescent="0.25">
      <c r="A145" s="22"/>
      <c r="B145" s="22"/>
      <c r="C145" s="22"/>
      <c r="D145" s="22"/>
      <c r="E145" s="22"/>
      <c r="F145" s="22"/>
      <c r="G145" s="22"/>
    </row>
  </sheetData>
  <mergeCells count="41">
    <mergeCell ref="A7:G7"/>
    <mergeCell ref="A9:G9"/>
    <mergeCell ref="A10:G10"/>
    <mergeCell ref="A11:G11"/>
    <mergeCell ref="A12:G12"/>
    <mergeCell ref="A13:G13"/>
    <mergeCell ref="A14:G14"/>
    <mergeCell ref="A15:G15"/>
    <mergeCell ref="A16:G16"/>
    <mergeCell ref="A18:D18"/>
    <mergeCell ref="A20:G20"/>
    <mergeCell ref="A22:D22"/>
    <mergeCell ref="A24:D24"/>
    <mergeCell ref="A26:D26"/>
    <mergeCell ref="A27:D27"/>
    <mergeCell ref="A28:D28"/>
    <mergeCell ref="A29:D29"/>
    <mergeCell ref="A30:D30"/>
    <mergeCell ref="A32:G32"/>
    <mergeCell ref="A34:D34"/>
    <mergeCell ref="A36:D36"/>
    <mergeCell ref="A37:D37"/>
    <mergeCell ref="A38:D38"/>
    <mergeCell ref="A39:D39"/>
    <mergeCell ref="A40:D40"/>
    <mergeCell ref="A41:D41"/>
    <mergeCell ref="A42:D42"/>
    <mergeCell ref="A44:G44"/>
    <mergeCell ref="A46:D46"/>
    <mergeCell ref="A47:D47"/>
    <mergeCell ref="A48:D48"/>
    <mergeCell ref="A49:D49"/>
    <mergeCell ref="A50:D50"/>
    <mergeCell ref="A60:D60"/>
    <mergeCell ref="E60:G60"/>
    <mergeCell ref="A52:G52"/>
    <mergeCell ref="A57:D57"/>
    <mergeCell ref="A58:D58"/>
    <mergeCell ref="A54:D54"/>
    <mergeCell ref="A55:D55"/>
    <mergeCell ref="A56:D56"/>
  </mergeCells>
  <hyperlinks>
    <hyperlink ref="G50" r:id="rId1" display="http://www.caev.gob.mx/difusion/fise/"/>
  </hyperlinks>
  <pageMargins left="0.70866141732283472" right="0.70866141732283472" top="0.74803149606299213" bottom="0.74803149606299213" header="0.31496062992125984" footer="0.31496062992125984"/>
  <pageSetup scale="41" fitToHeight="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I58"/>
  <sheetViews>
    <sheetView zoomScaleNormal="100" workbookViewId="0"/>
  </sheetViews>
  <sheetFormatPr baseColWidth="10" defaultRowHeight="15" x14ac:dyDescent="0.25"/>
  <cols>
    <col min="1" max="1" width="32.28515625" customWidth="1"/>
    <col min="2" max="5" width="17.7109375" customWidth="1"/>
    <col min="6" max="6" width="14.140625" customWidth="1"/>
    <col min="8" max="8" width="20.5703125" customWidth="1"/>
    <col min="9" max="9" width="14.140625" bestFit="1" customWidth="1"/>
  </cols>
  <sheetData>
    <row r="6" spans="1:5" ht="6.75" customHeight="1" x14ac:dyDescent="0.25"/>
    <row r="7" spans="1:5" ht="18" customHeight="1" x14ac:dyDescent="0.25">
      <c r="A7" s="279" t="s">
        <v>66</v>
      </c>
      <c r="B7" s="279"/>
      <c r="C7" s="279"/>
      <c r="D7" s="279"/>
      <c r="E7" s="279"/>
    </row>
    <row r="8" spans="1:5" x14ac:dyDescent="0.25">
      <c r="A8" s="2"/>
    </row>
    <row r="9" spans="1:5" ht="54.75" customHeight="1" x14ac:dyDescent="0.25">
      <c r="A9" s="8" t="s">
        <v>102</v>
      </c>
      <c r="B9" s="8" t="s">
        <v>67</v>
      </c>
      <c r="C9" s="8" t="s">
        <v>68</v>
      </c>
      <c r="D9" s="8" t="s">
        <v>69</v>
      </c>
      <c r="E9" s="8" t="s">
        <v>55</v>
      </c>
    </row>
    <row r="10" spans="1:5" ht="45" x14ac:dyDescent="0.25">
      <c r="A10" s="134" t="s">
        <v>471</v>
      </c>
      <c r="B10" s="133" t="s">
        <v>420</v>
      </c>
      <c r="C10" s="133">
        <v>1536876.8</v>
      </c>
      <c r="D10" s="64" t="s">
        <v>520</v>
      </c>
      <c r="E10" s="11"/>
    </row>
    <row r="11" spans="1:5" ht="56.25" customHeight="1" x14ac:dyDescent="0.25">
      <c r="A11" s="78" t="s">
        <v>225</v>
      </c>
      <c r="B11" s="150" t="s">
        <v>421</v>
      </c>
      <c r="C11" s="131">
        <v>4647403.0199999996</v>
      </c>
      <c r="D11" s="64" t="s">
        <v>520</v>
      </c>
      <c r="E11" s="136"/>
    </row>
    <row r="12" spans="1:5" ht="63" x14ac:dyDescent="0.25">
      <c r="A12" s="78" t="s">
        <v>485</v>
      </c>
      <c r="B12" s="150" t="s">
        <v>422</v>
      </c>
      <c r="C12" s="131">
        <v>8863694.2400000002</v>
      </c>
      <c r="D12" s="64" t="s">
        <v>520</v>
      </c>
      <c r="E12" s="136"/>
    </row>
    <row r="13" spans="1:5" ht="63" x14ac:dyDescent="0.25">
      <c r="A13" s="78" t="s">
        <v>478</v>
      </c>
      <c r="B13" s="70" t="s">
        <v>432</v>
      </c>
      <c r="C13" s="70">
        <v>8158173.1799999997</v>
      </c>
      <c r="D13" s="64" t="s">
        <v>520</v>
      </c>
      <c r="E13" s="136"/>
    </row>
    <row r="14" spans="1:5" ht="66.75" customHeight="1" x14ac:dyDescent="0.25">
      <c r="A14" s="78" t="s">
        <v>226</v>
      </c>
      <c r="B14" s="70" t="s">
        <v>433</v>
      </c>
      <c r="C14" s="70">
        <v>2493494.75</v>
      </c>
      <c r="D14" s="64" t="s">
        <v>520</v>
      </c>
      <c r="E14" s="136"/>
    </row>
    <row r="15" spans="1:5" ht="52.5" x14ac:dyDescent="0.25">
      <c r="A15" s="78" t="s">
        <v>473</v>
      </c>
      <c r="B15" s="70" t="s">
        <v>428</v>
      </c>
      <c r="C15" s="70">
        <v>1643064.67</v>
      </c>
      <c r="D15" s="64" t="s">
        <v>520</v>
      </c>
      <c r="E15" s="136"/>
    </row>
    <row r="16" spans="1:5" ht="52.5" x14ac:dyDescent="0.25">
      <c r="A16" s="78" t="s">
        <v>482</v>
      </c>
      <c r="B16" s="70" t="s">
        <v>429</v>
      </c>
      <c r="C16" s="70">
        <v>30982627.890000001</v>
      </c>
      <c r="D16" s="64" t="s">
        <v>520</v>
      </c>
      <c r="E16" s="136"/>
    </row>
    <row r="17" spans="1:5" ht="45" x14ac:dyDescent="0.25">
      <c r="A17" s="78" t="s">
        <v>480</v>
      </c>
      <c r="B17" s="70" t="s">
        <v>430</v>
      </c>
      <c r="C17" s="70">
        <v>2434766.9</v>
      </c>
      <c r="D17" s="64" t="s">
        <v>520</v>
      </c>
      <c r="E17" s="136"/>
    </row>
    <row r="18" spans="1:5" ht="52.5" x14ac:dyDescent="0.25">
      <c r="A18" s="78" t="s">
        <v>470</v>
      </c>
      <c r="B18" s="70" t="s">
        <v>431</v>
      </c>
      <c r="C18" s="70">
        <v>1375681.58</v>
      </c>
      <c r="D18" s="64" t="s">
        <v>520</v>
      </c>
      <c r="E18" s="136"/>
    </row>
    <row r="19" spans="1:5" ht="73.5" x14ac:dyDescent="0.25">
      <c r="A19" s="78" t="s">
        <v>474</v>
      </c>
      <c r="B19" s="70" t="s">
        <v>433</v>
      </c>
      <c r="C19" s="70">
        <v>2992837.06</v>
      </c>
      <c r="D19" s="64" t="s">
        <v>520</v>
      </c>
      <c r="E19" s="136"/>
    </row>
    <row r="20" spans="1:5" ht="63" x14ac:dyDescent="0.25">
      <c r="A20" s="78" t="s">
        <v>227</v>
      </c>
      <c r="B20" s="71" t="s">
        <v>434</v>
      </c>
      <c r="C20" s="71">
        <v>3586085.7399999998</v>
      </c>
      <c r="D20" s="64" t="s">
        <v>520</v>
      </c>
      <c r="E20" s="136"/>
    </row>
    <row r="21" spans="1:5" ht="73.5" x14ac:dyDescent="0.25">
      <c r="A21" s="78" t="s">
        <v>477</v>
      </c>
      <c r="B21" s="70" t="s">
        <v>435</v>
      </c>
      <c r="C21" s="70">
        <v>2185166.7399999998</v>
      </c>
      <c r="D21" s="64" t="s">
        <v>520</v>
      </c>
      <c r="E21" s="136"/>
    </row>
    <row r="22" spans="1:5" ht="63" x14ac:dyDescent="0.25">
      <c r="A22" s="78" t="s">
        <v>476</v>
      </c>
      <c r="B22" s="70" t="s">
        <v>436</v>
      </c>
      <c r="C22" s="70">
        <v>4929471.3099999996</v>
      </c>
      <c r="D22" s="64" t="s">
        <v>520</v>
      </c>
      <c r="E22" s="136"/>
    </row>
    <row r="23" spans="1:5" ht="63" x14ac:dyDescent="0.25">
      <c r="A23" s="78" t="s">
        <v>468</v>
      </c>
      <c r="B23" s="70" t="s">
        <v>435</v>
      </c>
      <c r="C23" s="70">
        <v>2171503.4099999997</v>
      </c>
      <c r="D23" s="64" t="s">
        <v>520</v>
      </c>
      <c r="E23" s="136"/>
    </row>
    <row r="24" spans="1:5" ht="63" x14ac:dyDescent="0.25">
      <c r="A24" s="78" t="s">
        <v>469</v>
      </c>
      <c r="B24" s="70" t="s">
        <v>423</v>
      </c>
      <c r="C24" s="70">
        <v>2399649.7799999998</v>
      </c>
      <c r="D24" s="64" t="s">
        <v>520</v>
      </c>
      <c r="E24" s="136"/>
    </row>
    <row r="25" spans="1:5" ht="63" x14ac:dyDescent="0.25">
      <c r="A25" s="78" t="s">
        <v>479</v>
      </c>
      <c r="B25" s="70" t="s">
        <v>437</v>
      </c>
      <c r="C25" s="70">
        <v>2439185.7199999997</v>
      </c>
      <c r="D25" s="64" t="s">
        <v>520</v>
      </c>
      <c r="E25" s="136"/>
    </row>
    <row r="26" spans="1:5" ht="63" x14ac:dyDescent="0.25">
      <c r="A26" s="78" t="s">
        <v>472</v>
      </c>
      <c r="B26" s="70" t="s">
        <v>438</v>
      </c>
      <c r="C26" s="70">
        <v>2973943.89</v>
      </c>
      <c r="D26" s="64" t="s">
        <v>520</v>
      </c>
      <c r="E26" s="136"/>
    </row>
    <row r="27" spans="1:5" ht="94.5" x14ac:dyDescent="0.25">
      <c r="A27" s="78" t="s">
        <v>481</v>
      </c>
      <c r="B27" s="71" t="s">
        <v>439</v>
      </c>
      <c r="C27" s="71">
        <v>22679354.210000001</v>
      </c>
      <c r="D27" s="64" t="s">
        <v>520</v>
      </c>
      <c r="E27" s="136"/>
    </row>
    <row r="28" spans="1:5" ht="94.5" x14ac:dyDescent="0.25">
      <c r="A28" s="78" t="s">
        <v>484</v>
      </c>
      <c r="B28" s="71" t="s">
        <v>424</v>
      </c>
      <c r="C28" s="71">
        <v>4690130.34</v>
      </c>
      <c r="D28" s="64" t="s">
        <v>520</v>
      </c>
      <c r="E28" s="136"/>
    </row>
    <row r="29" spans="1:5" ht="52.5" x14ac:dyDescent="0.25">
      <c r="A29" s="78" t="s">
        <v>487</v>
      </c>
      <c r="B29" s="71" t="s">
        <v>425</v>
      </c>
      <c r="C29" s="71">
        <v>1509523.23</v>
      </c>
      <c r="D29" s="64" t="s">
        <v>520</v>
      </c>
      <c r="E29" s="136"/>
    </row>
    <row r="30" spans="1:5" ht="52.5" x14ac:dyDescent="0.25">
      <c r="A30" s="78" t="s">
        <v>493</v>
      </c>
      <c r="B30" s="71" t="s">
        <v>426</v>
      </c>
      <c r="C30" s="71">
        <v>1334348.24</v>
      </c>
      <c r="D30" s="64" t="s">
        <v>520</v>
      </c>
      <c r="E30" s="136"/>
    </row>
    <row r="31" spans="1:5" ht="60" x14ac:dyDescent="0.25">
      <c r="A31" s="132" t="s">
        <v>475</v>
      </c>
      <c r="B31" s="71" t="s">
        <v>427</v>
      </c>
      <c r="C31" s="71">
        <v>5675915.3300000001</v>
      </c>
      <c r="D31" s="64" t="s">
        <v>520</v>
      </c>
      <c r="E31" s="136"/>
    </row>
    <row r="32" spans="1:5" ht="60" x14ac:dyDescent="0.25">
      <c r="A32" s="132" t="s">
        <v>495</v>
      </c>
      <c r="B32" s="70" t="s">
        <v>440</v>
      </c>
      <c r="C32" s="70">
        <v>39760.68</v>
      </c>
      <c r="D32" s="64" t="s">
        <v>520</v>
      </c>
      <c r="E32" s="136"/>
    </row>
    <row r="33" spans="1:5" ht="72" x14ac:dyDescent="0.25">
      <c r="A33" s="132" t="s">
        <v>496</v>
      </c>
      <c r="B33" s="70" t="s">
        <v>440</v>
      </c>
      <c r="C33" s="70">
        <v>111915.59</v>
      </c>
      <c r="D33" s="64" t="s">
        <v>520</v>
      </c>
      <c r="E33" s="136"/>
    </row>
    <row r="34" spans="1:5" ht="72" x14ac:dyDescent="0.25">
      <c r="A34" s="132" t="s">
        <v>486</v>
      </c>
      <c r="B34" s="70" t="s">
        <v>440</v>
      </c>
      <c r="C34" s="71">
        <v>227543.3</v>
      </c>
      <c r="D34" s="64" t="s">
        <v>520</v>
      </c>
      <c r="E34" s="136"/>
    </row>
    <row r="35" spans="1:5" ht="84" x14ac:dyDescent="0.25">
      <c r="A35" s="132" t="s">
        <v>497</v>
      </c>
      <c r="B35" s="70" t="s">
        <v>440</v>
      </c>
      <c r="C35" s="70">
        <v>210840</v>
      </c>
      <c r="D35" s="64" t="s">
        <v>520</v>
      </c>
      <c r="E35" s="136"/>
    </row>
    <row r="36" spans="1:5" ht="84" x14ac:dyDescent="0.25">
      <c r="A36" s="132" t="s">
        <v>498</v>
      </c>
      <c r="B36" s="70" t="s">
        <v>440</v>
      </c>
      <c r="C36" s="70">
        <v>65731.72</v>
      </c>
      <c r="D36" s="64" t="s">
        <v>520</v>
      </c>
      <c r="E36" s="136"/>
    </row>
    <row r="37" spans="1:5" ht="72" x14ac:dyDescent="0.25">
      <c r="A37" s="132" t="s">
        <v>499</v>
      </c>
      <c r="B37" s="70" t="s">
        <v>440</v>
      </c>
      <c r="C37" s="131">
        <v>44995.68</v>
      </c>
      <c r="D37" s="64" t="s">
        <v>520</v>
      </c>
      <c r="E37" s="136"/>
    </row>
    <row r="38" spans="1:5" ht="72" x14ac:dyDescent="0.25">
      <c r="A38" s="132" t="s">
        <v>483</v>
      </c>
      <c r="B38" s="70" t="s">
        <v>440</v>
      </c>
      <c r="C38" s="70">
        <v>762481.75</v>
      </c>
      <c r="D38" s="64" t="s">
        <v>520</v>
      </c>
      <c r="E38" s="136"/>
    </row>
    <row r="39" spans="1:5" ht="60" x14ac:dyDescent="0.25">
      <c r="A39" s="132" t="s">
        <v>500</v>
      </c>
      <c r="B39" s="70" t="s">
        <v>440</v>
      </c>
      <c r="C39" s="70">
        <v>92631.82</v>
      </c>
      <c r="D39" s="64" t="s">
        <v>520</v>
      </c>
      <c r="E39" s="136"/>
    </row>
    <row r="40" spans="1:5" ht="72" x14ac:dyDescent="0.25">
      <c r="A40" s="132" t="s">
        <v>467</v>
      </c>
      <c r="B40" s="70" t="s">
        <v>440</v>
      </c>
      <c r="C40" s="70">
        <v>36188.1</v>
      </c>
      <c r="D40" s="64" t="s">
        <v>520</v>
      </c>
      <c r="E40" s="136"/>
    </row>
    <row r="41" spans="1:5" ht="72" x14ac:dyDescent="0.25">
      <c r="A41" s="132" t="s">
        <v>291</v>
      </c>
      <c r="B41" s="70" t="s">
        <v>440</v>
      </c>
      <c r="C41" s="70">
        <v>75330.210000000006</v>
      </c>
      <c r="D41" s="64" t="s">
        <v>520</v>
      </c>
      <c r="E41" s="136"/>
    </row>
    <row r="42" spans="1:5" ht="108" x14ac:dyDescent="0.25">
      <c r="A42" s="132" t="s">
        <v>494</v>
      </c>
      <c r="B42" s="70" t="s">
        <v>440</v>
      </c>
      <c r="C42" s="71">
        <v>383964.5</v>
      </c>
      <c r="D42" s="64" t="s">
        <v>520</v>
      </c>
      <c r="E42" s="136"/>
    </row>
    <row r="43" spans="1:5" ht="108" x14ac:dyDescent="0.25">
      <c r="A43" s="132" t="s">
        <v>228</v>
      </c>
      <c r="B43" s="70" t="s">
        <v>440</v>
      </c>
      <c r="C43" s="71">
        <v>78344.639999999999</v>
      </c>
      <c r="D43" s="64" t="s">
        <v>520</v>
      </c>
      <c r="E43" s="136"/>
    </row>
    <row r="44" spans="1:5" ht="50.25" customHeight="1" x14ac:dyDescent="0.25">
      <c r="A44" s="288" t="s">
        <v>418</v>
      </c>
      <c r="B44" s="289"/>
      <c r="C44" s="289"/>
      <c r="D44" s="289"/>
      <c r="E44" s="289"/>
    </row>
    <row r="45" spans="1:5" ht="102" customHeight="1" x14ac:dyDescent="0.25">
      <c r="A45" s="288" t="s">
        <v>508</v>
      </c>
      <c r="B45" s="289"/>
      <c r="C45" s="289"/>
      <c r="D45" s="289"/>
      <c r="E45" s="289"/>
    </row>
    <row r="46" spans="1:5" ht="215.25" customHeight="1" x14ac:dyDescent="0.25">
      <c r="A46" s="294" t="s">
        <v>544</v>
      </c>
      <c r="B46" s="295"/>
      <c r="C46" s="295"/>
      <c r="D46" s="295"/>
      <c r="E46" s="295"/>
    </row>
    <row r="47" spans="1:5" ht="183.75" customHeight="1" x14ac:dyDescent="0.25">
      <c r="A47" s="288" t="s">
        <v>545</v>
      </c>
      <c r="B47" s="289"/>
      <c r="C47" s="289"/>
      <c r="D47" s="289"/>
      <c r="E47" s="289"/>
    </row>
    <row r="48" spans="1:5" ht="223.5" customHeight="1" x14ac:dyDescent="0.25">
      <c r="A48" s="290" t="s">
        <v>546</v>
      </c>
      <c r="B48" s="291"/>
      <c r="C48" s="291"/>
      <c r="D48" s="291"/>
      <c r="E48" s="291"/>
    </row>
    <row r="49" spans="1:9" x14ac:dyDescent="0.25">
      <c r="A49" s="2"/>
      <c r="H49" s="199"/>
    </row>
    <row r="50" spans="1:9" x14ac:dyDescent="0.25">
      <c r="A50" s="2"/>
      <c r="H50" s="199"/>
    </row>
    <row r="51" spans="1:9" x14ac:dyDescent="0.25">
      <c r="A51" s="2"/>
      <c r="H51" s="199"/>
      <c r="I51" s="99"/>
    </row>
    <row r="52" spans="1:9" x14ac:dyDescent="0.25">
      <c r="A52" s="292" t="s">
        <v>146</v>
      </c>
      <c r="B52" s="293"/>
      <c r="C52" s="293"/>
      <c r="D52" s="293"/>
      <c r="E52" s="293"/>
      <c r="H52" s="199"/>
    </row>
    <row r="53" spans="1:9" ht="14.25" customHeight="1" x14ac:dyDescent="0.25">
      <c r="A53" s="293"/>
      <c r="B53" s="293"/>
      <c r="C53" s="293"/>
      <c r="D53" s="293"/>
      <c r="E53" s="293"/>
      <c r="H53" s="199"/>
    </row>
    <row r="54" spans="1:9" ht="26.25" customHeight="1" x14ac:dyDescent="0.25">
      <c r="A54" s="292" t="s">
        <v>147</v>
      </c>
      <c r="B54" s="293"/>
      <c r="C54" s="293"/>
      <c r="D54" s="293"/>
      <c r="E54" s="293"/>
      <c r="H54" s="199"/>
    </row>
    <row r="55" spans="1:9" x14ac:dyDescent="0.25">
      <c r="A55" s="296" t="s">
        <v>148</v>
      </c>
      <c r="B55" s="296"/>
      <c r="C55" s="296"/>
      <c r="D55" s="296"/>
      <c r="E55" s="296"/>
    </row>
    <row r="56" spans="1:9" x14ac:dyDescent="0.25">
      <c r="A56" s="296" t="s">
        <v>149</v>
      </c>
      <c r="B56" s="296"/>
      <c r="C56" s="296"/>
      <c r="D56" s="296"/>
      <c r="E56" s="296"/>
    </row>
    <row r="57" spans="1:9" x14ac:dyDescent="0.25">
      <c r="A57" s="32" t="s">
        <v>79</v>
      </c>
      <c r="B57" s="32"/>
      <c r="C57" s="32"/>
      <c r="D57" s="32"/>
      <c r="E57" s="32"/>
    </row>
    <row r="58" spans="1:9" x14ac:dyDescent="0.25">
      <c r="A58" s="251" t="s">
        <v>77</v>
      </c>
      <c r="B58" s="251"/>
      <c r="C58" s="251"/>
      <c r="D58" s="251"/>
      <c r="E58" s="251"/>
    </row>
  </sheetData>
  <mergeCells count="11">
    <mergeCell ref="A7:E7"/>
    <mergeCell ref="A58:E58"/>
    <mergeCell ref="A44:E44"/>
    <mergeCell ref="A47:E47"/>
    <mergeCell ref="A48:E48"/>
    <mergeCell ref="A52:E53"/>
    <mergeCell ref="A45:E45"/>
    <mergeCell ref="A46:E46"/>
    <mergeCell ref="A54:E54"/>
    <mergeCell ref="A55:E55"/>
    <mergeCell ref="A56:E56"/>
  </mergeCells>
  <hyperlinks>
    <hyperlink ref="D13" r:id="rId1" display="http://187.174.252.244/caev/pdfs/FISE/2020/3057_4.pdf"/>
    <hyperlink ref="D14" r:id="rId2" display="http://187.174.252.244/caev/pdfs/FISE/2020/3057_5.pdf"/>
    <hyperlink ref="D15" r:id="rId3" display="http://187.174.252.244/caev/pdfs/FISE/2020/3057_6.pdf"/>
    <hyperlink ref="D16" r:id="rId4" display="http://187.174.252.244/caev/pdfs/FISE/2020/3057_7.pdf"/>
    <hyperlink ref="D17" r:id="rId5" display="http://187.174.252.244/caev/pdfs/FISE/2020/3057_8.pdf"/>
  </hyperlinks>
  <pageMargins left="0.70866141732283472" right="0.70866141732283472" top="0.74803149606299213" bottom="0.74803149606299213" header="0.31496062992125984" footer="0.31496062992125984"/>
  <pageSetup scale="87" orientation="portrait" r:id="rId6"/>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I67"/>
  <sheetViews>
    <sheetView zoomScale="90" zoomScaleNormal="90" workbookViewId="0"/>
  </sheetViews>
  <sheetFormatPr baseColWidth="10" defaultRowHeight="15" x14ac:dyDescent="0.25"/>
  <cols>
    <col min="1" max="1" width="46.7109375" customWidth="1"/>
    <col min="2" max="2" width="64.85546875" customWidth="1"/>
    <col min="3" max="3" width="49.85546875" customWidth="1"/>
    <col min="4" max="4" width="13.5703125" customWidth="1"/>
    <col min="5" max="5" width="42.5703125" customWidth="1"/>
    <col min="6" max="6" width="13.5703125" customWidth="1"/>
    <col min="7" max="7" width="18.85546875" customWidth="1"/>
  </cols>
  <sheetData>
    <row r="6" spans="1:9" ht="15.75" customHeight="1" x14ac:dyDescent="0.25">
      <c r="A6" s="297"/>
      <c r="B6" s="297"/>
      <c r="C6" s="297"/>
    </row>
    <row r="7" spans="1:9" ht="35.25" customHeight="1" thickBot="1" x14ac:dyDescent="0.3">
      <c r="A7" s="239" t="s">
        <v>76</v>
      </c>
      <c r="B7" s="239"/>
      <c r="C7" s="239"/>
      <c r="D7" s="9"/>
      <c r="E7" s="9"/>
      <c r="F7" s="9"/>
      <c r="G7" s="9"/>
      <c r="H7" s="9"/>
      <c r="I7" s="9"/>
    </row>
    <row r="8" spans="1:9" ht="94.5" customHeight="1" thickBot="1" x14ac:dyDescent="0.3">
      <c r="A8" s="300" t="s">
        <v>84</v>
      </c>
      <c r="B8" s="301"/>
      <c r="C8" s="302"/>
      <c r="D8" s="9"/>
      <c r="E8" s="9"/>
      <c r="F8" s="9"/>
      <c r="G8" s="9"/>
      <c r="H8" s="9"/>
      <c r="I8" s="9"/>
    </row>
    <row r="9" spans="1:9" ht="15.75" customHeight="1" x14ac:dyDescent="0.25">
      <c r="A9" s="298"/>
      <c r="B9" s="299"/>
      <c r="C9" s="299"/>
      <c r="D9" s="9"/>
      <c r="E9" s="9"/>
      <c r="F9" s="9"/>
      <c r="G9" s="9"/>
      <c r="H9" s="9"/>
      <c r="I9" s="9"/>
    </row>
    <row r="10" spans="1:9" ht="7.5" customHeight="1" x14ac:dyDescent="0.25">
      <c r="A10" s="2"/>
    </row>
    <row r="11" spans="1:9" ht="3" customHeight="1" x14ac:dyDescent="0.25"/>
    <row r="12" spans="1:9" ht="32.25" customHeight="1" x14ac:dyDescent="0.25">
      <c r="A12" s="34" t="s">
        <v>32</v>
      </c>
      <c r="B12" s="35" t="s">
        <v>33</v>
      </c>
      <c r="C12" s="35" t="s">
        <v>34</v>
      </c>
    </row>
    <row r="13" spans="1:9" s="166" customFormat="1" ht="185.25" customHeight="1" x14ac:dyDescent="0.25">
      <c r="A13" s="165" t="s">
        <v>466</v>
      </c>
      <c r="B13" s="14" t="s">
        <v>211</v>
      </c>
      <c r="C13" s="157" t="s">
        <v>446</v>
      </c>
      <c r="E13" s="63"/>
    </row>
    <row r="14" spans="1:9" s="166" customFormat="1" ht="408.75" customHeight="1" x14ac:dyDescent="0.25">
      <c r="A14" s="304" t="s">
        <v>70</v>
      </c>
      <c r="B14" s="312" t="s">
        <v>212</v>
      </c>
      <c r="C14" s="312" t="s">
        <v>447</v>
      </c>
      <c r="E14" s="59"/>
    </row>
    <row r="15" spans="1:9" s="166" customFormat="1" ht="61.5" customHeight="1" x14ac:dyDescent="0.25">
      <c r="A15" s="306"/>
      <c r="B15" s="313"/>
      <c r="C15" s="313"/>
      <c r="E15" s="59"/>
    </row>
    <row r="16" spans="1:9" s="166" customFormat="1" ht="191.25" customHeight="1" x14ac:dyDescent="0.25">
      <c r="A16" s="14" t="s">
        <v>71</v>
      </c>
      <c r="B16" s="14" t="s">
        <v>303</v>
      </c>
      <c r="C16" s="130" t="s">
        <v>448</v>
      </c>
      <c r="E16" s="63"/>
    </row>
    <row r="17" spans="1:5" s="166" customFormat="1" ht="409.5" customHeight="1" x14ac:dyDescent="0.25">
      <c r="A17" s="304" t="s">
        <v>72</v>
      </c>
      <c r="B17" s="304" t="s">
        <v>213</v>
      </c>
      <c r="C17" s="307" t="s">
        <v>214</v>
      </c>
      <c r="E17" s="59"/>
    </row>
    <row r="18" spans="1:5" s="166" customFormat="1" ht="409.6" customHeight="1" x14ac:dyDescent="0.25">
      <c r="A18" s="305"/>
      <c r="B18" s="305"/>
      <c r="C18" s="308"/>
      <c r="D18" s="167"/>
      <c r="E18" s="59"/>
    </row>
    <row r="19" spans="1:5" s="166" customFormat="1" ht="409.6" customHeight="1" x14ac:dyDescent="0.25">
      <c r="A19" s="306"/>
      <c r="B19" s="306"/>
      <c r="C19" s="308"/>
      <c r="E19" s="59"/>
    </row>
    <row r="20" spans="1:5" s="166" customFormat="1" ht="102" customHeight="1" x14ac:dyDescent="0.25">
      <c r="A20" s="129" t="s">
        <v>73</v>
      </c>
      <c r="B20" s="14" t="s">
        <v>449</v>
      </c>
      <c r="C20" s="159"/>
      <c r="E20" s="59"/>
    </row>
    <row r="21" spans="1:5" s="166" customFormat="1" ht="102" customHeight="1" x14ac:dyDescent="0.25">
      <c r="A21" s="129" t="s">
        <v>74</v>
      </c>
      <c r="B21" s="14" t="s">
        <v>304</v>
      </c>
      <c r="C21" s="159"/>
      <c r="E21" s="59"/>
    </row>
    <row r="22" spans="1:5" s="166" customFormat="1" ht="102" customHeight="1" x14ac:dyDescent="0.25">
      <c r="A22" s="129" t="s">
        <v>150</v>
      </c>
      <c r="B22" s="164" t="s">
        <v>305</v>
      </c>
      <c r="C22" s="159"/>
      <c r="E22" s="59"/>
    </row>
    <row r="23" spans="1:5" s="166" customFormat="1" ht="102" customHeight="1" x14ac:dyDescent="0.25">
      <c r="A23" s="129" t="s">
        <v>151</v>
      </c>
      <c r="B23" s="129" t="s">
        <v>514</v>
      </c>
      <c r="C23" s="180" t="s">
        <v>515</v>
      </c>
      <c r="E23" s="59"/>
    </row>
    <row r="24" spans="1:5" s="166" customFormat="1" ht="102" customHeight="1" x14ac:dyDescent="0.25">
      <c r="A24" s="129" t="s">
        <v>75</v>
      </c>
      <c r="B24" s="14" t="s">
        <v>306</v>
      </c>
      <c r="C24" s="159"/>
      <c r="E24" s="59"/>
    </row>
    <row r="25" spans="1:5" s="166" customFormat="1" ht="102" customHeight="1" x14ac:dyDescent="0.25">
      <c r="A25" s="129" t="s">
        <v>152</v>
      </c>
      <c r="B25" s="14" t="s">
        <v>307</v>
      </c>
      <c r="C25" s="159"/>
      <c r="E25" s="59"/>
    </row>
    <row r="26" spans="1:5" s="166" customFormat="1" ht="102" customHeight="1" x14ac:dyDescent="0.25">
      <c r="A26" s="129" t="s">
        <v>153</v>
      </c>
      <c r="B26" s="14" t="s">
        <v>450</v>
      </c>
      <c r="C26" s="159"/>
      <c r="E26" s="59"/>
    </row>
    <row r="27" spans="1:5" s="166" customFormat="1" ht="102" customHeight="1" x14ac:dyDescent="0.25">
      <c r="A27" s="129" t="s">
        <v>154</v>
      </c>
      <c r="B27" s="14" t="s">
        <v>296</v>
      </c>
      <c r="C27" s="160" t="s">
        <v>299</v>
      </c>
      <c r="E27" s="59"/>
    </row>
    <row r="28" spans="1:5" s="166" customFormat="1" ht="102" customHeight="1" x14ac:dyDescent="0.25">
      <c r="A28" s="129" t="s">
        <v>155</v>
      </c>
      <c r="B28" s="129" t="s">
        <v>451</v>
      </c>
      <c r="C28" s="163"/>
      <c r="E28" s="59"/>
    </row>
    <row r="29" spans="1:5" s="166" customFormat="1" ht="299.25" customHeight="1" x14ac:dyDescent="0.25">
      <c r="A29" s="129" t="s">
        <v>156</v>
      </c>
      <c r="B29" s="129" t="s">
        <v>308</v>
      </c>
      <c r="C29" s="14" t="s">
        <v>452</v>
      </c>
      <c r="E29" s="59"/>
    </row>
    <row r="30" spans="1:5" s="166" customFormat="1" ht="102" customHeight="1" x14ac:dyDescent="0.25">
      <c r="A30" s="14" t="s">
        <v>157</v>
      </c>
      <c r="B30" s="14"/>
      <c r="C30" s="14" t="s">
        <v>540</v>
      </c>
      <c r="E30" s="59"/>
    </row>
    <row r="31" spans="1:5" s="166" customFormat="1" ht="303" customHeight="1" x14ac:dyDescent="0.25">
      <c r="A31" s="129" t="s">
        <v>158</v>
      </c>
      <c r="B31" s="14" t="s">
        <v>516</v>
      </c>
      <c r="C31" s="168" t="s">
        <v>464</v>
      </c>
      <c r="E31" s="158"/>
    </row>
    <row r="32" spans="1:5" s="166" customFormat="1" ht="102" customHeight="1" x14ac:dyDescent="0.25">
      <c r="A32" s="129" t="s">
        <v>159</v>
      </c>
      <c r="B32" s="14" t="s">
        <v>295</v>
      </c>
      <c r="C32" s="181" t="s">
        <v>454</v>
      </c>
      <c r="E32" s="59"/>
    </row>
    <row r="33" spans="1:5" s="166" customFormat="1" ht="102" customHeight="1" x14ac:dyDescent="0.25">
      <c r="A33" s="129" t="s">
        <v>160</v>
      </c>
      <c r="B33" s="14" t="s">
        <v>453</v>
      </c>
      <c r="C33" s="159"/>
      <c r="E33" s="59"/>
    </row>
    <row r="34" spans="1:5" s="166" customFormat="1" ht="129.75" customHeight="1" x14ac:dyDescent="0.25">
      <c r="A34" s="14" t="s">
        <v>161</v>
      </c>
      <c r="B34" s="14" t="s">
        <v>215</v>
      </c>
      <c r="C34" s="159"/>
      <c r="E34" s="59"/>
    </row>
    <row r="35" spans="1:5" s="166" customFormat="1" ht="126.75" customHeight="1" x14ac:dyDescent="0.25">
      <c r="A35" s="129" t="s">
        <v>162</v>
      </c>
      <c r="B35" s="129" t="s">
        <v>455</v>
      </c>
      <c r="C35" s="163"/>
      <c r="E35" s="59"/>
    </row>
    <row r="36" spans="1:5" s="166" customFormat="1" ht="69.75" customHeight="1" x14ac:dyDescent="0.25">
      <c r="A36" s="129" t="s">
        <v>163</v>
      </c>
      <c r="B36" s="14" t="s">
        <v>309</v>
      </c>
      <c r="C36" s="159"/>
      <c r="E36" s="59"/>
    </row>
    <row r="37" spans="1:5" s="166" customFormat="1" ht="261" customHeight="1" x14ac:dyDescent="0.25">
      <c r="A37" s="14" t="s">
        <v>164</v>
      </c>
      <c r="B37" s="14" t="s">
        <v>547</v>
      </c>
      <c r="C37" s="14" t="s">
        <v>517</v>
      </c>
      <c r="E37" s="59"/>
    </row>
    <row r="38" spans="1:5" s="166" customFormat="1" ht="190.5" customHeight="1" x14ac:dyDescent="0.25">
      <c r="A38" s="14" t="s">
        <v>165</v>
      </c>
      <c r="B38" s="14" t="s">
        <v>548</v>
      </c>
      <c r="C38" s="14" t="s">
        <v>518</v>
      </c>
      <c r="D38" s="167"/>
      <c r="E38" s="59"/>
    </row>
    <row r="39" spans="1:5" s="166" customFormat="1" ht="102" customHeight="1" x14ac:dyDescent="0.25">
      <c r="A39" s="129" t="s">
        <v>166</v>
      </c>
      <c r="B39" s="14" t="s">
        <v>297</v>
      </c>
      <c r="C39" s="160" t="s">
        <v>298</v>
      </c>
      <c r="E39" s="59"/>
    </row>
    <row r="40" spans="1:5" s="166" customFormat="1" ht="102" customHeight="1" x14ac:dyDescent="0.25">
      <c r="A40" s="129" t="s">
        <v>167</v>
      </c>
      <c r="B40" s="129" t="s">
        <v>538</v>
      </c>
      <c r="C40" s="163"/>
      <c r="E40" s="59"/>
    </row>
    <row r="41" spans="1:5" s="166" customFormat="1" ht="409.5" customHeight="1" x14ac:dyDescent="0.25">
      <c r="A41" s="310" t="s">
        <v>168</v>
      </c>
      <c r="B41" s="304" t="s">
        <v>300</v>
      </c>
      <c r="C41" s="309" t="s">
        <v>463</v>
      </c>
      <c r="E41" s="167"/>
    </row>
    <row r="42" spans="1:5" s="166" customFormat="1" ht="66.75" customHeight="1" x14ac:dyDescent="0.25">
      <c r="A42" s="311"/>
      <c r="B42" s="306"/>
      <c r="C42" s="309"/>
      <c r="E42" s="167"/>
    </row>
    <row r="43" spans="1:5" s="166" customFormat="1" ht="292.5" customHeight="1" x14ac:dyDescent="0.25">
      <c r="A43" s="129" t="s">
        <v>169</v>
      </c>
      <c r="B43" s="14" t="s">
        <v>301</v>
      </c>
      <c r="C43" s="161" t="s">
        <v>456</v>
      </c>
      <c r="E43" s="63"/>
    </row>
    <row r="44" spans="1:5" s="166" customFormat="1" ht="117" customHeight="1" x14ac:dyDescent="0.25">
      <c r="A44" s="129" t="s">
        <v>170</v>
      </c>
      <c r="B44" s="14" t="s">
        <v>461</v>
      </c>
      <c r="C44" s="14" t="s">
        <v>462</v>
      </c>
      <c r="E44" s="59"/>
    </row>
    <row r="45" spans="1:5" s="166" customFormat="1" ht="111.75" customHeight="1" x14ac:dyDescent="0.25">
      <c r="A45" s="129" t="s">
        <v>171</v>
      </c>
      <c r="B45" s="14" t="s">
        <v>224</v>
      </c>
      <c r="C45" s="159"/>
      <c r="E45" s="59"/>
    </row>
    <row r="46" spans="1:5" s="166" customFormat="1" ht="102" customHeight="1" x14ac:dyDescent="0.25">
      <c r="A46" s="129" t="s">
        <v>172</v>
      </c>
      <c r="B46" s="14" t="s">
        <v>519</v>
      </c>
      <c r="C46" s="159"/>
      <c r="E46" s="59"/>
    </row>
    <row r="47" spans="1:5" s="166" customFormat="1" ht="137.25" customHeight="1" x14ac:dyDescent="0.25">
      <c r="A47" s="14" t="s">
        <v>173</v>
      </c>
      <c r="B47" s="14" t="s">
        <v>525</v>
      </c>
      <c r="C47" s="162"/>
      <c r="E47" s="59"/>
    </row>
    <row r="48" spans="1:5" s="166" customFormat="1" ht="102" customHeight="1" x14ac:dyDescent="0.25">
      <c r="A48" s="129" t="s">
        <v>174</v>
      </c>
      <c r="B48" s="129" t="s">
        <v>310</v>
      </c>
      <c r="C48" s="159"/>
      <c r="E48" s="59"/>
    </row>
    <row r="49" spans="1:5" s="166" customFormat="1" ht="196.5" customHeight="1" x14ac:dyDescent="0.25">
      <c r="A49" s="14" t="s">
        <v>175</v>
      </c>
      <c r="B49" s="14" t="s">
        <v>216</v>
      </c>
      <c r="C49" s="182" t="s">
        <v>509</v>
      </c>
      <c r="D49" s="167"/>
      <c r="E49" s="59"/>
    </row>
    <row r="50" spans="1:5" s="166" customFormat="1" ht="102" customHeight="1" x14ac:dyDescent="0.25">
      <c r="A50" s="14" t="s">
        <v>176</v>
      </c>
      <c r="B50" s="14" t="s">
        <v>217</v>
      </c>
      <c r="C50" s="129" t="s">
        <v>457</v>
      </c>
      <c r="D50" s="167"/>
      <c r="E50" s="59"/>
    </row>
    <row r="51" spans="1:5" s="166" customFormat="1" ht="102" customHeight="1" x14ac:dyDescent="0.25">
      <c r="A51" s="129" t="s">
        <v>177</v>
      </c>
      <c r="B51" s="129" t="s">
        <v>539</v>
      </c>
      <c r="C51" s="163"/>
      <c r="E51" s="59"/>
    </row>
    <row r="52" spans="1:5" s="166" customFormat="1" ht="332.25" customHeight="1" x14ac:dyDescent="0.25">
      <c r="A52" s="129" t="s">
        <v>178</v>
      </c>
      <c r="B52" s="129" t="s">
        <v>576</v>
      </c>
      <c r="C52" s="163" t="s">
        <v>577</v>
      </c>
      <c r="E52" s="59"/>
    </row>
    <row r="53" spans="1:5" s="166" customFormat="1" ht="102" customHeight="1" x14ac:dyDescent="0.25">
      <c r="A53" s="129" t="s">
        <v>179</v>
      </c>
      <c r="B53" s="129" t="s">
        <v>459</v>
      </c>
      <c r="C53" s="163"/>
      <c r="E53" s="59"/>
    </row>
    <row r="54" spans="1:5" s="166" customFormat="1" ht="102" customHeight="1" x14ac:dyDescent="0.25">
      <c r="A54" s="129" t="s">
        <v>180</v>
      </c>
      <c r="B54" s="129" t="s">
        <v>465</v>
      </c>
      <c r="C54" s="163"/>
      <c r="E54" s="59"/>
    </row>
    <row r="55" spans="1:5" s="166" customFormat="1" ht="179.25" customHeight="1" x14ac:dyDescent="0.25">
      <c r="A55" s="129" t="s">
        <v>181</v>
      </c>
      <c r="B55" s="14" t="s">
        <v>573</v>
      </c>
      <c r="C55" s="14" t="s">
        <v>574</v>
      </c>
      <c r="E55" s="59"/>
    </row>
    <row r="56" spans="1:5" s="166" customFormat="1" ht="342" customHeight="1" x14ac:dyDescent="0.25">
      <c r="A56" s="14" t="s">
        <v>182</v>
      </c>
      <c r="B56" s="14" t="s">
        <v>218</v>
      </c>
      <c r="C56" s="151" t="s">
        <v>458</v>
      </c>
      <c r="D56" s="167"/>
      <c r="E56" s="59"/>
    </row>
    <row r="57" spans="1:5" s="166" customFormat="1" ht="143.25" customHeight="1" x14ac:dyDescent="0.25">
      <c r="A57" s="14" t="s">
        <v>183</v>
      </c>
      <c r="B57" s="14" t="s">
        <v>219</v>
      </c>
      <c r="C57" s="64" t="s">
        <v>520</v>
      </c>
      <c r="E57" s="59"/>
    </row>
    <row r="58" spans="1:5" s="166" customFormat="1" ht="138" customHeight="1" x14ac:dyDescent="0.25">
      <c r="A58" s="14" t="s">
        <v>184</v>
      </c>
      <c r="B58" s="14" t="s">
        <v>460</v>
      </c>
      <c r="C58" s="159"/>
      <c r="E58" s="59"/>
    </row>
    <row r="59" spans="1:5" s="166" customFormat="1" ht="102" customHeight="1" x14ac:dyDescent="0.25">
      <c r="A59" s="129" t="s">
        <v>185</v>
      </c>
      <c r="B59" s="129" t="s">
        <v>521</v>
      </c>
      <c r="C59" s="163"/>
      <c r="E59" s="59"/>
    </row>
    <row r="60" spans="1:5" s="166" customFormat="1" ht="102" customHeight="1" x14ac:dyDescent="0.25">
      <c r="A60" s="129" t="s">
        <v>186</v>
      </c>
      <c r="B60" s="14" t="s">
        <v>522</v>
      </c>
      <c r="C60" s="159"/>
      <c r="E60" s="59"/>
    </row>
    <row r="61" spans="1:5" s="166" customFormat="1" ht="102" customHeight="1" x14ac:dyDescent="0.25">
      <c r="A61" s="129" t="s">
        <v>187</v>
      </c>
      <c r="B61" s="14" t="s">
        <v>311</v>
      </c>
      <c r="C61" s="159"/>
      <c r="E61" s="59"/>
    </row>
    <row r="62" spans="1:5" s="166" customFormat="1" ht="178.5" customHeight="1" x14ac:dyDescent="0.25">
      <c r="A62" s="14" t="s">
        <v>188</v>
      </c>
      <c r="B62" s="14" t="s">
        <v>220</v>
      </c>
      <c r="C62" s="159"/>
      <c r="E62" s="59"/>
    </row>
    <row r="63" spans="1:5" s="166" customFormat="1" ht="102" customHeight="1" x14ac:dyDescent="0.25">
      <c r="A63" s="14" t="s">
        <v>189</v>
      </c>
      <c r="B63" s="14" t="s">
        <v>221</v>
      </c>
      <c r="C63" s="159"/>
      <c r="E63" s="59"/>
    </row>
    <row r="64" spans="1:5" s="166" customFormat="1" ht="120.75" customHeight="1" x14ac:dyDescent="0.25">
      <c r="A64" s="129" t="s">
        <v>190</v>
      </c>
      <c r="B64" s="129" t="s">
        <v>523</v>
      </c>
      <c r="C64" s="180" t="s">
        <v>515</v>
      </c>
      <c r="E64" s="59"/>
    </row>
    <row r="65" spans="1:5" s="166" customFormat="1" ht="106.5" customHeight="1" x14ac:dyDescent="0.25">
      <c r="A65" s="128" t="s">
        <v>191</v>
      </c>
      <c r="B65" s="128" t="s">
        <v>524</v>
      </c>
      <c r="C65" s="163"/>
      <c r="E65" s="59"/>
    </row>
    <row r="66" spans="1:5" s="166" customFormat="1" ht="216" customHeight="1" x14ac:dyDescent="0.25">
      <c r="A66" s="129" t="s">
        <v>192</v>
      </c>
      <c r="B66" s="14" t="s">
        <v>312</v>
      </c>
      <c r="C66" s="159"/>
      <c r="E66" s="59"/>
    </row>
    <row r="67" spans="1:5" ht="111.75" customHeight="1" x14ac:dyDescent="0.25">
      <c r="A67" s="33" t="s">
        <v>78</v>
      </c>
      <c r="B67" s="303" t="s">
        <v>302</v>
      </c>
      <c r="C67" s="303"/>
    </row>
  </sheetData>
  <autoFilter ref="A12:I67"/>
  <mergeCells count="14">
    <mergeCell ref="A6:C6"/>
    <mergeCell ref="A7:C7"/>
    <mergeCell ref="A9:C9"/>
    <mergeCell ref="A8:C8"/>
    <mergeCell ref="B67:C67"/>
    <mergeCell ref="A17:A19"/>
    <mergeCell ref="C17:C19"/>
    <mergeCell ref="C41:C42"/>
    <mergeCell ref="B41:B42"/>
    <mergeCell ref="A41:A42"/>
    <mergeCell ref="B14:B15"/>
    <mergeCell ref="A14:A15"/>
    <mergeCell ref="C14:C15"/>
    <mergeCell ref="B17:B19"/>
  </mergeCells>
  <hyperlinks>
    <hyperlink ref="C39" r:id="rId1" display="https://drive.google.com/file/d/1oZbx19kvqjq1PQ1bDcXYBvBYsi-8oRoq/view "/>
    <hyperlink ref="C27" r:id="rId2"/>
    <hyperlink ref="C17:C19" r:id="rId3" display="ANEXOS\ANEXO 7\4\Normativa Estatal"/>
    <hyperlink ref="C57" r:id="rId4"/>
  </hyperlinks>
  <printOptions horizontalCentered="1"/>
  <pageMargins left="0.31496062992125984" right="0.31496062992125984" top="0.35433070866141736" bottom="0.35433070866141736" header="0.31496062992125984" footer="0.31496062992125984"/>
  <pageSetup scale="75"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K47"/>
  <sheetViews>
    <sheetView zoomScaleNormal="100" workbookViewId="0">
      <selection activeCell="E16" sqref="A8:E16"/>
    </sheetView>
  </sheetViews>
  <sheetFormatPr baseColWidth="10" defaultRowHeight="15" x14ac:dyDescent="0.25"/>
  <cols>
    <col min="1" max="1" width="27.28515625" customWidth="1"/>
    <col min="2" max="2" width="20.140625" style="10" bestFit="1" customWidth="1"/>
    <col min="3" max="5" width="20.140625" bestFit="1" customWidth="1"/>
    <col min="6" max="6" width="17.5703125" bestFit="1" customWidth="1"/>
    <col min="7" max="7" width="14.42578125" bestFit="1" customWidth="1"/>
    <col min="8" max="8" width="15.140625" bestFit="1" customWidth="1"/>
    <col min="9" max="9" width="23.85546875" customWidth="1"/>
    <col min="10" max="10" width="20.85546875" bestFit="1" customWidth="1"/>
    <col min="11" max="11" width="18.42578125" customWidth="1"/>
  </cols>
  <sheetData>
    <row r="4" spans="1:8" ht="24.75" customHeight="1" x14ac:dyDescent="0.25"/>
    <row r="5" spans="1:8" ht="28.5" customHeight="1" x14ac:dyDescent="0.25">
      <c r="A5" s="230" t="s">
        <v>87</v>
      </c>
      <c r="B5" s="230"/>
      <c r="C5" s="230"/>
      <c r="D5" s="230"/>
      <c r="E5" s="230"/>
      <c r="F5" s="230"/>
      <c r="G5" s="36"/>
      <c r="H5" s="36"/>
    </row>
    <row r="6" spans="1:8" ht="6.75" customHeight="1" thickBot="1" x14ac:dyDescent="0.3"/>
    <row r="7" spans="1:8" ht="15.75" thickBot="1" x14ac:dyDescent="0.3">
      <c r="A7" s="38" t="s">
        <v>88</v>
      </c>
      <c r="B7" s="39" t="s">
        <v>0</v>
      </c>
      <c r="C7" s="39" t="s">
        <v>1</v>
      </c>
      <c r="D7" s="39" t="s">
        <v>42</v>
      </c>
      <c r="E7" s="39" t="s">
        <v>43</v>
      </c>
      <c r="F7" s="39" t="s">
        <v>44</v>
      </c>
    </row>
    <row r="8" spans="1:8" ht="15.75" thickBot="1" x14ac:dyDescent="0.3">
      <c r="A8" s="40" t="s">
        <v>89</v>
      </c>
      <c r="B8" s="96">
        <v>13151195</v>
      </c>
      <c r="C8" s="96">
        <v>11817715.214</v>
      </c>
      <c r="D8" s="96">
        <v>10560571.529999999</v>
      </c>
      <c r="E8" s="96">
        <v>10560571.529999999</v>
      </c>
      <c r="F8" s="96">
        <v>0</v>
      </c>
    </row>
    <row r="9" spans="1:8" ht="15.75" thickBot="1" x14ac:dyDescent="0.3">
      <c r="A9" s="40"/>
      <c r="B9" s="96"/>
      <c r="C9" s="96"/>
      <c r="D9" s="96"/>
      <c r="E9" s="96"/>
      <c r="F9" s="96"/>
    </row>
    <row r="10" spans="1:8" ht="15.75" thickBot="1" x14ac:dyDescent="0.3">
      <c r="A10" s="41" t="s">
        <v>90</v>
      </c>
      <c r="B10" s="98">
        <f>SUM(B8:B9)</f>
        <v>13151195</v>
      </c>
      <c r="C10" s="98">
        <f>SUM(C8:C9)</f>
        <v>11817715.214</v>
      </c>
      <c r="D10" s="98">
        <f>SUM(D8:D9)</f>
        <v>10560571.529999999</v>
      </c>
      <c r="E10" s="98">
        <f>SUM(E8:E9)</f>
        <v>10560571.529999999</v>
      </c>
      <c r="F10" s="98">
        <f>SUM(F8:F9)</f>
        <v>0</v>
      </c>
    </row>
    <row r="11" spans="1:8" ht="15.75" thickBot="1" x14ac:dyDescent="0.3">
      <c r="A11" s="40" t="s">
        <v>91</v>
      </c>
      <c r="B11" s="96">
        <v>113581893.33999999</v>
      </c>
      <c r="C11" s="96">
        <v>107697933.63999999</v>
      </c>
      <c r="D11" s="96">
        <v>104051592.09999999</v>
      </c>
      <c r="E11" s="96">
        <v>104051592.09999999</v>
      </c>
      <c r="F11" s="96">
        <v>0</v>
      </c>
    </row>
    <row r="12" spans="1:8" ht="15.75" thickBot="1" x14ac:dyDescent="0.3">
      <c r="A12" s="40"/>
      <c r="B12" s="96"/>
      <c r="C12" s="96"/>
      <c r="D12" s="96"/>
      <c r="E12" s="96"/>
      <c r="F12" s="96"/>
    </row>
    <row r="13" spans="1:8" ht="15.75" thickBot="1" x14ac:dyDescent="0.3">
      <c r="A13" s="41" t="s">
        <v>90</v>
      </c>
      <c r="B13" s="98">
        <f>SUM(B11:B12)</f>
        <v>113581893.33999999</v>
      </c>
      <c r="C13" s="98">
        <f>SUM(C11:C12)</f>
        <v>107697933.63999999</v>
      </c>
      <c r="D13" s="98">
        <f>SUM(D11:D12)</f>
        <v>104051592.09999999</v>
      </c>
      <c r="E13" s="98">
        <f>SUM(E11:E12)</f>
        <v>104051592.09999999</v>
      </c>
      <c r="F13" s="98">
        <f>SUM(F11:F12)</f>
        <v>0</v>
      </c>
    </row>
    <row r="14" spans="1:8" ht="15.75" thickBot="1" x14ac:dyDescent="0.3">
      <c r="A14" s="40" t="s">
        <v>92</v>
      </c>
      <c r="B14" s="96">
        <v>9964975.2400000002</v>
      </c>
      <c r="C14" s="96">
        <v>9274505.620000001</v>
      </c>
      <c r="D14" s="96">
        <v>9220462.3900000006</v>
      </c>
      <c r="E14" s="96">
        <v>9220462.3900000006</v>
      </c>
      <c r="F14" s="96">
        <v>0</v>
      </c>
    </row>
    <row r="15" spans="1:8" ht="15.75" thickBot="1" x14ac:dyDescent="0.3">
      <c r="A15" s="40"/>
      <c r="B15" s="96" t="s">
        <v>2</v>
      </c>
      <c r="C15" s="96" t="s">
        <v>2</v>
      </c>
      <c r="D15" s="96" t="s">
        <v>2</v>
      </c>
      <c r="E15" s="96"/>
      <c r="F15" s="96" t="s">
        <v>2</v>
      </c>
    </row>
    <row r="16" spans="1:8" ht="15.75" thickBot="1" x14ac:dyDescent="0.3">
      <c r="A16" s="41" t="s">
        <v>90</v>
      </c>
      <c r="B16" s="98">
        <f>SUM(B14:B15)</f>
        <v>9964975.2400000002</v>
      </c>
      <c r="C16" s="98">
        <f>SUM(C14:C15)</f>
        <v>9274505.620000001</v>
      </c>
      <c r="D16" s="98">
        <f>SUM(D14:D15)</f>
        <v>9220462.3900000006</v>
      </c>
      <c r="E16" s="98">
        <f>SUM(E14:E15)</f>
        <v>9220462.3900000006</v>
      </c>
      <c r="F16" s="98">
        <f>SUM(F14:F15)</f>
        <v>0</v>
      </c>
    </row>
    <row r="17" spans="1:9" ht="15.75" thickBot="1" x14ac:dyDescent="0.3">
      <c r="A17" s="40" t="s">
        <v>93</v>
      </c>
      <c r="B17" s="96" t="s">
        <v>2</v>
      </c>
      <c r="C17" s="96" t="s">
        <v>2</v>
      </c>
      <c r="D17" s="96" t="s">
        <v>2</v>
      </c>
      <c r="E17" s="96"/>
      <c r="F17" s="96" t="s">
        <v>2</v>
      </c>
    </row>
    <row r="18" spans="1:9" ht="15.75" thickBot="1" x14ac:dyDescent="0.3">
      <c r="A18" s="40"/>
      <c r="B18" s="96" t="s">
        <v>2</v>
      </c>
      <c r="C18" s="96" t="s">
        <v>2</v>
      </c>
      <c r="D18" s="96" t="s">
        <v>2</v>
      </c>
      <c r="E18" s="96"/>
      <c r="F18" s="96" t="s">
        <v>2</v>
      </c>
    </row>
    <row r="19" spans="1:9" ht="15.75" thickBot="1" x14ac:dyDescent="0.3">
      <c r="A19" s="41" t="s">
        <v>90</v>
      </c>
      <c r="B19" s="96">
        <f>SUM(B17:B18)</f>
        <v>0</v>
      </c>
      <c r="C19" s="96">
        <f>SUM(C17:C18)</f>
        <v>0</v>
      </c>
      <c r="D19" s="96">
        <f>SUM(D17:D18)</f>
        <v>0</v>
      </c>
      <c r="E19" s="96">
        <f>SUM(E17:E18)</f>
        <v>0</v>
      </c>
      <c r="F19" s="96">
        <f>SUM(F17:F18)</f>
        <v>0</v>
      </c>
    </row>
    <row r="20" spans="1:9" ht="26.25" thickBot="1" x14ac:dyDescent="0.3">
      <c r="A20" s="40" t="s">
        <v>94</v>
      </c>
      <c r="B20" s="97"/>
      <c r="C20" s="97"/>
      <c r="D20" s="97"/>
      <c r="E20" s="97"/>
      <c r="F20" s="97"/>
    </row>
    <row r="21" spans="1:9" ht="15.75" thickBot="1" x14ac:dyDescent="0.3">
      <c r="A21" s="41"/>
      <c r="B21" s="96"/>
      <c r="C21" s="96"/>
      <c r="D21" s="96"/>
      <c r="E21" s="96"/>
      <c r="F21" s="96"/>
    </row>
    <row r="22" spans="1:9" ht="15.75" thickBot="1" x14ac:dyDescent="0.3">
      <c r="A22" s="41" t="s">
        <v>90</v>
      </c>
      <c r="B22" s="96">
        <f>SUM(B20:B21)</f>
        <v>0</v>
      </c>
      <c r="C22" s="96">
        <f>SUM(C20:C21)</f>
        <v>0</v>
      </c>
      <c r="D22" s="96">
        <f>SUM(D20:D21)</f>
        <v>0</v>
      </c>
      <c r="E22" s="96">
        <f>SUM(E20:E21)</f>
        <v>0</v>
      </c>
      <c r="F22" s="96">
        <f>SUM(F20:F21)</f>
        <v>0</v>
      </c>
    </row>
    <row r="23" spans="1:9" ht="26.25" thickBot="1" x14ac:dyDescent="0.3">
      <c r="A23" s="40" t="s">
        <v>95</v>
      </c>
      <c r="B23" s="97"/>
      <c r="C23" s="97"/>
      <c r="D23" s="97"/>
      <c r="E23" s="97"/>
      <c r="F23" s="97"/>
    </row>
    <row r="24" spans="1:9" ht="15.75" thickBot="1" x14ac:dyDescent="0.3">
      <c r="A24" s="41"/>
      <c r="B24" s="96"/>
      <c r="C24" s="96"/>
      <c r="D24" s="96"/>
      <c r="E24" s="96"/>
      <c r="F24" s="96"/>
    </row>
    <row r="25" spans="1:9" ht="15.75" thickBot="1" x14ac:dyDescent="0.3">
      <c r="A25" s="41" t="s">
        <v>90</v>
      </c>
      <c r="B25" s="96">
        <f>SUM(B23:B24)</f>
        <v>0</v>
      </c>
      <c r="C25" s="96">
        <f>SUM(C23:C24)</f>
        <v>0</v>
      </c>
      <c r="D25" s="96">
        <f>SUM(D23:D24)</f>
        <v>0</v>
      </c>
      <c r="E25" s="96">
        <f>SUM(E23:E24)</f>
        <v>0</v>
      </c>
      <c r="F25" s="96">
        <f>SUM(F23:F24)</f>
        <v>0</v>
      </c>
    </row>
    <row r="26" spans="1:9" ht="26.25" thickBot="1" x14ac:dyDescent="0.3">
      <c r="A26" s="40" t="s">
        <v>96</v>
      </c>
      <c r="B26" s="97"/>
      <c r="C26" s="97"/>
      <c r="D26" s="97"/>
      <c r="E26" s="97"/>
      <c r="F26" s="97"/>
      <c r="I26" s="175"/>
    </row>
    <row r="27" spans="1:9" ht="15.75" thickBot="1" x14ac:dyDescent="0.3">
      <c r="A27" s="41"/>
      <c r="B27" s="96"/>
      <c r="C27" s="96"/>
      <c r="D27" s="96"/>
      <c r="E27" s="96"/>
      <c r="F27" s="96"/>
    </row>
    <row r="28" spans="1:9" ht="15.75" thickBot="1" x14ac:dyDescent="0.3">
      <c r="A28" s="41" t="s">
        <v>90</v>
      </c>
      <c r="B28" s="96">
        <f>SUM(B26:B27)</f>
        <v>0</v>
      </c>
      <c r="C28" s="96">
        <f>SUM(C26:C27)</f>
        <v>0</v>
      </c>
      <c r="D28" s="96">
        <f>SUM(D26:D27)</f>
        <v>0</v>
      </c>
      <c r="E28" s="96">
        <f>SUM(E26:E27)</f>
        <v>0</v>
      </c>
      <c r="F28" s="96">
        <f>SUM(F26)</f>
        <v>0</v>
      </c>
    </row>
    <row r="29" spans="1:9" ht="15.75" thickBot="1" x14ac:dyDescent="0.3">
      <c r="A29" s="40" t="s">
        <v>97</v>
      </c>
      <c r="B29" s="97"/>
      <c r="C29" s="97"/>
      <c r="D29" s="97"/>
      <c r="E29" s="97"/>
      <c r="F29" s="97"/>
      <c r="G29" s="37"/>
      <c r="I29" s="174"/>
    </row>
    <row r="30" spans="1:9" ht="15.75" thickBot="1" x14ac:dyDescent="0.3">
      <c r="A30" s="41"/>
      <c r="B30" s="96"/>
      <c r="C30" s="96"/>
      <c r="D30" s="96"/>
      <c r="E30" s="96"/>
      <c r="F30" s="96"/>
      <c r="I30" s="174"/>
    </row>
    <row r="31" spans="1:9" ht="15.75" thickBot="1" x14ac:dyDescent="0.3">
      <c r="A31" s="41" t="s">
        <v>90</v>
      </c>
      <c r="B31" s="98">
        <f>SUM(B29:B30)</f>
        <v>0</v>
      </c>
      <c r="C31" s="98">
        <f>SUM(C29:C30)</f>
        <v>0</v>
      </c>
      <c r="D31" s="98">
        <f>SUM(D29:D30)</f>
        <v>0</v>
      </c>
      <c r="E31" s="98">
        <f>SUM(E29:E30)</f>
        <v>0</v>
      </c>
      <c r="F31" s="98">
        <f>SUM(F29:F30)</f>
        <v>0</v>
      </c>
      <c r="H31" s="175"/>
    </row>
    <row r="32" spans="1:9" ht="15.75" thickBot="1" x14ac:dyDescent="0.3">
      <c r="A32" s="41" t="s">
        <v>98</v>
      </c>
      <c r="B32" s="42">
        <f>+B10+B13+B16+B19+B22+B25+B28+B31</f>
        <v>136698063.57999998</v>
      </c>
      <c r="C32" s="42">
        <f>+C10+C13+C16+C19+C22+C25+C28+C31</f>
        <v>128790154.47399999</v>
      </c>
      <c r="D32" s="42">
        <f>+D10+D13+D16+D19+D22+D25+D28+D31</f>
        <v>123832626.02</v>
      </c>
      <c r="E32" s="42">
        <f>+E10+E13+E16+E19+E22+E25+E28+E31</f>
        <v>123832626.02</v>
      </c>
      <c r="F32" s="42">
        <f>+F10+F13+F16+F19+F22+F25+F28+F31</f>
        <v>0</v>
      </c>
      <c r="H32" s="175"/>
      <c r="I32" s="174"/>
    </row>
    <row r="33" spans="1:11" x14ac:dyDescent="0.25">
      <c r="I33" s="176"/>
    </row>
    <row r="34" spans="1:11" ht="18" x14ac:dyDescent="0.25">
      <c r="A34" s="241" t="s">
        <v>510</v>
      </c>
      <c r="B34" s="241"/>
      <c r="C34" s="241"/>
      <c r="D34" s="241"/>
      <c r="E34" s="241"/>
      <c r="F34" s="241"/>
      <c r="I34" s="177"/>
    </row>
    <row r="35" spans="1:11" ht="18" x14ac:dyDescent="0.25">
      <c r="A35" s="185" t="s">
        <v>536</v>
      </c>
      <c r="B35" s="183"/>
      <c r="C35" s="183"/>
      <c r="D35" s="183"/>
      <c r="E35" s="183"/>
      <c r="F35" s="183"/>
      <c r="I35" s="177"/>
      <c r="J35" s="177"/>
    </row>
    <row r="36" spans="1:11" ht="22.5" customHeight="1" x14ac:dyDescent="0.25">
      <c r="A36" s="243" t="s">
        <v>511</v>
      </c>
      <c r="B36" s="244"/>
      <c r="C36" s="244"/>
      <c r="D36" s="244"/>
      <c r="E36" s="244"/>
      <c r="F36" s="244"/>
      <c r="I36" s="177"/>
      <c r="J36" s="177"/>
      <c r="K36" s="174"/>
    </row>
    <row r="37" spans="1:11" ht="33.75" customHeight="1" x14ac:dyDescent="0.25">
      <c r="A37" s="243" t="s">
        <v>535</v>
      </c>
      <c r="B37" s="244"/>
      <c r="C37" s="244"/>
      <c r="D37" s="244"/>
      <c r="E37" s="244"/>
      <c r="F37" s="244"/>
      <c r="I37" s="177"/>
      <c r="J37" s="177"/>
    </row>
    <row r="38" spans="1:11" ht="40.5" customHeight="1" x14ac:dyDescent="0.25">
      <c r="A38" s="242" t="s">
        <v>549</v>
      </c>
      <c r="B38" s="242"/>
      <c r="C38" s="242"/>
      <c r="D38" s="242"/>
      <c r="E38" s="242"/>
      <c r="F38" s="242"/>
      <c r="I38" s="177"/>
    </row>
    <row r="39" spans="1:11" ht="40.5" customHeight="1" x14ac:dyDescent="0.25">
      <c r="A39" s="197"/>
      <c r="B39" s="197"/>
      <c r="C39" s="197"/>
      <c r="D39" s="197"/>
      <c r="E39" s="197"/>
      <c r="F39" s="197"/>
      <c r="I39" s="177"/>
      <c r="J39" s="174"/>
      <c r="K39" s="174"/>
    </row>
    <row r="40" spans="1:11" ht="18" x14ac:dyDescent="0.25">
      <c r="A40" s="241" t="s">
        <v>99</v>
      </c>
      <c r="B40" s="241"/>
      <c r="C40" s="241"/>
      <c r="D40" s="241"/>
      <c r="E40" s="241"/>
      <c r="F40" s="241"/>
      <c r="I40" s="177"/>
    </row>
    <row r="41" spans="1:11" ht="18" x14ac:dyDescent="0.25">
      <c r="A41" s="241" t="s">
        <v>100</v>
      </c>
      <c r="B41" s="241"/>
      <c r="C41" s="241"/>
      <c r="D41" s="241"/>
      <c r="E41" s="241"/>
      <c r="F41" s="241"/>
      <c r="I41" s="177"/>
      <c r="K41" s="174"/>
    </row>
    <row r="42" spans="1:11" ht="20.25" customHeight="1" x14ac:dyDescent="0.25">
      <c r="A42" s="241" t="s">
        <v>101</v>
      </c>
      <c r="B42" s="241"/>
      <c r="C42" s="241"/>
      <c r="D42" s="241"/>
      <c r="E42" s="241"/>
      <c r="F42" s="241"/>
      <c r="I42" s="202"/>
    </row>
    <row r="43" spans="1:11" ht="15" customHeight="1" x14ac:dyDescent="0.25">
      <c r="A43" s="241" t="s">
        <v>77</v>
      </c>
      <c r="B43" s="241"/>
      <c r="C43" s="241"/>
      <c r="D43" s="241"/>
      <c r="E43" s="241"/>
      <c r="F43" s="241"/>
      <c r="G43" s="203"/>
      <c r="H43" s="43"/>
      <c r="I43" s="177"/>
      <c r="K43" s="174"/>
    </row>
    <row r="44" spans="1:11" ht="18" x14ac:dyDescent="0.25">
      <c r="I44" s="177"/>
    </row>
    <row r="45" spans="1:11" x14ac:dyDescent="0.25">
      <c r="I45" s="174"/>
    </row>
    <row r="46" spans="1:11" x14ac:dyDescent="0.25">
      <c r="C46">
        <v>124417180.45999999</v>
      </c>
    </row>
    <row r="47" spans="1:11" x14ac:dyDescent="0.25">
      <c r="C47" s="175">
        <f>+B32-C46</f>
        <v>12280883.11999999</v>
      </c>
    </row>
  </sheetData>
  <mergeCells count="9">
    <mergeCell ref="A40:F40"/>
    <mergeCell ref="A41:F41"/>
    <mergeCell ref="A42:F42"/>
    <mergeCell ref="A43:F43"/>
    <mergeCell ref="A5:F5"/>
    <mergeCell ref="A38:F38"/>
    <mergeCell ref="A37:F37"/>
    <mergeCell ref="A36:F36"/>
    <mergeCell ref="A34:F34"/>
  </mergeCells>
  <printOptions horizontalCentered="1"/>
  <pageMargins left="0.31496062992125984" right="0.31496062992125984" top="0.74803149606299213" bottom="0.55118110236220474" header="0.31496062992125984" footer="0.31496062992125984"/>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4:I82"/>
  <sheetViews>
    <sheetView tabSelected="1" zoomScaleNormal="100" workbookViewId="0">
      <selection activeCell="L5" sqref="L5"/>
    </sheetView>
  </sheetViews>
  <sheetFormatPr baseColWidth="10" defaultRowHeight="14.25" x14ac:dyDescent="0.2"/>
  <cols>
    <col min="1" max="1" width="32.28515625" style="22" customWidth="1"/>
    <col min="2" max="7" width="22.85546875" style="22" bestFit="1" customWidth="1"/>
    <col min="8" max="8" width="19" style="22" customWidth="1"/>
    <col min="9" max="9" width="16.5703125" style="22" customWidth="1"/>
    <col min="10" max="16384" width="11.42578125" style="22"/>
  </cols>
  <sheetData>
    <row r="4" spans="1:9" ht="25.5" customHeight="1" x14ac:dyDescent="0.2"/>
    <row r="5" spans="1:9" ht="29.25" customHeight="1" thickBot="1" x14ac:dyDescent="0.25">
      <c r="A5" s="247" t="s">
        <v>123</v>
      </c>
      <c r="B5" s="247"/>
      <c r="C5" s="247"/>
      <c r="D5" s="247"/>
      <c r="E5" s="247"/>
      <c r="F5" s="247"/>
      <c r="G5" s="247"/>
      <c r="H5" s="247"/>
      <c r="I5" s="247"/>
    </row>
    <row r="6" spans="1:9" ht="15.75" customHeight="1" x14ac:dyDescent="0.2">
      <c r="A6" s="248" t="s">
        <v>102</v>
      </c>
      <c r="B6" s="248" t="s">
        <v>103</v>
      </c>
      <c r="C6" s="248" t="s">
        <v>104</v>
      </c>
      <c r="D6" s="248" t="s">
        <v>105</v>
      </c>
      <c r="E6" s="248" t="s">
        <v>42</v>
      </c>
      <c r="F6" s="248" t="s">
        <v>43</v>
      </c>
      <c r="G6" s="248" t="s">
        <v>44</v>
      </c>
      <c r="H6" s="66" t="s">
        <v>107</v>
      </c>
      <c r="I6" s="66" t="s">
        <v>108</v>
      </c>
    </row>
    <row r="7" spans="1:9" ht="11.25" customHeight="1" x14ac:dyDescent="0.2">
      <c r="A7" s="249"/>
      <c r="B7" s="249"/>
      <c r="C7" s="249"/>
      <c r="D7" s="249"/>
      <c r="E7" s="249"/>
      <c r="F7" s="249"/>
      <c r="G7" s="249"/>
      <c r="H7" s="74" t="s">
        <v>109</v>
      </c>
      <c r="I7" s="74" t="s">
        <v>110</v>
      </c>
    </row>
    <row r="8" spans="1:9" ht="15.75" customHeight="1" x14ac:dyDescent="0.2">
      <c r="A8" s="249"/>
      <c r="B8" s="249"/>
      <c r="C8" s="249"/>
      <c r="D8" s="249"/>
      <c r="E8" s="249"/>
      <c r="F8" s="249"/>
      <c r="G8" s="249"/>
      <c r="H8" s="74" t="s">
        <v>111</v>
      </c>
      <c r="I8" s="74" t="s">
        <v>112</v>
      </c>
    </row>
    <row r="9" spans="1:9" x14ac:dyDescent="0.2">
      <c r="A9" s="249"/>
      <c r="B9" s="249"/>
      <c r="C9" s="249"/>
      <c r="D9" s="249"/>
      <c r="E9" s="249"/>
      <c r="F9" s="249"/>
      <c r="G9" s="249"/>
      <c r="H9" s="74" t="s">
        <v>113</v>
      </c>
      <c r="I9" s="74" t="s">
        <v>114</v>
      </c>
    </row>
    <row r="10" spans="1:9" ht="16.5" customHeight="1" x14ac:dyDescent="0.2">
      <c r="A10" s="249"/>
      <c r="B10" s="249"/>
      <c r="C10" s="249"/>
      <c r="D10" s="249"/>
      <c r="E10" s="249"/>
      <c r="F10" s="249"/>
      <c r="G10" s="249"/>
      <c r="H10" s="74" t="s">
        <v>115</v>
      </c>
      <c r="I10" s="74" t="s">
        <v>116</v>
      </c>
    </row>
    <row r="11" spans="1:9" ht="18" customHeight="1" x14ac:dyDescent="0.2">
      <c r="A11" s="249"/>
      <c r="B11" s="249"/>
      <c r="C11" s="249"/>
      <c r="D11" s="249"/>
      <c r="E11" s="249"/>
      <c r="F11" s="249"/>
      <c r="G11" s="249"/>
      <c r="H11" s="74" t="s">
        <v>117</v>
      </c>
      <c r="I11" s="74" t="s">
        <v>118</v>
      </c>
    </row>
    <row r="12" spans="1:9" ht="16.5" customHeight="1" x14ac:dyDescent="0.2">
      <c r="A12" s="249"/>
      <c r="B12" s="249"/>
      <c r="C12" s="249"/>
      <c r="D12" s="249"/>
      <c r="E12" s="249"/>
      <c r="F12" s="249"/>
      <c r="G12" s="249"/>
      <c r="H12" s="74" t="s">
        <v>119</v>
      </c>
      <c r="I12" s="74" t="s">
        <v>120</v>
      </c>
    </row>
    <row r="13" spans="1:9" ht="18" x14ac:dyDescent="0.2">
      <c r="A13" s="249"/>
      <c r="B13" s="249"/>
      <c r="C13" s="249"/>
      <c r="D13" s="249"/>
      <c r="E13" s="249"/>
      <c r="F13" s="249"/>
      <c r="G13" s="249"/>
      <c r="H13" s="74" t="s">
        <v>96</v>
      </c>
      <c r="I13" s="75"/>
    </row>
    <row r="14" spans="1:9" ht="25.5" customHeight="1" thickBot="1" x14ac:dyDescent="0.25">
      <c r="A14" s="250"/>
      <c r="B14" s="250"/>
      <c r="C14" s="250"/>
      <c r="D14" s="250"/>
      <c r="E14" s="250"/>
      <c r="F14" s="250"/>
      <c r="G14" s="250"/>
      <c r="H14" s="76" t="s">
        <v>121</v>
      </c>
      <c r="I14" s="77"/>
    </row>
    <row r="15" spans="1:9" ht="54.75" customHeight="1" x14ac:dyDescent="0.2">
      <c r="A15" s="134" t="s">
        <v>471</v>
      </c>
      <c r="B15" s="133">
        <v>1600000</v>
      </c>
      <c r="C15" s="133">
        <v>1537413.4339999999</v>
      </c>
      <c r="D15" s="133">
        <v>1536876.8</v>
      </c>
      <c r="E15" s="133">
        <v>1536876.8</v>
      </c>
      <c r="F15" s="133">
        <v>1536876.8</v>
      </c>
      <c r="G15" s="135">
        <v>0</v>
      </c>
      <c r="H15" s="73" t="s">
        <v>109</v>
      </c>
      <c r="I15" s="73" t="s">
        <v>112</v>
      </c>
    </row>
    <row r="16" spans="1:9" ht="57" customHeight="1" x14ac:dyDescent="0.2">
      <c r="A16" s="78" t="s">
        <v>225</v>
      </c>
      <c r="B16" s="179">
        <v>5200000</v>
      </c>
      <c r="C16" s="131">
        <v>4647403.0199999996</v>
      </c>
      <c r="D16" s="131">
        <v>4647403.0199999996</v>
      </c>
      <c r="E16" s="131">
        <v>4647403.0199999996</v>
      </c>
      <c r="F16" s="131">
        <v>4647403.0199999996</v>
      </c>
      <c r="G16" s="131">
        <v>0</v>
      </c>
      <c r="H16" s="68" t="s">
        <v>229</v>
      </c>
      <c r="I16" s="68" t="s">
        <v>112</v>
      </c>
    </row>
    <row r="17" spans="1:9" ht="63" x14ac:dyDescent="0.2">
      <c r="A17" s="78" t="s">
        <v>485</v>
      </c>
      <c r="B17" s="179">
        <v>10500000</v>
      </c>
      <c r="C17" s="131">
        <v>8865793.4299999997</v>
      </c>
      <c r="D17" s="131">
        <v>8863694.2400000002</v>
      </c>
      <c r="E17" s="131">
        <v>8863694.2400000002</v>
      </c>
      <c r="F17" s="131">
        <v>8863694.2400000002</v>
      </c>
      <c r="G17" s="131">
        <v>0</v>
      </c>
      <c r="H17" s="68" t="s">
        <v>111</v>
      </c>
      <c r="I17" s="68" t="s">
        <v>112</v>
      </c>
    </row>
    <row r="18" spans="1:9" ht="63" x14ac:dyDescent="0.2">
      <c r="A18" s="78" t="s">
        <v>478</v>
      </c>
      <c r="B18" s="70">
        <v>9795058</v>
      </c>
      <c r="C18" s="70">
        <v>8214981.04</v>
      </c>
      <c r="D18" s="70">
        <v>8158173.1799999997</v>
      </c>
      <c r="E18" s="70">
        <v>8158173.1799999997</v>
      </c>
      <c r="F18" s="70">
        <v>8158173.1799999997</v>
      </c>
      <c r="G18" s="131">
        <v>0</v>
      </c>
      <c r="H18" s="68" t="s">
        <v>111</v>
      </c>
      <c r="I18" s="68" t="s">
        <v>112</v>
      </c>
    </row>
    <row r="19" spans="1:9" ht="73.5" x14ac:dyDescent="0.2">
      <c r="A19" s="78" t="s">
        <v>226</v>
      </c>
      <c r="B19" s="70">
        <v>2600000</v>
      </c>
      <c r="C19" s="70">
        <v>2561111.41</v>
      </c>
      <c r="D19" s="70">
        <v>2493494.75</v>
      </c>
      <c r="E19" s="70">
        <v>2493494.75</v>
      </c>
      <c r="F19" s="70">
        <v>2493494.75</v>
      </c>
      <c r="G19" s="131">
        <v>0</v>
      </c>
      <c r="H19" s="68" t="s">
        <v>111</v>
      </c>
      <c r="I19" s="68" t="s">
        <v>112</v>
      </c>
    </row>
    <row r="20" spans="1:9" ht="52.5" x14ac:dyDescent="0.2">
      <c r="A20" s="78" t="s">
        <v>473</v>
      </c>
      <c r="B20" s="70">
        <v>2000000</v>
      </c>
      <c r="C20" s="70">
        <v>1739832.8100000005</v>
      </c>
      <c r="D20" s="70">
        <v>1643064.67</v>
      </c>
      <c r="E20" s="70">
        <v>1643064.67</v>
      </c>
      <c r="F20" s="70">
        <v>1643064.67</v>
      </c>
      <c r="G20" s="131">
        <v>0</v>
      </c>
      <c r="H20" s="68" t="s">
        <v>109</v>
      </c>
      <c r="I20" s="68" t="s">
        <v>112</v>
      </c>
    </row>
    <row r="21" spans="1:9" ht="52.5" x14ac:dyDescent="0.2">
      <c r="A21" s="78" t="s">
        <v>482</v>
      </c>
      <c r="B21" s="70">
        <v>32013619</v>
      </c>
      <c r="C21" s="70">
        <v>30982627.91</v>
      </c>
      <c r="D21" s="70">
        <v>30982627.890000001</v>
      </c>
      <c r="E21" s="70">
        <v>30982627.890000001</v>
      </c>
      <c r="F21" s="70">
        <v>30982627.890000001</v>
      </c>
      <c r="G21" s="131">
        <v>0</v>
      </c>
      <c r="H21" s="68" t="s">
        <v>111</v>
      </c>
      <c r="I21" s="68" t="s">
        <v>120</v>
      </c>
    </row>
    <row r="22" spans="1:9" ht="42" x14ac:dyDescent="0.2">
      <c r="A22" s="78" t="s">
        <v>480</v>
      </c>
      <c r="B22" s="70">
        <v>4250520</v>
      </c>
      <c r="C22" s="70">
        <v>3581763.07</v>
      </c>
      <c r="D22" s="70">
        <v>2434766.9</v>
      </c>
      <c r="E22" s="70">
        <v>2434766.9</v>
      </c>
      <c r="F22" s="70">
        <v>2434766.9</v>
      </c>
      <c r="G22" s="131">
        <v>0</v>
      </c>
      <c r="H22" s="68" t="s">
        <v>109</v>
      </c>
      <c r="I22" s="68" t="s">
        <v>112</v>
      </c>
    </row>
    <row r="23" spans="1:9" ht="52.5" x14ac:dyDescent="0.2">
      <c r="A23" s="78" t="s">
        <v>470</v>
      </c>
      <c r="B23" s="70">
        <v>1500000</v>
      </c>
      <c r="C23" s="70">
        <v>1399272.5700000003</v>
      </c>
      <c r="D23" s="70">
        <v>1375681.58</v>
      </c>
      <c r="E23" s="70">
        <v>1375681.58</v>
      </c>
      <c r="F23" s="70">
        <v>1375681.58</v>
      </c>
      <c r="G23" s="131">
        <v>0</v>
      </c>
      <c r="H23" s="68" t="s">
        <v>229</v>
      </c>
      <c r="I23" s="68" t="s">
        <v>112</v>
      </c>
    </row>
    <row r="24" spans="1:9" ht="73.5" x14ac:dyDescent="0.2">
      <c r="A24" s="78" t="s">
        <v>474</v>
      </c>
      <c r="B24" s="70">
        <v>3000000</v>
      </c>
      <c r="C24" s="70">
        <v>2993283.56</v>
      </c>
      <c r="D24" s="70">
        <v>2992837.06</v>
      </c>
      <c r="E24" s="70">
        <v>2992837.06</v>
      </c>
      <c r="F24" s="70">
        <v>2992837.06</v>
      </c>
      <c r="G24" s="131">
        <v>0</v>
      </c>
      <c r="H24" s="68" t="s">
        <v>111</v>
      </c>
      <c r="I24" s="68" t="s">
        <v>112</v>
      </c>
    </row>
    <row r="25" spans="1:9" ht="63" x14ac:dyDescent="0.2">
      <c r="A25" s="78" t="s">
        <v>227</v>
      </c>
      <c r="B25" s="70">
        <v>3600000</v>
      </c>
      <c r="C25" s="71">
        <v>3593375.18</v>
      </c>
      <c r="D25" s="71">
        <v>3586085.7399999998</v>
      </c>
      <c r="E25" s="71">
        <v>3586085.74</v>
      </c>
      <c r="F25" s="71">
        <v>3586085.7399999998</v>
      </c>
      <c r="G25" s="131">
        <v>0</v>
      </c>
      <c r="H25" s="68" t="s">
        <v>111</v>
      </c>
      <c r="I25" s="68" t="s">
        <v>112</v>
      </c>
    </row>
    <row r="26" spans="1:9" ht="73.5" x14ac:dyDescent="0.2">
      <c r="A26" s="78" t="s">
        <v>477</v>
      </c>
      <c r="B26" s="70">
        <v>2300000</v>
      </c>
      <c r="C26" s="70">
        <v>2257054.15</v>
      </c>
      <c r="D26" s="70">
        <v>2185166.7399999998</v>
      </c>
      <c r="E26" s="70">
        <v>2185166.7399999998</v>
      </c>
      <c r="F26" s="70">
        <v>2185166.7399999998</v>
      </c>
      <c r="G26" s="131">
        <v>0</v>
      </c>
      <c r="H26" s="68" t="s">
        <v>111</v>
      </c>
      <c r="I26" s="68" t="s">
        <v>112</v>
      </c>
    </row>
    <row r="27" spans="1:9" ht="63" x14ac:dyDescent="0.2">
      <c r="A27" s="78" t="s">
        <v>476</v>
      </c>
      <c r="B27" s="70">
        <v>4400000</v>
      </c>
      <c r="C27" s="70">
        <v>4930214.8</v>
      </c>
      <c r="D27" s="70">
        <v>4929471.3099999996</v>
      </c>
      <c r="E27" s="70">
        <v>4929471.3099999996</v>
      </c>
      <c r="F27" s="70">
        <v>4929471.3099999996</v>
      </c>
      <c r="G27" s="131">
        <v>0</v>
      </c>
      <c r="H27" s="68" t="s">
        <v>111</v>
      </c>
      <c r="I27" s="68" t="s">
        <v>112</v>
      </c>
    </row>
    <row r="28" spans="1:9" ht="63" x14ac:dyDescent="0.2">
      <c r="A28" s="78" t="s">
        <v>468</v>
      </c>
      <c r="B28" s="70">
        <v>2300000</v>
      </c>
      <c r="C28" s="70">
        <v>2246254.5499999998</v>
      </c>
      <c r="D28" s="70">
        <v>2171503.4099999997</v>
      </c>
      <c r="E28" s="70">
        <v>2171503.4099999997</v>
      </c>
      <c r="F28" s="70">
        <v>2171503.4099999997</v>
      </c>
      <c r="G28" s="131">
        <v>0</v>
      </c>
      <c r="H28" s="68" t="s">
        <v>111</v>
      </c>
      <c r="I28" s="68" t="s">
        <v>112</v>
      </c>
    </row>
    <row r="29" spans="1:9" ht="63" x14ac:dyDescent="0.2">
      <c r="A29" s="78" t="s">
        <v>469</v>
      </c>
      <c r="B29" s="70">
        <v>2400000</v>
      </c>
      <c r="C29" s="70">
        <v>2399649.7799999998</v>
      </c>
      <c r="D29" s="70">
        <v>2399649.7799999998</v>
      </c>
      <c r="E29" s="70">
        <v>2399649.7799999998</v>
      </c>
      <c r="F29" s="70">
        <v>2399649.7799999998</v>
      </c>
      <c r="G29" s="131">
        <v>0</v>
      </c>
      <c r="H29" s="68" t="s">
        <v>111</v>
      </c>
      <c r="I29" s="68" t="s">
        <v>112</v>
      </c>
    </row>
    <row r="30" spans="1:9" ht="63" x14ac:dyDescent="0.2">
      <c r="A30" s="78" t="s">
        <v>479</v>
      </c>
      <c r="B30" s="70">
        <v>2563134.96</v>
      </c>
      <c r="C30" s="70">
        <v>2499167.36</v>
      </c>
      <c r="D30" s="70">
        <v>2439185.7199999997</v>
      </c>
      <c r="E30" s="70">
        <v>2439185.7199999997</v>
      </c>
      <c r="F30" s="70">
        <v>2439185.7199999997</v>
      </c>
      <c r="G30" s="131">
        <v>0</v>
      </c>
      <c r="H30" s="68" t="s">
        <v>111</v>
      </c>
      <c r="I30" s="68" t="s">
        <v>112</v>
      </c>
    </row>
    <row r="31" spans="1:9" ht="63" x14ac:dyDescent="0.2">
      <c r="A31" s="78" t="s">
        <v>472</v>
      </c>
      <c r="B31" s="70">
        <v>3000000</v>
      </c>
      <c r="C31" s="70">
        <v>2991842.76</v>
      </c>
      <c r="D31" s="70">
        <v>2973943.89</v>
      </c>
      <c r="E31" s="70">
        <v>2973943.89</v>
      </c>
      <c r="F31" s="70">
        <v>2973943.89</v>
      </c>
      <c r="G31" s="131">
        <v>0</v>
      </c>
      <c r="H31" s="68" t="s">
        <v>229</v>
      </c>
      <c r="I31" s="68" t="s">
        <v>112</v>
      </c>
    </row>
    <row r="32" spans="1:9" ht="94.5" x14ac:dyDescent="0.2">
      <c r="A32" s="78" t="s">
        <v>481</v>
      </c>
      <c r="B32" s="70">
        <v>24450000</v>
      </c>
      <c r="C32" s="71">
        <v>22679354.210000001</v>
      </c>
      <c r="D32" s="71">
        <v>22679354.210000001</v>
      </c>
      <c r="E32" s="71">
        <v>22679354.210000001</v>
      </c>
      <c r="F32" s="71">
        <v>22679354.210000001</v>
      </c>
      <c r="G32" s="131">
        <v>0</v>
      </c>
      <c r="H32" s="68" t="s">
        <v>111</v>
      </c>
      <c r="I32" s="68" t="s">
        <v>112</v>
      </c>
    </row>
    <row r="33" spans="1:9" ht="94.5" x14ac:dyDescent="0.2">
      <c r="A33" s="78" t="s">
        <v>484</v>
      </c>
      <c r="B33" s="70">
        <v>5000000</v>
      </c>
      <c r="C33" s="71">
        <v>4690130.34</v>
      </c>
      <c r="D33" s="71">
        <v>4690130.34</v>
      </c>
      <c r="E33" s="71">
        <v>4690130.34</v>
      </c>
      <c r="F33" s="71">
        <v>4690130.34</v>
      </c>
      <c r="G33" s="131">
        <v>0</v>
      </c>
      <c r="H33" s="68" t="s">
        <v>109</v>
      </c>
      <c r="I33" s="68" t="s">
        <v>112</v>
      </c>
    </row>
    <row r="34" spans="1:9" ht="52.5" x14ac:dyDescent="0.2">
      <c r="A34" s="78" t="s">
        <v>487</v>
      </c>
      <c r="B34" s="70">
        <v>1546830.54</v>
      </c>
      <c r="C34" s="71">
        <v>1544215.8</v>
      </c>
      <c r="D34" s="71">
        <v>1509523.23</v>
      </c>
      <c r="E34" s="71">
        <v>1509523.23</v>
      </c>
      <c r="F34" s="71">
        <v>1509523.23</v>
      </c>
      <c r="G34" s="131">
        <v>0</v>
      </c>
      <c r="H34" s="68" t="s">
        <v>111</v>
      </c>
      <c r="I34" s="68" t="s">
        <v>112</v>
      </c>
    </row>
    <row r="35" spans="1:9" ht="52.5" x14ac:dyDescent="0.2">
      <c r="A35" s="78" t="s">
        <v>493</v>
      </c>
      <c r="B35" s="70">
        <v>4453169.46</v>
      </c>
      <c r="C35" s="71">
        <v>4447827.49</v>
      </c>
      <c r="D35" s="71">
        <v>1334348.24</v>
      </c>
      <c r="E35" s="71">
        <v>1334348.24</v>
      </c>
      <c r="F35" s="71">
        <v>1334348.24</v>
      </c>
      <c r="G35" s="131">
        <v>0</v>
      </c>
      <c r="H35" s="72" t="s">
        <v>111</v>
      </c>
      <c r="I35" s="68" t="s">
        <v>112</v>
      </c>
    </row>
    <row r="36" spans="1:9" ht="60" x14ac:dyDescent="0.2">
      <c r="A36" s="132" t="s">
        <v>475</v>
      </c>
      <c r="B36" s="70">
        <v>5731597.3799999999</v>
      </c>
      <c r="C36" s="71">
        <v>5730725.9100000001</v>
      </c>
      <c r="D36" s="71">
        <v>5675915.3300000001</v>
      </c>
      <c r="E36" s="71">
        <v>5675915.3300000001</v>
      </c>
      <c r="F36" s="71">
        <v>5675915.3300000001</v>
      </c>
      <c r="G36" s="131">
        <v>0</v>
      </c>
      <c r="H36" s="68" t="s">
        <v>111</v>
      </c>
      <c r="I36" s="68" t="s">
        <v>112</v>
      </c>
    </row>
    <row r="37" spans="1:9" ht="60" x14ac:dyDescent="0.2">
      <c r="A37" s="132" t="s">
        <v>495</v>
      </c>
      <c r="B37" s="70">
        <v>44800</v>
      </c>
      <c r="C37" s="70">
        <v>42658.73</v>
      </c>
      <c r="D37" s="70">
        <v>39760.68</v>
      </c>
      <c r="E37" s="70">
        <v>39760.68</v>
      </c>
      <c r="F37" s="70">
        <v>39760.68</v>
      </c>
      <c r="G37" s="131">
        <v>0</v>
      </c>
      <c r="H37" s="68" t="s">
        <v>109</v>
      </c>
      <c r="I37" s="67" t="s">
        <v>230</v>
      </c>
    </row>
    <row r="38" spans="1:9" ht="72" x14ac:dyDescent="0.2">
      <c r="A38" s="132" t="s">
        <v>496</v>
      </c>
      <c r="B38" s="70">
        <v>145600</v>
      </c>
      <c r="C38" s="70">
        <v>120209.14</v>
      </c>
      <c r="D38" s="70">
        <v>111915.59</v>
      </c>
      <c r="E38" s="70">
        <v>111915.59</v>
      </c>
      <c r="F38" s="70">
        <v>111915.59</v>
      </c>
      <c r="G38" s="131">
        <v>0</v>
      </c>
      <c r="H38" s="68" t="s">
        <v>229</v>
      </c>
      <c r="I38" s="67" t="s">
        <v>230</v>
      </c>
    </row>
    <row r="39" spans="1:9" ht="72" x14ac:dyDescent="0.2">
      <c r="A39" s="132" t="s">
        <v>486</v>
      </c>
      <c r="B39" s="70">
        <v>294000</v>
      </c>
      <c r="C39" s="71">
        <v>246343.58</v>
      </c>
      <c r="D39" s="71">
        <v>227543.3</v>
      </c>
      <c r="E39" s="71">
        <v>227543.3</v>
      </c>
      <c r="F39" s="71">
        <v>227543.3</v>
      </c>
      <c r="G39" s="131">
        <v>0</v>
      </c>
      <c r="H39" s="68" t="s">
        <v>111</v>
      </c>
      <c r="I39" s="67" t="s">
        <v>230</v>
      </c>
    </row>
    <row r="40" spans="1:9" ht="84" x14ac:dyDescent="0.2">
      <c r="A40" s="132" t="s">
        <v>497</v>
      </c>
      <c r="B40" s="70">
        <v>274262</v>
      </c>
      <c r="C40" s="70">
        <v>227877.8</v>
      </c>
      <c r="D40" s="70">
        <v>210840</v>
      </c>
      <c r="E40" s="70">
        <v>210840</v>
      </c>
      <c r="F40" s="70">
        <v>210840</v>
      </c>
      <c r="G40" s="131">
        <v>0</v>
      </c>
      <c r="H40" s="68" t="s">
        <v>111</v>
      </c>
      <c r="I40" s="67" t="s">
        <v>230</v>
      </c>
    </row>
    <row r="41" spans="1:9" ht="84" x14ac:dyDescent="0.2">
      <c r="A41" s="132" t="s">
        <v>498</v>
      </c>
      <c r="B41" s="70">
        <v>72800</v>
      </c>
      <c r="C41" s="70">
        <v>69662.14</v>
      </c>
      <c r="D41" s="70">
        <v>65731.72</v>
      </c>
      <c r="E41" s="70">
        <v>65731.72</v>
      </c>
      <c r="F41" s="70">
        <v>65731.72</v>
      </c>
      <c r="G41" s="131">
        <v>0</v>
      </c>
      <c r="H41" s="68" t="s">
        <v>111</v>
      </c>
      <c r="I41" s="67" t="s">
        <v>230</v>
      </c>
    </row>
    <row r="42" spans="1:9" ht="72" x14ac:dyDescent="0.2">
      <c r="A42" s="132" t="s">
        <v>499</v>
      </c>
      <c r="B42" s="179">
        <v>56000</v>
      </c>
      <c r="C42" s="131">
        <v>48324.67</v>
      </c>
      <c r="D42" s="131">
        <v>44995.68</v>
      </c>
      <c r="E42" s="131">
        <v>44995.68</v>
      </c>
      <c r="F42" s="131">
        <v>44995.68</v>
      </c>
      <c r="G42" s="131">
        <v>0</v>
      </c>
      <c r="H42" s="68" t="s">
        <v>109</v>
      </c>
      <c r="I42" s="67" t="s">
        <v>230</v>
      </c>
    </row>
    <row r="43" spans="1:9" ht="72" x14ac:dyDescent="0.2">
      <c r="A43" s="132" t="s">
        <v>483</v>
      </c>
      <c r="B43" s="70">
        <v>896381</v>
      </c>
      <c r="C43" s="70">
        <v>824449.03</v>
      </c>
      <c r="D43" s="70">
        <v>762481.75</v>
      </c>
      <c r="E43" s="70">
        <v>762481.75</v>
      </c>
      <c r="F43" s="70">
        <v>762481.75</v>
      </c>
      <c r="G43" s="131">
        <v>0</v>
      </c>
      <c r="H43" s="68" t="s">
        <v>111</v>
      </c>
      <c r="I43" s="67" t="s">
        <v>230</v>
      </c>
    </row>
    <row r="44" spans="1:9" ht="60" x14ac:dyDescent="0.2">
      <c r="A44" s="132" t="s">
        <v>500</v>
      </c>
      <c r="B44" s="70">
        <v>119014</v>
      </c>
      <c r="C44" s="70">
        <v>99247.52</v>
      </c>
      <c r="D44" s="70">
        <v>92631.82</v>
      </c>
      <c r="E44" s="70">
        <v>92631.82</v>
      </c>
      <c r="F44" s="70">
        <v>92631.82</v>
      </c>
      <c r="G44" s="131">
        <v>0</v>
      </c>
      <c r="H44" s="68" t="s">
        <v>109</v>
      </c>
      <c r="I44" s="67" t="s">
        <v>230</v>
      </c>
    </row>
    <row r="45" spans="1:9" ht="72" x14ac:dyDescent="0.2">
      <c r="A45" s="132" t="s">
        <v>467</v>
      </c>
      <c r="B45" s="70">
        <v>42000</v>
      </c>
      <c r="C45" s="70">
        <v>38402.89</v>
      </c>
      <c r="D45" s="70">
        <v>36188.1</v>
      </c>
      <c r="E45" s="70">
        <v>36188.1</v>
      </c>
      <c r="F45" s="70">
        <v>36188.1</v>
      </c>
      <c r="G45" s="131">
        <v>0</v>
      </c>
      <c r="H45" s="68" t="s">
        <v>229</v>
      </c>
      <c r="I45" s="67" t="s">
        <v>230</v>
      </c>
    </row>
    <row r="46" spans="1:9" ht="72" x14ac:dyDescent="0.2">
      <c r="A46" s="132" t="s">
        <v>291</v>
      </c>
      <c r="B46" s="70">
        <v>77375.240000000005</v>
      </c>
      <c r="C46" s="70">
        <v>77375.240000000005</v>
      </c>
      <c r="D46" s="70">
        <v>75330.210000000006</v>
      </c>
      <c r="E46" s="70">
        <v>75330.210000000006</v>
      </c>
      <c r="F46" s="70">
        <v>75330.210000000006</v>
      </c>
      <c r="G46" s="131">
        <v>0</v>
      </c>
      <c r="H46" s="68" t="s">
        <v>229</v>
      </c>
      <c r="I46" s="67" t="s">
        <v>230</v>
      </c>
    </row>
    <row r="47" spans="1:9" ht="108" x14ac:dyDescent="0.2">
      <c r="A47" s="132" t="s">
        <v>492</v>
      </c>
      <c r="B47" s="70">
        <v>391041</v>
      </c>
      <c r="C47" s="71">
        <v>383964.50999999995</v>
      </c>
      <c r="D47" s="71">
        <v>383964.5</v>
      </c>
      <c r="E47" s="71">
        <v>383964.5</v>
      </c>
      <c r="F47" s="71">
        <v>383964.5</v>
      </c>
      <c r="G47" s="131">
        <v>0</v>
      </c>
      <c r="H47" s="68" t="s">
        <v>111</v>
      </c>
      <c r="I47" s="67" t="s">
        <v>230</v>
      </c>
    </row>
    <row r="48" spans="1:9" ht="108" x14ac:dyDescent="0.2">
      <c r="A48" s="132" t="s">
        <v>228</v>
      </c>
      <c r="B48" s="70">
        <v>80861</v>
      </c>
      <c r="C48" s="71">
        <v>78344.640000000014</v>
      </c>
      <c r="D48" s="71">
        <v>78344.639999999999</v>
      </c>
      <c r="E48" s="71">
        <v>78344.639999999999</v>
      </c>
      <c r="F48" s="71">
        <v>78344.639999999999</v>
      </c>
      <c r="G48" s="131">
        <v>0</v>
      </c>
      <c r="H48" s="68" t="s">
        <v>109</v>
      </c>
      <c r="I48" s="67" t="s">
        <v>230</v>
      </c>
    </row>
    <row r="49" spans="1:9" ht="24" customHeight="1" x14ac:dyDescent="0.2">
      <c r="A49" s="44" t="s">
        <v>3</v>
      </c>
      <c r="B49" s="45">
        <f>SUM(B15:B48)</f>
        <v>136698063.57999998</v>
      </c>
      <c r="C49" s="45">
        <f t="shared" ref="C49:G49" si="0">SUM(C15:C48)</f>
        <v>128790154.47400002</v>
      </c>
      <c r="D49" s="45">
        <f t="shared" si="0"/>
        <v>123832626.01999998</v>
      </c>
      <c r="E49" s="69">
        <f t="shared" si="0"/>
        <v>123832626.01999998</v>
      </c>
      <c r="F49" s="69">
        <f t="shared" si="0"/>
        <v>123832626.01999998</v>
      </c>
      <c r="G49" s="69">
        <f t="shared" si="0"/>
        <v>0</v>
      </c>
      <c r="H49" s="69"/>
      <c r="I49" s="69"/>
    </row>
    <row r="51" spans="1:9" x14ac:dyDescent="0.2">
      <c r="A51" s="178" t="s">
        <v>512</v>
      </c>
    </row>
    <row r="52" spans="1:9" x14ac:dyDescent="0.2">
      <c r="A52" s="178" t="s">
        <v>543</v>
      </c>
    </row>
    <row r="53" spans="1:9" ht="30" customHeight="1" x14ac:dyDescent="0.2">
      <c r="A53" s="246" t="s">
        <v>511</v>
      </c>
      <c r="B53" s="246"/>
      <c r="C53" s="246"/>
      <c r="D53" s="246"/>
      <c r="E53" s="246"/>
      <c r="F53" s="246"/>
      <c r="G53" s="246"/>
      <c r="H53" s="246"/>
      <c r="I53" s="246"/>
    </row>
    <row r="54" spans="1:9" ht="25.5" customHeight="1" x14ac:dyDescent="0.2">
      <c r="A54" s="246" t="s">
        <v>535</v>
      </c>
      <c r="B54" s="246"/>
      <c r="C54" s="246"/>
      <c r="D54" s="246"/>
      <c r="E54" s="246"/>
      <c r="F54" s="246"/>
      <c r="G54" s="246"/>
      <c r="H54" s="246"/>
      <c r="I54" s="246"/>
    </row>
    <row r="55" spans="1:9" ht="30.75" customHeight="1" x14ac:dyDescent="0.2">
      <c r="A55" s="245" t="s">
        <v>542</v>
      </c>
      <c r="B55" s="245"/>
      <c r="C55" s="245"/>
      <c r="D55" s="245"/>
      <c r="E55" s="245"/>
      <c r="F55" s="245"/>
      <c r="G55" s="245"/>
      <c r="H55" s="245"/>
      <c r="I55" s="245"/>
    </row>
    <row r="57" spans="1:9" x14ac:dyDescent="0.2">
      <c r="A57" s="65" t="s">
        <v>122</v>
      </c>
      <c r="E57" s="171"/>
    </row>
    <row r="58" spans="1:9" x14ac:dyDescent="0.2">
      <c r="A58" s="65" t="s">
        <v>79</v>
      </c>
      <c r="F58" s="126"/>
      <c r="G58" s="171"/>
    </row>
    <row r="59" spans="1:9" x14ac:dyDescent="0.2">
      <c r="A59" s="65" t="s">
        <v>77</v>
      </c>
      <c r="F59" s="126"/>
      <c r="G59" s="171"/>
    </row>
    <row r="60" spans="1:9" x14ac:dyDescent="0.2">
      <c r="E60" s="171"/>
      <c r="F60" s="126"/>
      <c r="G60" s="171"/>
    </row>
    <row r="61" spans="1:9" x14ac:dyDescent="0.2">
      <c r="G61" s="171"/>
    </row>
    <row r="62" spans="1:9" x14ac:dyDescent="0.2">
      <c r="G62" s="171"/>
    </row>
    <row r="63" spans="1:9" x14ac:dyDescent="0.2">
      <c r="B63" s="172"/>
      <c r="C63" s="172"/>
      <c r="D63" s="172"/>
      <c r="E63" s="172"/>
      <c r="F63" s="172"/>
      <c r="G63" s="172"/>
    </row>
    <row r="64" spans="1:9" x14ac:dyDescent="0.2">
      <c r="C64" s="153"/>
      <c r="E64" s="171"/>
      <c r="F64" s="172"/>
      <c r="G64" s="173"/>
    </row>
    <row r="65" spans="3:8" x14ac:dyDescent="0.2">
      <c r="C65" s="154"/>
      <c r="F65" s="173"/>
    </row>
    <row r="66" spans="3:8" x14ac:dyDescent="0.2">
      <c r="C66" s="154"/>
      <c r="E66" s="173"/>
      <c r="F66" s="173"/>
      <c r="G66" s="173"/>
    </row>
    <row r="67" spans="3:8" x14ac:dyDescent="0.2">
      <c r="C67" s="153"/>
    </row>
    <row r="68" spans="3:8" x14ac:dyDescent="0.2">
      <c r="C68" s="154"/>
    </row>
    <row r="69" spans="3:8" x14ac:dyDescent="0.2">
      <c r="C69" s="127"/>
      <c r="D69" s="127"/>
      <c r="E69" s="127"/>
      <c r="F69" s="127"/>
      <c r="G69" s="127"/>
      <c r="H69" s="127"/>
    </row>
    <row r="70" spans="3:8" x14ac:dyDescent="0.2">
      <c r="C70" s="154"/>
      <c r="E70" s="127"/>
      <c r="F70" s="127"/>
      <c r="G70" s="127"/>
      <c r="H70" s="127"/>
    </row>
    <row r="71" spans="3:8" x14ac:dyDescent="0.2">
      <c r="C71" s="154"/>
      <c r="D71" s="127"/>
      <c r="E71" s="127"/>
      <c r="F71" s="127"/>
      <c r="G71" s="127"/>
      <c r="H71" s="127"/>
    </row>
    <row r="72" spans="3:8" x14ac:dyDescent="0.2">
      <c r="C72" s="153"/>
      <c r="E72" s="127"/>
      <c r="F72" s="127"/>
      <c r="G72" s="127"/>
      <c r="H72" s="127"/>
    </row>
    <row r="73" spans="3:8" x14ac:dyDescent="0.2">
      <c r="C73" s="153"/>
      <c r="D73" s="127"/>
      <c r="E73" s="127"/>
      <c r="F73" s="127"/>
      <c r="G73" s="127"/>
      <c r="H73" s="127"/>
    </row>
    <row r="74" spans="3:8" x14ac:dyDescent="0.2">
      <c r="E74" s="127"/>
      <c r="F74" s="127"/>
      <c r="G74" s="127"/>
      <c r="H74" s="127"/>
    </row>
    <row r="75" spans="3:8" x14ac:dyDescent="0.2">
      <c r="E75" s="127"/>
      <c r="F75" s="127"/>
      <c r="G75" s="127"/>
      <c r="H75" s="127"/>
    </row>
    <row r="76" spans="3:8" x14ac:dyDescent="0.2">
      <c r="C76" s="126"/>
      <c r="D76" s="127"/>
      <c r="E76" s="127"/>
      <c r="F76" s="127"/>
      <c r="G76" s="127"/>
      <c r="H76" s="127"/>
    </row>
    <row r="77" spans="3:8" x14ac:dyDescent="0.2">
      <c r="E77" s="126"/>
      <c r="F77" s="126"/>
    </row>
    <row r="78" spans="3:8" x14ac:dyDescent="0.2">
      <c r="E78" s="126"/>
    </row>
    <row r="79" spans="3:8" x14ac:dyDescent="0.2">
      <c r="D79" s="126"/>
      <c r="E79" s="126"/>
    </row>
    <row r="80" spans="3:8" x14ac:dyDescent="0.2">
      <c r="C80" s="126"/>
      <c r="E80" s="126"/>
    </row>
    <row r="82" spans="3:5" x14ac:dyDescent="0.2">
      <c r="C82" s="126"/>
      <c r="E82" s="126"/>
    </row>
  </sheetData>
  <autoFilter ref="A14:I49"/>
  <mergeCells count="11">
    <mergeCell ref="A55:I55"/>
    <mergeCell ref="A53:I53"/>
    <mergeCell ref="A54:I54"/>
    <mergeCell ref="A5:I5"/>
    <mergeCell ref="A6:A14"/>
    <mergeCell ref="B6:B14"/>
    <mergeCell ref="C6:C14"/>
    <mergeCell ref="D6:D14"/>
    <mergeCell ref="E6:E14"/>
    <mergeCell ref="F6:F14"/>
    <mergeCell ref="G6:G14"/>
  </mergeCells>
  <printOptions horizontalCentered="1"/>
  <pageMargins left="0.70866141732283472" right="0.70866141732283472" top="0.74803149606299213" bottom="0.74803149606299213" header="0.31496062992125984" footer="0.31496062992125984"/>
  <pageSetup scale="59" fitToHeight="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M71"/>
  <sheetViews>
    <sheetView zoomScaleNormal="100" workbookViewId="0"/>
  </sheetViews>
  <sheetFormatPr baseColWidth="10" defaultRowHeight="15" x14ac:dyDescent="0.25"/>
  <cols>
    <col min="1" max="1" width="21.85546875" customWidth="1"/>
    <col min="2" max="4" width="21.5703125" customWidth="1"/>
    <col min="7" max="7" width="13.85546875" customWidth="1"/>
    <col min="8" max="8" width="16.85546875" bestFit="1" customWidth="1"/>
    <col min="10" max="10" width="15.28515625" customWidth="1"/>
  </cols>
  <sheetData>
    <row r="1" spans="1:13" x14ac:dyDescent="0.25">
      <c r="M1" t="s">
        <v>644</v>
      </c>
    </row>
    <row r="2" spans="1:13" x14ac:dyDescent="0.25">
      <c r="M2" t="s">
        <v>643</v>
      </c>
    </row>
    <row r="3" spans="1:13" x14ac:dyDescent="0.25">
      <c r="M3" t="s">
        <v>645</v>
      </c>
    </row>
    <row r="4" spans="1:13" x14ac:dyDescent="0.25">
      <c r="M4" t="s">
        <v>645</v>
      </c>
    </row>
    <row r="5" spans="1:13" ht="22.5" customHeight="1" x14ac:dyDescent="0.25">
      <c r="M5" t="s">
        <v>645</v>
      </c>
    </row>
    <row r="6" spans="1:13" ht="39.75" customHeight="1" x14ac:dyDescent="0.25">
      <c r="A6" s="239" t="s">
        <v>138</v>
      </c>
      <c r="B6" s="239"/>
      <c r="C6" s="239"/>
      <c r="D6" s="239"/>
      <c r="E6" s="239"/>
      <c r="F6" s="239"/>
      <c r="G6" s="239"/>
      <c r="H6" s="239"/>
      <c r="I6" s="239"/>
      <c r="J6" s="239"/>
      <c r="M6" t="s">
        <v>640</v>
      </c>
    </row>
    <row r="7" spans="1:13" ht="9.75" customHeight="1" thickBot="1" x14ac:dyDescent="0.3">
      <c r="A7" s="2"/>
    </row>
    <row r="8" spans="1:13" ht="15.75" customHeight="1" thickBot="1" x14ac:dyDescent="0.3">
      <c r="A8" s="252" t="s">
        <v>102</v>
      </c>
      <c r="B8" s="252" t="s">
        <v>124</v>
      </c>
      <c r="C8" s="254" t="s">
        <v>125</v>
      </c>
      <c r="D8" s="255"/>
      <c r="E8" s="252" t="s">
        <v>126</v>
      </c>
      <c r="F8" s="252" t="s">
        <v>127</v>
      </c>
      <c r="G8" s="252" t="s">
        <v>128</v>
      </c>
      <c r="H8" s="256" t="s">
        <v>129</v>
      </c>
      <c r="I8" s="257"/>
      <c r="J8" s="252" t="s">
        <v>130</v>
      </c>
    </row>
    <row r="9" spans="1:13" ht="15.75" thickBot="1" x14ac:dyDescent="0.3">
      <c r="A9" s="253"/>
      <c r="B9" s="253"/>
      <c r="C9" s="46" t="s">
        <v>106</v>
      </c>
      <c r="D9" s="46" t="s">
        <v>131</v>
      </c>
      <c r="E9" s="253"/>
      <c r="F9" s="253"/>
      <c r="G9" s="253"/>
      <c r="H9" s="258"/>
      <c r="I9" s="259"/>
      <c r="J9" s="253"/>
    </row>
    <row r="10" spans="1:13" x14ac:dyDescent="0.25">
      <c r="A10" s="211" t="s">
        <v>625</v>
      </c>
      <c r="B10" s="211" t="s">
        <v>626</v>
      </c>
      <c r="C10" s="211" t="s">
        <v>627</v>
      </c>
      <c r="D10" s="211" t="s">
        <v>628</v>
      </c>
      <c r="E10" s="211" t="s">
        <v>629</v>
      </c>
      <c r="F10" s="211" t="s">
        <v>630</v>
      </c>
      <c r="G10" s="211" t="s">
        <v>631</v>
      </c>
      <c r="H10" s="211" t="s">
        <v>632</v>
      </c>
      <c r="I10" s="211" t="s">
        <v>633</v>
      </c>
      <c r="J10" s="211" t="s">
        <v>634</v>
      </c>
      <c r="K10" s="211" t="s">
        <v>646</v>
      </c>
      <c r="L10" s="211"/>
    </row>
    <row r="11" spans="1:13" ht="22.5" x14ac:dyDescent="0.25">
      <c r="A11" s="48" t="s">
        <v>277</v>
      </c>
      <c r="B11" s="47">
        <v>112531</v>
      </c>
      <c r="C11" s="184" t="s">
        <v>231</v>
      </c>
      <c r="D11" s="47" t="s">
        <v>235</v>
      </c>
      <c r="E11" s="47" t="s">
        <v>238</v>
      </c>
      <c r="F11" s="47" t="s">
        <v>237</v>
      </c>
      <c r="G11" s="47" t="s">
        <v>289</v>
      </c>
      <c r="H11" s="82">
        <v>1536876.8</v>
      </c>
      <c r="I11" s="95">
        <f>+H11/H46</f>
        <v>2.4259790714301704E-2</v>
      </c>
      <c r="J11" s="79">
        <v>770</v>
      </c>
      <c r="K11" t="s">
        <v>647</v>
      </c>
      <c r="L11" s="99">
        <f>H11/J11</f>
        <v>1995.9438961038961</v>
      </c>
    </row>
    <row r="12" spans="1:13" ht="33.75" x14ac:dyDescent="0.25">
      <c r="A12" s="48" t="s">
        <v>256</v>
      </c>
      <c r="B12" s="47">
        <v>112609</v>
      </c>
      <c r="C12" s="47" t="s">
        <v>232</v>
      </c>
      <c r="D12" s="47" t="s">
        <v>232</v>
      </c>
      <c r="E12" s="47" t="s">
        <v>238</v>
      </c>
      <c r="F12" s="47" t="s">
        <v>288</v>
      </c>
      <c r="G12" s="47" t="s">
        <v>289</v>
      </c>
      <c r="H12" s="82">
        <v>4647403.0199999996</v>
      </c>
      <c r="I12" s="95">
        <f>+H12/H46</f>
        <v>7.335983250590658E-2</v>
      </c>
      <c r="J12" s="79">
        <v>5019</v>
      </c>
      <c r="K12" t="s">
        <v>638</v>
      </c>
      <c r="L12" s="99">
        <f t="shared" ref="L12:L16" si="0">H12/J12</f>
        <v>925.96194859533762</v>
      </c>
    </row>
    <row r="13" spans="1:13" ht="45" x14ac:dyDescent="0.25">
      <c r="A13" s="48" t="s">
        <v>239</v>
      </c>
      <c r="B13" s="47">
        <v>99997</v>
      </c>
      <c r="C13" s="47" t="s">
        <v>233</v>
      </c>
      <c r="D13" s="47" t="s">
        <v>240</v>
      </c>
      <c r="E13" s="47" t="s">
        <v>238</v>
      </c>
      <c r="F13" s="47" t="s">
        <v>284</v>
      </c>
      <c r="G13" s="47" t="s">
        <v>289</v>
      </c>
      <c r="H13" s="82">
        <v>8863694.2400000002</v>
      </c>
      <c r="I13" s="95">
        <f>+H13/H46</f>
        <v>0.13991451183202289</v>
      </c>
      <c r="J13" s="79">
        <v>310</v>
      </c>
      <c r="K13" t="s">
        <v>639</v>
      </c>
      <c r="L13" s="99">
        <f t="shared" si="0"/>
        <v>28592.562064516129</v>
      </c>
    </row>
    <row r="14" spans="1:13" ht="56.25" x14ac:dyDescent="0.25">
      <c r="A14" s="48" t="s">
        <v>243</v>
      </c>
      <c r="B14" s="47">
        <v>112424</v>
      </c>
      <c r="C14" s="47" t="s">
        <v>234</v>
      </c>
      <c r="D14" s="47" t="s">
        <v>236</v>
      </c>
      <c r="E14" s="47" t="s">
        <v>238</v>
      </c>
      <c r="F14" s="47" t="s">
        <v>284</v>
      </c>
      <c r="G14" s="47" t="s">
        <v>290</v>
      </c>
      <c r="H14" s="82">
        <v>8158173.1799999997</v>
      </c>
      <c r="I14" s="95">
        <f>+H14/H46</f>
        <v>0.12877777448252792</v>
      </c>
      <c r="J14" s="79">
        <v>375</v>
      </c>
      <c r="K14" t="s">
        <v>639</v>
      </c>
      <c r="L14" s="99">
        <f t="shared" si="0"/>
        <v>21755.128479999999</v>
      </c>
    </row>
    <row r="15" spans="1:13" ht="56.25" x14ac:dyDescent="0.25">
      <c r="A15" s="48" t="s">
        <v>247</v>
      </c>
      <c r="B15" s="47">
        <v>99244</v>
      </c>
      <c r="C15" s="81" t="s">
        <v>241</v>
      </c>
      <c r="D15" s="47" t="s">
        <v>242</v>
      </c>
      <c r="E15" s="47" t="s">
        <v>238</v>
      </c>
      <c r="F15" s="47" t="s">
        <v>284</v>
      </c>
      <c r="G15" s="47" t="s">
        <v>290</v>
      </c>
      <c r="H15" s="82">
        <v>2493494.75</v>
      </c>
      <c r="I15" s="95">
        <f>+H15/H46</f>
        <v>3.9360123584538491E-2</v>
      </c>
      <c r="J15" s="79">
        <v>427</v>
      </c>
      <c r="K15" t="s">
        <v>639</v>
      </c>
      <c r="L15" s="99">
        <f t="shared" si="0"/>
        <v>5839.5661592505858</v>
      </c>
    </row>
    <row r="16" spans="1:13" ht="31.5" x14ac:dyDescent="0.25">
      <c r="A16" s="48" t="s">
        <v>248</v>
      </c>
      <c r="B16" s="47">
        <v>93315</v>
      </c>
      <c r="C16" s="47" t="s">
        <v>249</v>
      </c>
      <c r="D16" s="81" t="s">
        <v>250</v>
      </c>
      <c r="E16" s="47" t="s">
        <v>238</v>
      </c>
      <c r="F16" s="47" t="s">
        <v>284</v>
      </c>
      <c r="G16" s="47" t="s">
        <v>290</v>
      </c>
      <c r="H16" s="82">
        <v>1643064.67</v>
      </c>
      <c r="I16" s="95">
        <f>+H16/H46</f>
        <v>2.5935979399430837E-2</v>
      </c>
      <c r="J16" s="79">
        <v>913</v>
      </c>
      <c r="K16" t="s">
        <v>647</v>
      </c>
      <c r="L16" s="99">
        <f t="shared" si="0"/>
        <v>1799.6327163198246</v>
      </c>
    </row>
    <row r="17" spans="1:12" ht="45" hidden="1" x14ac:dyDescent="0.25">
      <c r="A17" s="48" t="s">
        <v>244</v>
      </c>
      <c r="B17" s="47">
        <v>119242</v>
      </c>
      <c r="C17" s="47" t="s">
        <v>245</v>
      </c>
      <c r="D17" s="47" t="s">
        <v>246</v>
      </c>
      <c r="E17" s="47" t="s">
        <v>286</v>
      </c>
      <c r="F17" s="47" t="s">
        <v>285</v>
      </c>
      <c r="G17" s="47" t="s">
        <v>289</v>
      </c>
      <c r="H17" s="82">
        <v>30982627.890000001</v>
      </c>
      <c r="I17" s="95">
        <f>+H17/H46</f>
        <v>0.489064620137728</v>
      </c>
      <c r="J17" s="79">
        <v>120727</v>
      </c>
      <c r="K17" t="s">
        <v>640</v>
      </c>
    </row>
    <row r="18" spans="1:12" ht="22.5" x14ac:dyDescent="0.25">
      <c r="A18" s="48" t="s">
        <v>251</v>
      </c>
      <c r="B18" s="47">
        <v>99639</v>
      </c>
      <c r="C18" s="47" t="s">
        <v>252</v>
      </c>
      <c r="D18" s="47" t="s">
        <v>252</v>
      </c>
      <c r="E18" s="83" t="s">
        <v>238</v>
      </c>
      <c r="F18" s="83" t="s">
        <v>284</v>
      </c>
      <c r="G18" s="47" t="s">
        <v>289</v>
      </c>
      <c r="H18" s="82">
        <v>2434766.9</v>
      </c>
      <c r="I18" s="95">
        <f>+H18/H46</f>
        <v>3.8433097195630213E-2</v>
      </c>
      <c r="J18" s="79">
        <v>3897</v>
      </c>
      <c r="K18" t="s">
        <v>641</v>
      </c>
      <c r="L18" s="99">
        <f t="shared" ref="L18:L27" si="1">H18/J18</f>
        <v>624.77980497818828</v>
      </c>
    </row>
    <row r="19" spans="1:12" ht="45" x14ac:dyDescent="0.25">
      <c r="A19" s="48" t="s">
        <v>253</v>
      </c>
      <c r="B19" s="47">
        <v>112347</v>
      </c>
      <c r="C19" s="47" t="s">
        <v>254</v>
      </c>
      <c r="D19" s="47" t="s">
        <v>255</v>
      </c>
      <c r="E19" s="47" t="s">
        <v>238</v>
      </c>
      <c r="F19" s="47" t="s">
        <v>237</v>
      </c>
      <c r="G19" s="47" t="s">
        <v>289</v>
      </c>
      <c r="H19" s="82">
        <v>1375681.58</v>
      </c>
      <c r="I19" s="95">
        <f>+H19/H46</f>
        <v>2.1715304193751832E-2</v>
      </c>
      <c r="J19" s="79">
        <v>1811</v>
      </c>
      <c r="K19" t="s">
        <v>638</v>
      </c>
      <c r="L19" s="99">
        <f t="shared" si="1"/>
        <v>759.6253892876864</v>
      </c>
    </row>
    <row r="20" spans="1:12" ht="56.25" x14ac:dyDescent="0.25">
      <c r="A20" s="48" t="s">
        <v>257</v>
      </c>
      <c r="B20" s="47">
        <v>112753</v>
      </c>
      <c r="C20" s="47" t="s">
        <v>258</v>
      </c>
      <c r="D20" s="47" t="s">
        <v>259</v>
      </c>
      <c r="E20" s="47" t="s">
        <v>238</v>
      </c>
      <c r="F20" s="47" t="s">
        <v>237</v>
      </c>
      <c r="G20" s="47" t="s">
        <v>289</v>
      </c>
      <c r="H20" s="82">
        <v>2992837.06</v>
      </c>
      <c r="I20" s="95">
        <f>+H20/H46</f>
        <v>4.7242303818761537E-2</v>
      </c>
      <c r="J20" s="79">
        <v>113</v>
      </c>
      <c r="K20" t="s">
        <v>642</v>
      </c>
      <c r="L20" s="99">
        <f t="shared" si="1"/>
        <v>26485.28371681416</v>
      </c>
    </row>
    <row r="21" spans="1:12" ht="67.5" x14ac:dyDescent="0.25">
      <c r="A21" s="48" t="s">
        <v>227</v>
      </c>
      <c r="B21" s="47">
        <v>119121</v>
      </c>
      <c r="C21" s="47" t="s">
        <v>265</v>
      </c>
      <c r="D21" s="47" t="s">
        <v>246</v>
      </c>
      <c r="E21" s="47" t="s">
        <v>238</v>
      </c>
      <c r="F21" s="47" t="s">
        <v>237</v>
      </c>
      <c r="G21" s="47" t="s">
        <v>289</v>
      </c>
      <c r="H21" s="82">
        <v>3586085.7399999998</v>
      </c>
      <c r="I21" s="95">
        <f>+H21/H46</f>
        <v>5.6606807738877794E-2</v>
      </c>
      <c r="J21" s="79">
        <v>303</v>
      </c>
      <c r="K21" t="s">
        <v>642</v>
      </c>
      <c r="L21" s="99">
        <f t="shared" si="1"/>
        <v>11835.266468646863</v>
      </c>
    </row>
    <row r="22" spans="1:12" ht="56.25" x14ac:dyDescent="0.25">
      <c r="A22" s="48" t="s">
        <v>260</v>
      </c>
      <c r="B22" s="47">
        <v>112798</v>
      </c>
      <c r="C22" s="47" t="s">
        <v>234</v>
      </c>
      <c r="D22" s="81" t="s">
        <v>507</v>
      </c>
      <c r="E22" s="47" t="s">
        <v>238</v>
      </c>
      <c r="F22" s="47" t="s">
        <v>284</v>
      </c>
      <c r="G22" s="47" t="s">
        <v>290</v>
      </c>
      <c r="H22" s="82">
        <v>2185166.7399999998</v>
      </c>
      <c r="I22" s="95">
        <f>+H22/H46</f>
        <v>3.4493127743390306E-2</v>
      </c>
      <c r="J22" s="79">
        <v>114</v>
      </c>
      <c r="K22" t="s">
        <v>639</v>
      </c>
      <c r="L22" s="99">
        <f t="shared" si="1"/>
        <v>19168.129298245611</v>
      </c>
    </row>
    <row r="23" spans="1:12" ht="56.25" x14ac:dyDescent="0.25">
      <c r="A23" s="48" t="s">
        <v>260</v>
      </c>
      <c r="B23" s="47">
        <v>114195</v>
      </c>
      <c r="C23" s="47" t="s">
        <v>234</v>
      </c>
      <c r="D23" s="47" t="s">
        <v>261</v>
      </c>
      <c r="E23" s="47" t="s">
        <v>238</v>
      </c>
      <c r="F23" s="47" t="s">
        <v>284</v>
      </c>
      <c r="G23" s="47" t="s">
        <v>290</v>
      </c>
      <c r="H23" s="82">
        <v>4929471.3099999996</v>
      </c>
      <c r="I23" s="95">
        <f>+H23/H46</f>
        <v>7.7812315413151298E-2</v>
      </c>
      <c r="J23" s="79">
        <v>207</v>
      </c>
      <c r="K23" t="s">
        <v>639</v>
      </c>
      <c r="L23" s="99">
        <f t="shared" si="1"/>
        <v>23813.871062801929</v>
      </c>
    </row>
    <row r="24" spans="1:12" ht="56.25" x14ac:dyDescent="0.25">
      <c r="A24" s="48" t="s">
        <v>260</v>
      </c>
      <c r="B24" s="47">
        <v>114269</v>
      </c>
      <c r="C24" s="47" t="s">
        <v>234</v>
      </c>
      <c r="D24" s="47" t="s">
        <v>262</v>
      </c>
      <c r="E24" s="47" t="s">
        <v>238</v>
      </c>
      <c r="F24" s="47" t="s">
        <v>284</v>
      </c>
      <c r="G24" s="47" t="s">
        <v>290</v>
      </c>
      <c r="H24" s="82">
        <v>2171503.4099999997</v>
      </c>
      <c r="I24" s="95">
        <f>+H24/H46</f>
        <v>3.4277450386389123E-2</v>
      </c>
      <c r="J24" s="79">
        <v>103</v>
      </c>
      <c r="K24" t="s">
        <v>639</v>
      </c>
      <c r="L24" s="99">
        <f t="shared" si="1"/>
        <v>21082.557378640773</v>
      </c>
    </row>
    <row r="25" spans="1:12" ht="56.25" x14ac:dyDescent="0.25">
      <c r="A25" s="48" t="s">
        <v>243</v>
      </c>
      <c r="B25" s="47">
        <v>114337</v>
      </c>
      <c r="C25" s="47" t="s">
        <v>234</v>
      </c>
      <c r="D25" s="47" t="s">
        <v>263</v>
      </c>
      <c r="E25" s="47" t="s">
        <v>238</v>
      </c>
      <c r="F25" s="47" t="s">
        <v>284</v>
      </c>
      <c r="G25" s="47" t="s">
        <v>290</v>
      </c>
      <c r="H25" s="82">
        <v>2399649.7799999998</v>
      </c>
      <c r="I25" s="95">
        <f>+H25/H46</f>
        <v>3.7878769105253014E-2</v>
      </c>
      <c r="J25" s="79">
        <v>117</v>
      </c>
      <c r="K25" t="s">
        <v>639</v>
      </c>
      <c r="L25" s="99">
        <f t="shared" si="1"/>
        <v>20509.827179487176</v>
      </c>
    </row>
    <row r="26" spans="1:12" ht="56.25" x14ac:dyDescent="0.25">
      <c r="A26" s="48" t="s">
        <v>260</v>
      </c>
      <c r="B26" s="47">
        <v>119043</v>
      </c>
      <c r="C26" s="47" t="s">
        <v>234</v>
      </c>
      <c r="D26" s="47" t="s">
        <v>264</v>
      </c>
      <c r="E26" s="47" t="s">
        <v>238</v>
      </c>
      <c r="F26" s="47" t="s">
        <v>284</v>
      </c>
      <c r="G26" s="47" t="s">
        <v>290</v>
      </c>
      <c r="H26" s="82">
        <v>2439185.7199999997</v>
      </c>
      <c r="I26" s="95">
        <f>+H26/H46</f>
        <v>3.8502848816842905E-2</v>
      </c>
      <c r="J26" s="79">
        <v>143</v>
      </c>
      <c r="K26" t="s">
        <v>639</v>
      </c>
      <c r="L26" s="99">
        <f t="shared" si="1"/>
        <v>17057.242797202794</v>
      </c>
    </row>
    <row r="27" spans="1:12" ht="33.75" x14ac:dyDescent="0.25">
      <c r="A27" s="48" t="s">
        <v>266</v>
      </c>
      <c r="B27" s="47">
        <v>112667</v>
      </c>
      <c r="C27" s="47" t="s">
        <v>267</v>
      </c>
      <c r="D27" s="81" t="s">
        <v>268</v>
      </c>
      <c r="E27" s="47" t="s">
        <v>238</v>
      </c>
      <c r="F27" s="47" t="s">
        <v>237</v>
      </c>
      <c r="G27" s="47" t="s">
        <v>289</v>
      </c>
      <c r="H27" s="82">
        <v>2973943.89</v>
      </c>
      <c r="I27" s="95">
        <f>+H27/H46</f>
        <v>4.694407278935845E-2</v>
      </c>
      <c r="J27" s="79">
        <v>363</v>
      </c>
      <c r="K27" t="s">
        <v>638</v>
      </c>
      <c r="L27" s="99">
        <f t="shared" si="1"/>
        <v>8192.682892561983</v>
      </c>
    </row>
    <row r="28" spans="1:12" ht="90" hidden="1" x14ac:dyDescent="0.25">
      <c r="A28" s="48" t="s">
        <v>271</v>
      </c>
      <c r="B28" s="47">
        <v>246558</v>
      </c>
      <c r="C28" s="47" t="s">
        <v>245</v>
      </c>
      <c r="D28" s="47" t="s">
        <v>270</v>
      </c>
      <c r="E28" s="47" t="s">
        <v>287</v>
      </c>
      <c r="F28" s="47" t="s">
        <v>285</v>
      </c>
      <c r="G28" s="47" t="s">
        <v>289</v>
      </c>
      <c r="H28" s="82">
        <v>22679354.210000001</v>
      </c>
      <c r="I28" s="95">
        <f>+H28/H46</f>
        <v>0.35799641628406209</v>
      </c>
      <c r="J28" s="79">
        <v>117055</v>
      </c>
      <c r="K28" t="s">
        <v>643</v>
      </c>
    </row>
    <row r="29" spans="1:12" ht="78.75" hidden="1" x14ac:dyDescent="0.25">
      <c r="A29" s="48" t="s">
        <v>488</v>
      </c>
      <c r="B29" s="47">
        <v>247248</v>
      </c>
      <c r="C29" s="47" t="s">
        <v>272</v>
      </c>
      <c r="D29" s="47" t="s">
        <v>272</v>
      </c>
      <c r="E29" s="47" t="s">
        <v>286</v>
      </c>
      <c r="F29" s="47" t="s">
        <v>285</v>
      </c>
      <c r="G29" s="47" t="s">
        <v>289</v>
      </c>
      <c r="H29" s="82">
        <v>4690130.34</v>
      </c>
      <c r="I29" s="95">
        <f>+H29/H46</f>
        <v>7.4034288546223542E-2</v>
      </c>
      <c r="J29" s="79">
        <v>2831</v>
      </c>
      <c r="K29" t="s">
        <v>644</v>
      </c>
    </row>
    <row r="30" spans="1:12" ht="22.5" x14ac:dyDescent="0.25">
      <c r="A30" s="48" t="s">
        <v>489</v>
      </c>
      <c r="B30" s="47">
        <v>253670</v>
      </c>
      <c r="C30" s="81" t="s">
        <v>274</v>
      </c>
      <c r="D30" s="47" t="s">
        <v>282</v>
      </c>
      <c r="E30" s="47" t="s">
        <v>238</v>
      </c>
      <c r="F30" s="47" t="s">
        <v>284</v>
      </c>
      <c r="G30" s="47" t="s">
        <v>290</v>
      </c>
      <c r="H30" s="82">
        <v>1509523.23</v>
      </c>
      <c r="I30" s="95">
        <f>+H30/H46</f>
        <v>2.3828011222615054E-2</v>
      </c>
      <c r="J30" s="79">
        <v>52</v>
      </c>
      <c r="K30" t="s">
        <v>639</v>
      </c>
      <c r="L30" s="99">
        <f t="shared" ref="L30:L32" si="2">H30/J30</f>
        <v>29029.292884615385</v>
      </c>
    </row>
    <row r="31" spans="1:12" ht="33.75" x14ac:dyDescent="0.25">
      <c r="A31" s="48" t="s">
        <v>490</v>
      </c>
      <c r="B31" s="47">
        <v>253569</v>
      </c>
      <c r="C31" s="81" t="s">
        <v>281</v>
      </c>
      <c r="D31" s="81" t="s">
        <v>283</v>
      </c>
      <c r="E31" s="47" t="s">
        <v>238</v>
      </c>
      <c r="F31" s="47" t="s">
        <v>285</v>
      </c>
      <c r="G31" s="47" t="s">
        <v>289</v>
      </c>
      <c r="H31" s="82">
        <v>1334348.24</v>
      </c>
      <c r="I31" s="95">
        <f>+H31/H46</f>
        <v>2.1062852300455587E-2</v>
      </c>
      <c r="J31" s="79">
        <v>72</v>
      </c>
      <c r="K31" t="s">
        <v>639</v>
      </c>
      <c r="L31" s="99">
        <f t="shared" si="2"/>
        <v>18532.614444444444</v>
      </c>
    </row>
    <row r="32" spans="1:12" ht="33.75" x14ac:dyDescent="0.25">
      <c r="A32" s="48" t="s">
        <v>273</v>
      </c>
      <c r="B32" s="47">
        <v>246168</v>
      </c>
      <c r="C32" s="47" t="s">
        <v>274</v>
      </c>
      <c r="D32" s="47" t="s">
        <v>275</v>
      </c>
      <c r="E32" s="47" t="s">
        <v>238</v>
      </c>
      <c r="F32" s="47" t="s">
        <v>284</v>
      </c>
      <c r="G32" s="47" t="s">
        <v>290</v>
      </c>
      <c r="H32" s="82">
        <v>5675915.3300000001</v>
      </c>
      <c r="I32" s="95">
        <f>+H32/H46</f>
        <v>8.9595026756794482E-2</v>
      </c>
      <c r="J32" s="79">
        <v>272</v>
      </c>
      <c r="K32" t="s">
        <v>639</v>
      </c>
      <c r="L32" s="99">
        <f t="shared" si="2"/>
        <v>20867.335772058825</v>
      </c>
    </row>
    <row r="33" spans="1:11" ht="45" hidden="1" x14ac:dyDescent="0.25">
      <c r="A33" s="48" t="s">
        <v>501</v>
      </c>
      <c r="B33" s="47">
        <v>117489</v>
      </c>
      <c r="C33" s="47" t="s">
        <v>231</v>
      </c>
      <c r="D33" s="47" t="s">
        <v>235</v>
      </c>
      <c r="E33" s="47" t="s">
        <v>238</v>
      </c>
      <c r="F33" s="47" t="s">
        <v>237</v>
      </c>
      <c r="G33" s="47" t="s">
        <v>289</v>
      </c>
      <c r="H33" s="82">
        <v>39760.68</v>
      </c>
      <c r="I33" s="95">
        <f>+H33/H46</f>
        <v>6.2762726033623603E-4</v>
      </c>
      <c r="J33" s="79">
        <v>770</v>
      </c>
      <c r="K33" t="s">
        <v>645</v>
      </c>
    </row>
    <row r="34" spans="1:11" ht="56.25" hidden="1" x14ac:dyDescent="0.25">
      <c r="A34" s="48" t="s">
        <v>502</v>
      </c>
      <c r="B34" s="47">
        <v>119517</v>
      </c>
      <c r="C34" s="47" t="s">
        <v>232</v>
      </c>
      <c r="D34" s="47" t="s">
        <v>232</v>
      </c>
      <c r="E34" s="47" t="s">
        <v>238</v>
      </c>
      <c r="F34" s="47" t="s">
        <v>288</v>
      </c>
      <c r="G34" s="47" t="s">
        <v>289</v>
      </c>
      <c r="H34" s="82">
        <v>111915.59</v>
      </c>
      <c r="I34" s="95">
        <f>+H34/H46</f>
        <v>1.7666014550207253E-3</v>
      </c>
      <c r="J34" s="79">
        <v>5019</v>
      </c>
      <c r="K34" t="s">
        <v>645</v>
      </c>
    </row>
    <row r="35" spans="1:11" ht="67.5" hidden="1" x14ac:dyDescent="0.25">
      <c r="A35" s="48" t="s">
        <v>280</v>
      </c>
      <c r="B35" s="47">
        <v>119564</v>
      </c>
      <c r="C35" s="47" t="s">
        <v>233</v>
      </c>
      <c r="D35" s="47" t="s">
        <v>240</v>
      </c>
      <c r="E35" s="47" t="s">
        <v>238</v>
      </c>
      <c r="F35" s="47" t="s">
        <v>284</v>
      </c>
      <c r="G35" s="47" t="s">
        <v>289</v>
      </c>
      <c r="H35" s="82">
        <v>227543.3</v>
      </c>
      <c r="I35" s="95">
        <f>+H35/H46</f>
        <v>3.5917991841906693E-3</v>
      </c>
      <c r="J35" s="79">
        <v>310</v>
      </c>
      <c r="K35" t="s">
        <v>645</v>
      </c>
    </row>
    <row r="36" spans="1:11" ht="67.5" hidden="1" x14ac:dyDescent="0.25">
      <c r="A36" s="48" t="s">
        <v>503</v>
      </c>
      <c r="B36" s="47">
        <v>119528</v>
      </c>
      <c r="C36" s="80" t="s">
        <v>234</v>
      </c>
      <c r="D36" s="80" t="s">
        <v>236</v>
      </c>
      <c r="E36" s="47" t="s">
        <v>238</v>
      </c>
      <c r="F36" s="47" t="s">
        <v>284</v>
      </c>
      <c r="G36" s="47" t="s">
        <v>290</v>
      </c>
      <c r="H36" s="82">
        <v>210840</v>
      </c>
      <c r="I36" s="95">
        <f>+H36/H46</f>
        <v>3.328135524072828E-3</v>
      </c>
      <c r="J36" s="79">
        <v>375</v>
      </c>
      <c r="K36" t="s">
        <v>645</v>
      </c>
    </row>
    <row r="37" spans="1:11" ht="67.5" hidden="1" x14ac:dyDescent="0.25">
      <c r="A37" s="48" t="s">
        <v>504</v>
      </c>
      <c r="B37" s="47">
        <v>119506</v>
      </c>
      <c r="C37" s="47" t="s">
        <v>241</v>
      </c>
      <c r="D37" s="47" t="s">
        <v>242</v>
      </c>
      <c r="E37" s="47" t="s">
        <v>238</v>
      </c>
      <c r="F37" s="47" t="s">
        <v>284</v>
      </c>
      <c r="G37" s="47" t="s">
        <v>290</v>
      </c>
      <c r="H37" s="82">
        <v>65731.72</v>
      </c>
      <c r="I37" s="95">
        <f>+H37/H46</f>
        <v>1.0375833446708803E-3</v>
      </c>
      <c r="J37" s="79">
        <v>427</v>
      </c>
      <c r="K37" t="s">
        <v>645</v>
      </c>
    </row>
    <row r="38" spans="1:11" ht="45" hidden="1" x14ac:dyDescent="0.25">
      <c r="A38" s="48" t="s">
        <v>505</v>
      </c>
      <c r="B38" s="47">
        <v>119492</v>
      </c>
      <c r="C38" s="47" t="s">
        <v>249</v>
      </c>
      <c r="D38" s="47" t="s">
        <v>250</v>
      </c>
      <c r="E38" s="47" t="s">
        <v>238</v>
      </c>
      <c r="F38" s="47" t="s">
        <v>284</v>
      </c>
      <c r="G38" s="47" t="s">
        <v>290</v>
      </c>
      <c r="H38" s="82">
        <v>44995.68</v>
      </c>
      <c r="I38" s="95">
        <f>+H38/H46</f>
        <v>7.1026238397748655E-4</v>
      </c>
      <c r="J38" s="79">
        <v>913</v>
      </c>
      <c r="K38" t="s">
        <v>645</v>
      </c>
    </row>
    <row r="39" spans="1:11" ht="67.5" hidden="1" x14ac:dyDescent="0.25">
      <c r="A39" s="48" t="s">
        <v>279</v>
      </c>
      <c r="B39" s="47">
        <v>119552</v>
      </c>
      <c r="C39" s="47" t="s">
        <v>245</v>
      </c>
      <c r="D39" s="47" t="s">
        <v>246</v>
      </c>
      <c r="E39" s="47" t="s">
        <v>286</v>
      </c>
      <c r="F39" s="47" t="s">
        <v>285</v>
      </c>
      <c r="G39" s="47" t="s">
        <v>289</v>
      </c>
      <c r="H39" s="82">
        <v>762481.75</v>
      </c>
      <c r="I39" s="95">
        <f>+H39/H46</f>
        <v>1.2035868898843755E-2</v>
      </c>
      <c r="J39" s="79">
        <v>120727</v>
      </c>
      <c r="K39" t="s">
        <v>645</v>
      </c>
    </row>
    <row r="40" spans="1:11" ht="45" hidden="1" x14ac:dyDescent="0.25">
      <c r="A40" s="48" t="s">
        <v>506</v>
      </c>
      <c r="B40" s="47">
        <v>119544</v>
      </c>
      <c r="C40" s="47" t="s">
        <v>252</v>
      </c>
      <c r="D40" s="47" t="s">
        <v>252</v>
      </c>
      <c r="E40" s="83" t="s">
        <v>238</v>
      </c>
      <c r="F40" s="83" t="s">
        <v>284</v>
      </c>
      <c r="G40" s="47" t="s">
        <v>289</v>
      </c>
      <c r="H40" s="82">
        <v>92631.82</v>
      </c>
      <c r="I40" s="95">
        <f>+H40/H46</f>
        <v>1.462204756220451E-3</v>
      </c>
      <c r="J40" s="79">
        <v>3897</v>
      </c>
      <c r="K40" t="s">
        <v>645</v>
      </c>
    </row>
    <row r="41" spans="1:11" ht="67.5" hidden="1" x14ac:dyDescent="0.25">
      <c r="A41" s="48" t="s">
        <v>278</v>
      </c>
      <c r="B41" s="47">
        <v>119465</v>
      </c>
      <c r="C41" s="47" t="s">
        <v>254</v>
      </c>
      <c r="D41" s="47" t="s">
        <v>255</v>
      </c>
      <c r="E41" s="47" t="s">
        <v>238</v>
      </c>
      <c r="F41" s="47" t="s">
        <v>237</v>
      </c>
      <c r="G41" s="47" t="s">
        <v>289</v>
      </c>
      <c r="H41" s="82">
        <v>36188.1</v>
      </c>
      <c r="I41" s="95">
        <f>+H41/H46</f>
        <v>5.712336423766833E-4</v>
      </c>
      <c r="J41" s="79">
        <v>1811</v>
      </c>
      <c r="K41" t="s">
        <v>645</v>
      </c>
    </row>
    <row r="42" spans="1:11" ht="56.25" hidden="1" x14ac:dyDescent="0.25">
      <c r="A42" s="48" t="s">
        <v>269</v>
      </c>
      <c r="B42" s="47">
        <v>151406</v>
      </c>
      <c r="C42" s="47" t="s">
        <v>267</v>
      </c>
      <c r="D42" s="81" t="s">
        <v>268</v>
      </c>
      <c r="E42" s="47" t="s">
        <v>238</v>
      </c>
      <c r="F42" s="47" t="s">
        <v>237</v>
      </c>
      <c r="G42" s="47" t="s">
        <v>289</v>
      </c>
      <c r="H42" s="82">
        <v>75330.210000000006</v>
      </c>
      <c r="I42" s="95">
        <f>+H42/H46</f>
        <v>1.189096698619172E-3</v>
      </c>
      <c r="J42" s="79">
        <v>363</v>
      </c>
      <c r="K42" t="s">
        <v>645</v>
      </c>
    </row>
    <row r="43" spans="1:11" ht="101.25" hidden="1" x14ac:dyDescent="0.25">
      <c r="A43" s="48" t="s">
        <v>491</v>
      </c>
      <c r="B43" s="47">
        <v>260632</v>
      </c>
      <c r="C43" s="47" t="s">
        <v>245</v>
      </c>
      <c r="D43" s="47" t="s">
        <v>270</v>
      </c>
      <c r="E43" s="47" t="s">
        <v>287</v>
      </c>
      <c r="F43" s="47" t="s">
        <v>285</v>
      </c>
      <c r="G43" s="47" t="s">
        <v>289</v>
      </c>
      <c r="H43" s="82">
        <v>383964.5</v>
      </c>
      <c r="I43" s="95">
        <f>+H43/H46</f>
        <v>6.0609272075168915E-3</v>
      </c>
      <c r="J43" s="79">
        <v>117055</v>
      </c>
      <c r="K43" t="s">
        <v>645</v>
      </c>
    </row>
    <row r="44" spans="1:11" ht="101.25" hidden="1" x14ac:dyDescent="0.25">
      <c r="A44" s="48" t="s">
        <v>276</v>
      </c>
      <c r="B44" s="47">
        <v>260529</v>
      </c>
      <c r="C44" s="47" t="s">
        <v>272</v>
      </c>
      <c r="D44" s="47" t="s">
        <v>272</v>
      </c>
      <c r="E44" s="47" t="s">
        <v>286</v>
      </c>
      <c r="F44" s="47" t="s">
        <v>285</v>
      </c>
      <c r="G44" s="47" t="s">
        <v>289</v>
      </c>
      <c r="H44" s="82">
        <v>78344.639999999999</v>
      </c>
      <c r="I44" s="95">
        <f>+H44/H46</f>
        <v>1.2366798496713006E-3</v>
      </c>
      <c r="J44" s="79">
        <v>2831</v>
      </c>
      <c r="K44" t="s">
        <v>645</v>
      </c>
    </row>
    <row r="45" spans="1:11" ht="16.5" thickBot="1" x14ac:dyDescent="0.3">
      <c r="A45" s="84"/>
      <c r="B45" s="85"/>
      <c r="C45" s="85"/>
      <c r="D45" s="85"/>
      <c r="E45" s="85"/>
      <c r="F45" s="85"/>
      <c r="G45" s="85"/>
      <c r="H45" s="85"/>
      <c r="I45" s="85"/>
      <c r="J45" s="86"/>
    </row>
    <row r="46" spans="1:11" ht="15.75" thickBot="1" x14ac:dyDescent="0.3">
      <c r="A46" s="87"/>
      <c r="B46" s="88"/>
      <c r="C46" s="89"/>
      <c r="D46" s="89"/>
      <c r="E46" s="90"/>
      <c r="F46" s="89"/>
      <c r="G46" s="91"/>
      <c r="H46" s="92">
        <f>SUBTOTAL(9,H11:H45)</f>
        <v>63350785.589999996</v>
      </c>
      <c r="I46" s="89" t="s">
        <v>132</v>
      </c>
      <c r="J46" s="90"/>
    </row>
    <row r="47" spans="1:11" ht="15.75" thickBot="1" x14ac:dyDescent="0.3">
      <c r="A47" s="88" t="s">
        <v>133</v>
      </c>
      <c r="B47" s="88"/>
      <c r="C47" s="89"/>
      <c r="D47" s="89"/>
      <c r="E47" s="91"/>
      <c r="F47" s="89"/>
      <c r="G47" s="91"/>
      <c r="H47" s="92">
        <f>+H17+H28+H29+H39+H43+H44</f>
        <v>59576903.329999998</v>
      </c>
      <c r="I47" s="93">
        <f>+H47/H46</f>
        <v>0.94042880092404557</v>
      </c>
      <c r="J47" s="90"/>
    </row>
    <row r="48" spans="1:11" ht="15.75" thickBot="1" x14ac:dyDescent="0.3">
      <c r="A48" s="88" t="s">
        <v>134</v>
      </c>
      <c r="B48" s="88"/>
      <c r="C48" s="89"/>
      <c r="D48" s="89"/>
      <c r="E48" s="91"/>
      <c r="F48" s="89"/>
      <c r="G48" s="91"/>
      <c r="H48" s="92">
        <f>+H11+H12+H13+H14+H15+H16+H18+H19+H20+H21+H22+H23+H24+H25+H26+H27+H30+H31+H32+H33+H34+H35+H36+H37+H38+H40+H41+H42</f>
        <v>64255722.689999998</v>
      </c>
      <c r="I48" s="93">
        <f>+H48/H46</f>
        <v>1.0142845442494852</v>
      </c>
      <c r="J48" s="90"/>
    </row>
    <row r="49" spans="1:10" ht="15.75" thickBot="1" x14ac:dyDescent="0.3">
      <c r="A49" s="88" t="s">
        <v>135</v>
      </c>
      <c r="B49" s="88"/>
      <c r="C49" s="89"/>
      <c r="D49" s="89"/>
      <c r="E49" s="91"/>
      <c r="F49" s="89"/>
      <c r="G49" s="91"/>
      <c r="H49" s="92">
        <v>0</v>
      </c>
      <c r="I49" s="93">
        <f>+H49/H46</f>
        <v>0</v>
      </c>
      <c r="J49" s="90"/>
    </row>
    <row r="50" spans="1:10" ht="32.25" thickBot="1" x14ac:dyDescent="0.3">
      <c r="A50" s="88" t="s">
        <v>136</v>
      </c>
      <c r="B50" s="88"/>
      <c r="C50" s="89"/>
      <c r="D50" s="89"/>
      <c r="E50" s="91"/>
      <c r="F50" s="89"/>
      <c r="G50" s="91"/>
      <c r="H50" s="92">
        <f>+H11+H13+H14+H15+H16+H18+H19+H20+H21+H22+H23+H24+H27+H30+H32+H33+H35+H36+H37+H38+H40+H41+H42</f>
        <v>53323220.339999989</v>
      </c>
      <c r="I50" s="93">
        <f>+H50/H46</f>
        <v>0.84171364006600624</v>
      </c>
      <c r="J50" s="90"/>
    </row>
    <row r="51" spans="1:10" ht="21.75" thickBot="1" x14ac:dyDescent="0.3">
      <c r="A51" s="88" t="s">
        <v>137</v>
      </c>
      <c r="B51" s="94"/>
      <c r="C51" s="89"/>
      <c r="D51" s="89"/>
      <c r="E51" s="91"/>
      <c r="F51" s="89"/>
      <c r="G51" s="89"/>
      <c r="H51" s="92">
        <f>+H14+H15+H16+H22+H23+H24+H25+H26+H30+H32+H36+H37+H38</f>
        <v>33926715.519999996</v>
      </c>
      <c r="I51" s="93">
        <f>+H51/H46</f>
        <v>0.53553740816365458</v>
      </c>
      <c r="J51" s="90"/>
    </row>
    <row r="52" spans="1:10" ht="9.75" customHeight="1" x14ac:dyDescent="0.25">
      <c r="A52" s="30"/>
      <c r="B52" s="30"/>
      <c r="C52" s="30"/>
      <c r="D52" s="30"/>
    </row>
    <row r="53" spans="1:10" ht="12.75" customHeight="1" x14ac:dyDescent="0.25">
      <c r="A53" s="169" t="s">
        <v>512</v>
      </c>
      <c r="B53" s="30"/>
      <c r="C53" s="30"/>
      <c r="D53" s="30"/>
    </row>
    <row r="54" spans="1:10" ht="12.75" customHeight="1" x14ac:dyDescent="0.25">
      <c r="A54" s="186" t="s">
        <v>543</v>
      </c>
      <c r="B54" s="30"/>
      <c r="C54" s="30"/>
      <c r="D54" s="30"/>
    </row>
    <row r="55" spans="1:10" ht="39.75" customHeight="1" x14ac:dyDescent="0.25">
      <c r="A55" s="260" t="s">
        <v>513</v>
      </c>
      <c r="B55" s="260"/>
      <c r="C55" s="260"/>
      <c r="D55" s="260"/>
      <c r="E55" s="260"/>
      <c r="F55" s="260"/>
      <c r="G55" s="260"/>
      <c r="H55" s="260"/>
      <c r="I55" s="260"/>
      <c r="J55" s="260"/>
    </row>
    <row r="56" spans="1:10" ht="30" customHeight="1" x14ac:dyDescent="0.25">
      <c r="A56" s="261" t="s">
        <v>511</v>
      </c>
      <c r="B56" s="261"/>
      <c r="C56" s="261"/>
      <c r="D56" s="261"/>
      <c r="E56" s="261"/>
      <c r="F56" s="261"/>
      <c r="G56" s="261"/>
      <c r="H56" s="261"/>
      <c r="I56" s="261"/>
      <c r="J56" s="261"/>
    </row>
    <row r="57" spans="1:10" ht="39" customHeight="1" x14ac:dyDescent="0.25">
      <c r="A57" s="261" t="s">
        <v>535</v>
      </c>
      <c r="B57" s="261"/>
      <c r="C57" s="261"/>
      <c r="D57" s="261"/>
      <c r="E57" s="261"/>
      <c r="F57" s="261"/>
      <c r="G57" s="261"/>
      <c r="H57" s="261"/>
      <c r="I57" s="261"/>
      <c r="J57" s="261"/>
    </row>
    <row r="58" spans="1:10" ht="41.25" customHeight="1" x14ac:dyDescent="0.25">
      <c r="A58" s="261" t="s">
        <v>542</v>
      </c>
      <c r="B58" s="261"/>
      <c r="C58" s="261"/>
      <c r="D58" s="261"/>
      <c r="E58" s="261"/>
      <c r="F58" s="261"/>
      <c r="G58" s="261"/>
      <c r="H58" s="261"/>
      <c r="I58" s="261"/>
      <c r="J58" s="261"/>
    </row>
    <row r="59" spans="1:10" ht="10.5" customHeight="1" x14ac:dyDescent="0.25">
      <c r="A59" s="155"/>
      <c r="B59" s="155"/>
      <c r="C59" s="155"/>
      <c r="D59" s="155"/>
      <c r="E59" s="155"/>
      <c r="F59" s="155"/>
      <c r="G59" s="155"/>
      <c r="H59" s="155"/>
      <c r="I59" s="155"/>
      <c r="J59" s="155"/>
    </row>
    <row r="60" spans="1:10" x14ac:dyDescent="0.25">
      <c r="A60" s="32" t="s">
        <v>79</v>
      </c>
      <c r="B60" s="18"/>
      <c r="C60" s="18"/>
      <c r="D60" s="18"/>
    </row>
    <row r="61" spans="1:10" x14ac:dyDescent="0.25">
      <c r="A61" s="251" t="s">
        <v>77</v>
      </c>
      <c r="B61" s="251"/>
      <c r="C61" s="251"/>
      <c r="D61" s="251"/>
    </row>
    <row r="70" spans="8:8" x14ac:dyDescent="0.25">
      <c r="H70" s="99"/>
    </row>
    <row r="71" spans="8:8" x14ac:dyDescent="0.25">
      <c r="H71" s="99"/>
    </row>
  </sheetData>
  <autoFilter ref="A10:K44">
    <filterColumn colId="10">
      <filters>
        <filter val="CONSTRUCCIÓN DE ALCANTARILLADO SANITARIO"/>
        <filter val="CONSTRUCCIÓN DE DRENAJE SANITARIO ZONA"/>
        <filter val="CONSTRUCCIÓN DE PLANTA DE TRATAMIENTO"/>
        <filter val="CONSTRUCCIÓN DE SISTEMA DE CAPTACIÓN"/>
        <filter val="CONSTRUCCIÓN DEL SISTEMA DE ABASTECIMIENTO"/>
      </filters>
    </filterColumn>
  </autoFilter>
  <sortState ref="M1:M6">
    <sortCondition ref="M1"/>
  </sortState>
  <mergeCells count="14">
    <mergeCell ref="A61:D61"/>
    <mergeCell ref="A8:A9"/>
    <mergeCell ref="B8:B9"/>
    <mergeCell ref="C8:D8"/>
    <mergeCell ref="A6:J6"/>
    <mergeCell ref="E8:E9"/>
    <mergeCell ref="F8:F9"/>
    <mergeCell ref="G8:G9"/>
    <mergeCell ref="H8:I9"/>
    <mergeCell ref="J8:J9"/>
    <mergeCell ref="A55:J55"/>
    <mergeCell ref="A56:J56"/>
    <mergeCell ref="A57:J57"/>
    <mergeCell ref="A58:J58"/>
  </mergeCells>
  <conditionalFormatting sqref="B45">
    <cfRule type="duplicateValues" dxfId="6" priority="16"/>
  </conditionalFormatting>
  <conditionalFormatting sqref="C45:I45">
    <cfRule type="duplicateValues" dxfId="5" priority="2"/>
  </conditionalFormatting>
  <conditionalFormatting sqref="B11:B44">
    <cfRule type="duplicateValues" dxfId="4" priority="31"/>
  </conditionalFormatting>
  <conditionalFormatting sqref="C11:I44">
    <cfRule type="duplicateValues" dxfId="3" priority="32"/>
  </conditionalFormatting>
  <dataValidations count="3">
    <dataValidation type="decimal" operator="greaterThanOrEqual" allowBlank="1" showInputMessage="1" showErrorMessage="1" error="Monto introducido no válido._x000a_Se aceptan enteros con número decimal." prompt="Registrar el monto de inversión FISE que corresponda al proyecto que se registra." sqref="H45">
      <formula1>0</formula1>
    </dataValidation>
    <dataValidation allowBlank="1" showInputMessage="1" promptTitle="NO LLENAR" prompt="Número proporcionado por la MIDS al momento de captura (dejar en blanco)" sqref="B45"/>
    <dataValidation allowBlank="1" showInputMessage="1" promptTitle="Dato de MIDS" prompt="Número proporcionado por la MIDS al momento de captura (dejar en blanco)" sqref="B11:B44"/>
  </dataValidations>
  <printOptions horizontalCentered="1"/>
  <pageMargins left="0.62992125984251968" right="0.62992125984251968" top="0.74803149606299213" bottom="0.74803149606299213" header="0.31496062992125984" footer="0.31496062992125984"/>
  <pageSetup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Normal="100" workbookViewId="0"/>
  </sheetViews>
  <sheetFormatPr baseColWidth="10" defaultRowHeight="15" x14ac:dyDescent="0.25"/>
  <cols>
    <col min="1" max="1" width="9.140625" customWidth="1"/>
    <col min="2" max="2" width="12.5703125" customWidth="1"/>
    <col min="3" max="3" width="11" customWidth="1"/>
    <col min="4" max="5" width="12" customWidth="1"/>
    <col min="6" max="8" width="13.42578125" customWidth="1"/>
    <col min="9" max="9" width="13.42578125" bestFit="1" customWidth="1"/>
  </cols>
  <sheetData>
    <row r="1" spans="1:14" x14ac:dyDescent="0.25">
      <c r="A1" s="213" t="s">
        <v>629</v>
      </c>
      <c r="B1" t="s">
        <v>635</v>
      </c>
      <c r="C1" t="s">
        <v>636</v>
      </c>
      <c r="D1" t="s">
        <v>637</v>
      </c>
    </row>
    <row r="2" spans="1:14" x14ac:dyDescent="0.25">
      <c r="A2" t="s">
        <v>238</v>
      </c>
      <c r="B2" s="216">
        <v>64255722.689999998</v>
      </c>
      <c r="C2" s="214">
        <v>0.51889170693692754</v>
      </c>
      <c r="D2" s="215">
        <v>29266</v>
      </c>
    </row>
    <row r="3" spans="1:14" x14ac:dyDescent="0.25">
      <c r="A3" t="s">
        <v>286</v>
      </c>
      <c r="B3" s="216">
        <v>36513584.620000005</v>
      </c>
      <c r="C3" s="214">
        <v>0.29486239445574508</v>
      </c>
      <c r="D3" s="215">
        <v>247116</v>
      </c>
    </row>
    <row r="4" spans="1:14" x14ac:dyDescent="0.25">
      <c r="A4" t="s">
        <v>287</v>
      </c>
      <c r="B4" s="216">
        <v>23063318.710000001</v>
      </c>
      <c r="C4" s="214">
        <v>0.18624589860732732</v>
      </c>
      <c r="D4" s="215">
        <v>234110</v>
      </c>
    </row>
    <row r="12" spans="1:14" x14ac:dyDescent="0.25">
      <c r="K12" t="s">
        <v>646</v>
      </c>
      <c r="L12" t="s">
        <v>635</v>
      </c>
      <c r="M12" t="s">
        <v>636</v>
      </c>
      <c r="N12" t="s">
        <v>637</v>
      </c>
    </row>
    <row r="13" spans="1:14" x14ac:dyDescent="0.25">
      <c r="K13" t="s">
        <v>647</v>
      </c>
      <c r="L13" s="216">
        <v>3179941.4699999997</v>
      </c>
      <c r="M13" s="214">
        <v>2.5679351009534543E-2</v>
      </c>
      <c r="N13" s="215">
        <v>1683</v>
      </c>
    </row>
    <row r="14" spans="1:14" x14ac:dyDescent="0.25">
      <c r="K14" t="s">
        <v>641</v>
      </c>
      <c r="L14" s="216">
        <v>2434766.9</v>
      </c>
      <c r="M14" s="214">
        <v>1.9661756180530041E-2</v>
      </c>
      <c r="N14" s="215">
        <v>3897</v>
      </c>
    </row>
    <row r="15" spans="1:14" x14ac:dyDescent="0.25">
      <c r="K15" t="s">
        <v>638</v>
      </c>
      <c r="L15" s="216">
        <v>8997028.4900000002</v>
      </c>
      <c r="M15" s="214">
        <v>7.2654750037739704E-2</v>
      </c>
      <c r="N15" s="215">
        <v>7193</v>
      </c>
    </row>
    <row r="16" spans="1:14" x14ac:dyDescent="0.25">
      <c r="K16" t="s">
        <v>639</v>
      </c>
      <c r="L16" s="216">
        <v>42160125.93</v>
      </c>
      <c r="M16" s="214">
        <v>0.34046056588665724</v>
      </c>
      <c r="N16" s="215">
        <v>2192</v>
      </c>
    </row>
    <row r="17" spans="11:14" x14ac:dyDescent="0.25">
      <c r="K17" t="s">
        <v>644</v>
      </c>
      <c r="L17" s="216">
        <v>4690130.34</v>
      </c>
      <c r="M17" s="214">
        <v>3.7874754745510324E-2</v>
      </c>
      <c r="N17" s="215">
        <v>2831</v>
      </c>
    </row>
    <row r="18" spans="11:14" x14ac:dyDescent="0.25">
      <c r="K18" t="s">
        <v>643</v>
      </c>
      <c r="L18" s="216">
        <v>22679354.210000001</v>
      </c>
      <c r="M18" s="214">
        <v>0.18314522544597495</v>
      </c>
      <c r="N18" s="215">
        <v>117055</v>
      </c>
    </row>
    <row r="19" spans="11:14" x14ac:dyDescent="0.25">
      <c r="K19" t="s">
        <v>642</v>
      </c>
      <c r="L19" s="216">
        <v>6578922.7999999998</v>
      </c>
      <c r="M19" s="214">
        <v>5.3127540063128836E-2</v>
      </c>
      <c r="N19" s="215">
        <v>416</v>
      </c>
    </row>
    <row r="20" spans="11:14" x14ac:dyDescent="0.25">
      <c r="K20" t="s">
        <v>645</v>
      </c>
      <c r="L20" s="216">
        <v>2129727.9900000002</v>
      </c>
      <c r="M20" s="214">
        <v>1.7198440010922741E-2</v>
      </c>
      <c r="N20" s="215">
        <v>254498</v>
      </c>
    </row>
    <row r="21" spans="11:14" x14ac:dyDescent="0.25">
      <c r="K21" t="s">
        <v>640</v>
      </c>
      <c r="L21" s="216">
        <v>30982627.890000001</v>
      </c>
      <c r="M21" s="214">
        <v>0.25019761662000167</v>
      </c>
      <c r="N21" s="215">
        <v>120727</v>
      </c>
    </row>
    <row r="36" spans="1:7" x14ac:dyDescent="0.25">
      <c r="E36" s="216"/>
      <c r="F36" s="214"/>
      <c r="G36" s="215"/>
    </row>
    <row r="37" spans="1:7" x14ac:dyDescent="0.25">
      <c r="E37" s="216"/>
      <c r="F37" s="214"/>
      <c r="G37" s="215"/>
    </row>
    <row r="38" spans="1:7" x14ac:dyDescent="0.25">
      <c r="E38" s="216"/>
      <c r="F38" s="214"/>
      <c r="G38" s="215"/>
    </row>
    <row r="39" spans="1:7" x14ac:dyDescent="0.25">
      <c r="E39" s="216"/>
      <c r="F39" s="214"/>
      <c r="G39" s="215"/>
    </row>
    <row r="40" spans="1:7" x14ac:dyDescent="0.25">
      <c r="A40" t="s">
        <v>627</v>
      </c>
      <c r="B40" t="s">
        <v>629</v>
      </c>
      <c r="C40" t="s">
        <v>630</v>
      </c>
      <c r="D40" t="s">
        <v>631</v>
      </c>
      <c r="E40" t="s">
        <v>635</v>
      </c>
      <c r="F40" t="s">
        <v>636</v>
      </c>
      <c r="G40" t="s">
        <v>637</v>
      </c>
    </row>
    <row r="41" spans="1:7" x14ac:dyDescent="0.25">
      <c r="A41" t="s">
        <v>281</v>
      </c>
      <c r="B41" t="s">
        <v>238</v>
      </c>
      <c r="C41" t="s">
        <v>285</v>
      </c>
      <c r="D41" t="s">
        <v>289</v>
      </c>
      <c r="E41" s="216">
        <v>1334348.24</v>
      </c>
      <c r="F41" s="214">
        <v>1.0775417455691296E-2</v>
      </c>
      <c r="G41" s="215">
        <v>72</v>
      </c>
    </row>
    <row r="42" spans="1:7" x14ac:dyDescent="0.25">
      <c r="A42" t="s">
        <v>231</v>
      </c>
      <c r="B42" t="s">
        <v>238</v>
      </c>
      <c r="C42" t="s">
        <v>237</v>
      </c>
      <c r="D42" t="s">
        <v>289</v>
      </c>
      <c r="E42" s="216">
        <v>1576637.48</v>
      </c>
      <c r="F42" s="214">
        <v>1.2732003920722478E-2</v>
      </c>
      <c r="G42" s="215">
        <v>1540</v>
      </c>
    </row>
    <row r="43" spans="1:7" x14ac:dyDescent="0.25">
      <c r="A43" t="s">
        <v>254</v>
      </c>
      <c r="B43" t="s">
        <v>238</v>
      </c>
      <c r="C43" t="s">
        <v>237</v>
      </c>
      <c r="D43" t="s">
        <v>289</v>
      </c>
      <c r="E43" s="216">
        <v>1411869.6800000002</v>
      </c>
      <c r="F43" s="214">
        <v>1.1401435351713948E-2</v>
      </c>
      <c r="G43" s="215">
        <v>3622</v>
      </c>
    </row>
    <row r="44" spans="1:7" x14ac:dyDescent="0.25">
      <c r="A44" t="s">
        <v>267</v>
      </c>
      <c r="B44" t="s">
        <v>238</v>
      </c>
      <c r="C44" t="s">
        <v>237</v>
      </c>
      <c r="D44" t="s">
        <v>289</v>
      </c>
      <c r="E44" s="216">
        <v>3049274.1</v>
      </c>
      <c r="F44" s="214">
        <v>2.4624157606958262E-2</v>
      </c>
      <c r="G44" s="215">
        <v>726</v>
      </c>
    </row>
    <row r="45" spans="1:7" x14ac:dyDescent="0.25">
      <c r="A45" t="s">
        <v>249</v>
      </c>
      <c r="B45" t="s">
        <v>238</v>
      </c>
      <c r="C45" t="s">
        <v>284</v>
      </c>
      <c r="D45" t="s">
        <v>290</v>
      </c>
      <c r="E45" s="216">
        <v>1688060.3499999999</v>
      </c>
      <c r="F45" s="214">
        <v>1.3631789975344337E-2</v>
      </c>
      <c r="G45" s="215">
        <v>1826</v>
      </c>
    </row>
    <row r="46" spans="1:7" x14ac:dyDescent="0.25">
      <c r="A46" t="s">
        <v>258</v>
      </c>
      <c r="B46" t="s">
        <v>238</v>
      </c>
      <c r="C46" t="s">
        <v>237</v>
      </c>
      <c r="D46" t="s">
        <v>289</v>
      </c>
      <c r="E46" s="216">
        <v>2992837.06</v>
      </c>
      <c r="F46" s="214">
        <v>2.416840501724184E-2</v>
      </c>
      <c r="G46" s="215">
        <v>113</v>
      </c>
    </row>
    <row r="47" spans="1:7" x14ac:dyDescent="0.25">
      <c r="A47" t="s">
        <v>241</v>
      </c>
      <c r="B47" t="s">
        <v>238</v>
      </c>
      <c r="C47" t="s">
        <v>284</v>
      </c>
      <c r="D47" t="s">
        <v>290</v>
      </c>
      <c r="E47" s="216">
        <v>2559226.4700000002</v>
      </c>
      <c r="F47" s="214">
        <v>2.0666819014131737E-2</v>
      </c>
      <c r="G47" s="215">
        <v>854</v>
      </c>
    </row>
    <row r="48" spans="1:7" x14ac:dyDescent="0.25">
      <c r="A48" t="s">
        <v>274</v>
      </c>
      <c r="B48" t="s">
        <v>238</v>
      </c>
      <c r="C48" t="s">
        <v>284</v>
      </c>
      <c r="D48" t="s">
        <v>290</v>
      </c>
      <c r="E48" s="216">
        <v>7185438.5600000005</v>
      </c>
      <c r="F48" s="214">
        <v>5.802540728514869E-2</v>
      </c>
      <c r="G48" s="215">
        <v>324</v>
      </c>
    </row>
    <row r="49" spans="1:7" x14ac:dyDescent="0.25">
      <c r="A49" t="s">
        <v>232</v>
      </c>
      <c r="B49" t="s">
        <v>238</v>
      </c>
      <c r="C49" t="s">
        <v>288</v>
      </c>
      <c r="D49" t="s">
        <v>289</v>
      </c>
      <c r="E49" s="216">
        <v>4759318.6099999994</v>
      </c>
      <c r="F49" s="214">
        <v>3.8433478825130707E-2</v>
      </c>
      <c r="G49" s="215">
        <v>10038</v>
      </c>
    </row>
    <row r="50" spans="1:7" x14ac:dyDescent="0.25">
      <c r="A50" t="s">
        <v>234</v>
      </c>
      <c r="B50" t="s">
        <v>238</v>
      </c>
      <c r="C50" t="s">
        <v>284</v>
      </c>
      <c r="D50" t="s">
        <v>290</v>
      </c>
      <c r="E50" s="216">
        <v>22493990.140000001</v>
      </c>
      <c r="F50" s="214">
        <v>0.18164833342359255</v>
      </c>
      <c r="G50" s="215">
        <v>1434</v>
      </c>
    </row>
    <row r="51" spans="1:7" x14ac:dyDescent="0.25">
      <c r="A51" t="s">
        <v>252</v>
      </c>
      <c r="B51" t="s">
        <v>238</v>
      </c>
      <c r="C51" t="s">
        <v>284</v>
      </c>
      <c r="D51" t="s">
        <v>289</v>
      </c>
      <c r="E51" s="216">
        <v>2527398.7199999997</v>
      </c>
      <c r="F51" s="214">
        <v>2.0409796684694424E-2</v>
      </c>
      <c r="G51" s="215">
        <v>7794</v>
      </c>
    </row>
    <row r="52" spans="1:7" x14ac:dyDescent="0.25">
      <c r="A52" t="s">
        <v>245</v>
      </c>
      <c r="B52" t="s">
        <v>286</v>
      </c>
      <c r="C52" t="s">
        <v>285</v>
      </c>
      <c r="D52" t="s">
        <v>289</v>
      </c>
      <c r="E52" s="216">
        <v>31745109.640000001</v>
      </c>
      <c r="F52" s="214">
        <v>0.25635497413155806</v>
      </c>
      <c r="G52" s="215">
        <v>241454</v>
      </c>
    </row>
    <row r="53" spans="1:7" x14ac:dyDescent="0.25">
      <c r="A53" t="s">
        <v>245</v>
      </c>
      <c r="B53" t="s">
        <v>287</v>
      </c>
      <c r="C53" t="s">
        <v>285</v>
      </c>
      <c r="D53" t="s">
        <v>289</v>
      </c>
      <c r="E53" s="216">
        <v>23063318.710000001</v>
      </c>
      <c r="F53" s="214">
        <v>0.18624589860732732</v>
      </c>
      <c r="G53" s="215">
        <v>234110</v>
      </c>
    </row>
    <row r="54" spans="1:7" x14ac:dyDescent="0.25">
      <c r="A54" t="s">
        <v>272</v>
      </c>
      <c r="B54" t="s">
        <v>286</v>
      </c>
      <c r="C54" t="s">
        <v>285</v>
      </c>
      <c r="D54" t="s">
        <v>289</v>
      </c>
      <c r="E54" s="216">
        <v>4768474.9799999995</v>
      </c>
      <c r="F54" s="214">
        <v>3.8507420324187032E-2</v>
      </c>
      <c r="G54" s="215">
        <v>5662</v>
      </c>
    </row>
    <row r="55" spans="1:7" x14ac:dyDescent="0.25">
      <c r="A55" t="s">
        <v>265</v>
      </c>
      <c r="B55" t="s">
        <v>238</v>
      </c>
      <c r="C55" t="s">
        <v>237</v>
      </c>
      <c r="D55" t="s">
        <v>289</v>
      </c>
      <c r="E55" s="216">
        <v>3586085.7399999998</v>
      </c>
      <c r="F55" s="214">
        <v>2.8959135045886999E-2</v>
      </c>
      <c r="G55" s="215">
        <v>303</v>
      </c>
    </row>
    <row r="56" spans="1:7" x14ac:dyDescent="0.25">
      <c r="A56" t="s">
        <v>233</v>
      </c>
      <c r="B56" t="s">
        <v>238</v>
      </c>
      <c r="C56" t="s">
        <v>284</v>
      </c>
      <c r="D56" t="s">
        <v>289</v>
      </c>
      <c r="E56" s="216">
        <v>9091237.540000001</v>
      </c>
      <c r="F56" s="214">
        <v>7.3415527330670444E-2</v>
      </c>
      <c r="G56" s="215">
        <v>620</v>
      </c>
    </row>
  </sheetData>
  <sortState ref="K13:N21">
    <sortCondition ref="K19"/>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J93"/>
  <sheetViews>
    <sheetView zoomScale="110" zoomScaleNormal="110" workbookViewId="0"/>
  </sheetViews>
  <sheetFormatPr baseColWidth="10" defaultRowHeight="15" x14ac:dyDescent="0.25"/>
  <cols>
    <col min="1" max="1" width="27.42578125" customWidth="1"/>
    <col min="2" max="2" width="19.7109375" bestFit="1" customWidth="1"/>
    <col min="3" max="6" width="15" customWidth="1"/>
  </cols>
  <sheetData>
    <row r="5" spans="1:6" ht="10.5" customHeight="1" x14ac:dyDescent="0.25"/>
    <row r="6" spans="1:6" ht="40.5" customHeight="1" x14ac:dyDescent="0.25">
      <c r="A6" s="268" t="s">
        <v>144</v>
      </c>
      <c r="B6" s="268"/>
      <c r="C6" s="268"/>
      <c r="D6" s="268"/>
      <c r="E6" s="268"/>
      <c r="F6" s="57"/>
    </row>
    <row r="7" spans="1:6" ht="12.75" customHeight="1" thickBot="1" x14ac:dyDescent="0.3">
      <c r="A7" s="19"/>
      <c r="B7" s="19"/>
      <c r="C7" s="19"/>
      <c r="D7" s="19"/>
      <c r="E7" s="19"/>
      <c r="F7" s="19"/>
    </row>
    <row r="8" spans="1:6" x14ac:dyDescent="0.25">
      <c r="A8" s="262" t="s">
        <v>102</v>
      </c>
      <c r="B8" s="265" t="s">
        <v>105</v>
      </c>
      <c r="C8" s="49" t="s">
        <v>139</v>
      </c>
      <c r="D8" s="49" t="s">
        <v>140</v>
      </c>
      <c r="E8" s="49" t="s">
        <v>108</v>
      </c>
    </row>
    <row r="9" spans="1:6" x14ac:dyDescent="0.25">
      <c r="A9" s="263"/>
      <c r="B9" s="266"/>
      <c r="C9" s="50" t="s">
        <v>109</v>
      </c>
      <c r="D9" s="51" t="s">
        <v>141</v>
      </c>
      <c r="E9" s="52" t="s">
        <v>110</v>
      </c>
    </row>
    <row r="10" spans="1:6" ht="16.5" x14ac:dyDescent="0.25">
      <c r="A10" s="263"/>
      <c r="B10" s="266"/>
      <c r="C10" s="50" t="s">
        <v>111</v>
      </c>
      <c r="D10" s="51" t="s">
        <v>142</v>
      </c>
      <c r="E10" s="52" t="s">
        <v>112</v>
      </c>
    </row>
    <row r="11" spans="1:6" x14ac:dyDescent="0.25">
      <c r="A11" s="263"/>
      <c r="B11" s="266"/>
      <c r="C11" s="50" t="s">
        <v>113</v>
      </c>
      <c r="D11" s="53"/>
      <c r="E11" s="52" t="s">
        <v>114</v>
      </c>
    </row>
    <row r="12" spans="1:6" x14ac:dyDescent="0.25">
      <c r="A12" s="263"/>
      <c r="B12" s="266"/>
      <c r="C12" s="50" t="s">
        <v>115</v>
      </c>
      <c r="D12" s="54"/>
      <c r="E12" s="52" t="s">
        <v>116</v>
      </c>
    </row>
    <row r="13" spans="1:6" ht="16.5" x14ac:dyDescent="0.25">
      <c r="A13" s="263"/>
      <c r="B13" s="266"/>
      <c r="C13" s="50" t="s">
        <v>117</v>
      </c>
      <c r="D13" s="54"/>
      <c r="E13" s="52" t="s">
        <v>118</v>
      </c>
    </row>
    <row r="14" spans="1:6" ht="16.5" x14ac:dyDescent="0.25">
      <c r="A14" s="263"/>
      <c r="B14" s="266"/>
      <c r="C14" s="50" t="s">
        <v>119</v>
      </c>
      <c r="D14" s="54"/>
      <c r="E14" s="55" t="s">
        <v>143</v>
      </c>
    </row>
    <row r="15" spans="1:6" ht="16.5" x14ac:dyDescent="0.25">
      <c r="A15" s="263"/>
      <c r="B15" s="266"/>
      <c r="C15" s="50" t="s">
        <v>96</v>
      </c>
      <c r="D15" s="54"/>
      <c r="E15" s="54"/>
    </row>
    <row r="16" spans="1:6" ht="15.75" thickBot="1" x14ac:dyDescent="0.3">
      <c r="A16" s="264"/>
      <c r="B16" s="267"/>
      <c r="C16" s="58" t="s">
        <v>121</v>
      </c>
      <c r="D16" s="56"/>
      <c r="E16" s="56"/>
    </row>
    <row r="17" spans="1:5" x14ac:dyDescent="0.25">
      <c r="A17" s="212" t="s">
        <v>625</v>
      </c>
      <c r="B17" s="212" t="s">
        <v>626</v>
      </c>
      <c r="C17" s="212" t="s">
        <v>627</v>
      </c>
      <c r="D17" s="212" t="s">
        <v>628</v>
      </c>
      <c r="E17" s="212" t="s">
        <v>629</v>
      </c>
    </row>
    <row r="18" spans="1:5" s="105" customFormat="1" ht="48" x14ac:dyDescent="0.2">
      <c r="A18" s="100" t="s">
        <v>471</v>
      </c>
      <c r="B18" s="101">
        <v>1536876.8</v>
      </c>
      <c r="C18" s="102" t="s">
        <v>109</v>
      </c>
      <c r="D18" s="103" t="s">
        <v>141</v>
      </c>
      <c r="E18" s="104" t="s">
        <v>112</v>
      </c>
    </row>
    <row r="19" spans="1:5" s="105" customFormat="1" ht="60" x14ac:dyDescent="0.2">
      <c r="A19" s="100" t="s">
        <v>225</v>
      </c>
      <c r="B19" s="106">
        <v>4647403.0199999996</v>
      </c>
      <c r="C19" s="107" t="s">
        <v>229</v>
      </c>
      <c r="D19" s="103" t="s">
        <v>141</v>
      </c>
      <c r="E19" s="108" t="s">
        <v>112</v>
      </c>
    </row>
    <row r="20" spans="1:5" s="105" customFormat="1" ht="66.75" customHeight="1" x14ac:dyDescent="0.2">
      <c r="A20" s="100" t="s">
        <v>485</v>
      </c>
      <c r="B20" s="109">
        <v>8863694.2400000002</v>
      </c>
      <c r="C20" s="110" t="s">
        <v>111</v>
      </c>
      <c r="D20" s="103" t="s">
        <v>141</v>
      </c>
      <c r="E20" s="108" t="s">
        <v>112</v>
      </c>
    </row>
    <row r="21" spans="1:5" s="105" customFormat="1" ht="84" x14ac:dyDescent="0.2">
      <c r="A21" s="100" t="s">
        <v>478</v>
      </c>
      <c r="B21" s="109">
        <v>8158173.1799999997</v>
      </c>
      <c r="C21" s="110" t="s">
        <v>111</v>
      </c>
      <c r="D21" s="103" t="s">
        <v>141</v>
      </c>
      <c r="E21" s="108" t="s">
        <v>112</v>
      </c>
    </row>
    <row r="22" spans="1:5" s="105" customFormat="1" ht="84" x14ac:dyDescent="0.2">
      <c r="A22" s="100" t="s">
        <v>226</v>
      </c>
      <c r="B22" s="109">
        <v>2493494.75</v>
      </c>
      <c r="C22" s="110" t="s">
        <v>111</v>
      </c>
      <c r="D22" s="103" t="s">
        <v>141</v>
      </c>
      <c r="E22" s="108" t="s">
        <v>112</v>
      </c>
    </row>
    <row r="23" spans="1:5" s="105" customFormat="1" ht="60" x14ac:dyDescent="0.2">
      <c r="A23" s="100" t="s">
        <v>473</v>
      </c>
      <c r="B23" s="111">
        <v>1643064.67</v>
      </c>
      <c r="C23" s="112" t="s">
        <v>109</v>
      </c>
      <c r="D23" s="103" t="s">
        <v>141</v>
      </c>
      <c r="E23" s="108" t="s">
        <v>112</v>
      </c>
    </row>
    <row r="24" spans="1:5" s="105" customFormat="1" ht="60" x14ac:dyDescent="0.2">
      <c r="A24" s="100" t="s">
        <v>482</v>
      </c>
      <c r="B24" s="111">
        <v>30982627.890000001</v>
      </c>
      <c r="C24" s="112" t="s">
        <v>111</v>
      </c>
      <c r="D24" s="103" t="s">
        <v>141</v>
      </c>
      <c r="E24" s="108" t="s">
        <v>120</v>
      </c>
    </row>
    <row r="25" spans="1:5" s="105" customFormat="1" ht="48" x14ac:dyDescent="0.2">
      <c r="A25" s="100" t="s">
        <v>480</v>
      </c>
      <c r="B25" s="111">
        <v>2434766.9</v>
      </c>
      <c r="C25" s="112" t="s">
        <v>109</v>
      </c>
      <c r="D25" s="103" t="s">
        <v>141</v>
      </c>
      <c r="E25" s="108" t="s">
        <v>112</v>
      </c>
    </row>
    <row r="26" spans="1:5" s="105" customFormat="1" ht="60" x14ac:dyDescent="0.2">
      <c r="A26" s="100" t="s">
        <v>470</v>
      </c>
      <c r="B26" s="111">
        <v>1375681.58</v>
      </c>
      <c r="C26" s="112" t="s">
        <v>229</v>
      </c>
      <c r="D26" s="103" t="s">
        <v>141</v>
      </c>
      <c r="E26" s="108" t="s">
        <v>112</v>
      </c>
    </row>
    <row r="27" spans="1:5" s="105" customFormat="1" ht="84" x14ac:dyDescent="0.2">
      <c r="A27" s="100" t="s">
        <v>474</v>
      </c>
      <c r="B27" s="111">
        <v>2992837.06</v>
      </c>
      <c r="C27" s="112" t="s">
        <v>111</v>
      </c>
      <c r="D27" s="103" t="s">
        <v>141</v>
      </c>
      <c r="E27" s="108" t="s">
        <v>112</v>
      </c>
    </row>
    <row r="28" spans="1:5" s="105" customFormat="1" ht="72" x14ac:dyDescent="0.2">
      <c r="A28" s="100" t="s">
        <v>227</v>
      </c>
      <c r="B28" s="111">
        <v>3586085.7399999998</v>
      </c>
      <c r="C28" s="112" t="s">
        <v>111</v>
      </c>
      <c r="D28" s="103" t="s">
        <v>141</v>
      </c>
      <c r="E28" s="108" t="s">
        <v>112</v>
      </c>
    </row>
    <row r="29" spans="1:5" s="105" customFormat="1" ht="84" x14ac:dyDescent="0.2">
      <c r="A29" s="100" t="s">
        <v>477</v>
      </c>
      <c r="B29" s="111">
        <v>2185166.7399999998</v>
      </c>
      <c r="C29" s="112" t="s">
        <v>111</v>
      </c>
      <c r="D29" s="103" t="s">
        <v>141</v>
      </c>
      <c r="E29" s="108" t="s">
        <v>112</v>
      </c>
    </row>
    <row r="30" spans="1:5" s="105" customFormat="1" ht="84" x14ac:dyDescent="0.2">
      <c r="A30" s="100" t="s">
        <v>476</v>
      </c>
      <c r="B30" s="111">
        <v>4929471.3099999996</v>
      </c>
      <c r="C30" s="112" t="s">
        <v>111</v>
      </c>
      <c r="D30" s="103" t="s">
        <v>141</v>
      </c>
      <c r="E30" s="108" t="s">
        <v>112</v>
      </c>
    </row>
    <row r="31" spans="1:5" s="105" customFormat="1" ht="84" x14ac:dyDescent="0.2">
      <c r="A31" s="100" t="s">
        <v>468</v>
      </c>
      <c r="B31" s="111">
        <v>2171503.4099999997</v>
      </c>
      <c r="C31" s="112" t="s">
        <v>111</v>
      </c>
      <c r="D31" s="103" t="s">
        <v>141</v>
      </c>
      <c r="E31" s="108" t="s">
        <v>112</v>
      </c>
    </row>
    <row r="32" spans="1:5" s="105" customFormat="1" ht="84" x14ac:dyDescent="0.2">
      <c r="A32" s="100" t="s">
        <v>469</v>
      </c>
      <c r="B32" s="111">
        <v>2399649.7799999998</v>
      </c>
      <c r="C32" s="112" t="s">
        <v>111</v>
      </c>
      <c r="D32" s="103" t="s">
        <v>141</v>
      </c>
      <c r="E32" s="108" t="s">
        <v>112</v>
      </c>
    </row>
    <row r="33" spans="1:5" s="105" customFormat="1" ht="84" x14ac:dyDescent="0.2">
      <c r="A33" s="100" t="s">
        <v>479</v>
      </c>
      <c r="B33" s="111">
        <v>2439185.7199999997</v>
      </c>
      <c r="C33" s="112" t="s">
        <v>111</v>
      </c>
      <c r="D33" s="103" t="s">
        <v>141</v>
      </c>
      <c r="E33" s="108" t="s">
        <v>112</v>
      </c>
    </row>
    <row r="34" spans="1:5" s="105" customFormat="1" ht="72" x14ac:dyDescent="0.2">
      <c r="A34" s="100" t="s">
        <v>472</v>
      </c>
      <c r="B34" s="111">
        <v>2973943.89</v>
      </c>
      <c r="C34" s="112" t="s">
        <v>229</v>
      </c>
      <c r="D34" s="103" t="s">
        <v>141</v>
      </c>
      <c r="E34" s="108" t="s">
        <v>112</v>
      </c>
    </row>
    <row r="35" spans="1:5" s="105" customFormat="1" ht="108" x14ac:dyDescent="0.2">
      <c r="A35" s="100" t="s">
        <v>481</v>
      </c>
      <c r="B35" s="111">
        <v>22679354.210000001</v>
      </c>
      <c r="C35" s="112" t="s">
        <v>111</v>
      </c>
      <c r="D35" s="113" t="s">
        <v>142</v>
      </c>
      <c r="E35" s="108" t="s">
        <v>112</v>
      </c>
    </row>
    <row r="36" spans="1:5" s="105" customFormat="1" ht="108" x14ac:dyDescent="0.2">
      <c r="A36" s="100" t="s">
        <v>484</v>
      </c>
      <c r="B36" s="111">
        <v>4690130.34</v>
      </c>
      <c r="C36" s="112" t="s">
        <v>109</v>
      </c>
      <c r="D36" s="113" t="s">
        <v>141</v>
      </c>
      <c r="E36" s="108" t="s">
        <v>112</v>
      </c>
    </row>
    <row r="37" spans="1:5" s="105" customFormat="1" ht="60" x14ac:dyDescent="0.2">
      <c r="A37" s="100" t="s">
        <v>487</v>
      </c>
      <c r="B37" s="111">
        <v>1509523.23</v>
      </c>
      <c r="C37" s="112" t="s">
        <v>111</v>
      </c>
      <c r="D37" s="113" t="s">
        <v>141</v>
      </c>
      <c r="E37" s="108" t="s">
        <v>112</v>
      </c>
    </row>
    <row r="38" spans="1:5" s="105" customFormat="1" ht="60" x14ac:dyDescent="0.2">
      <c r="A38" s="100" t="s">
        <v>493</v>
      </c>
      <c r="B38" s="111">
        <v>1334348.24</v>
      </c>
      <c r="C38" s="112" t="s">
        <v>111</v>
      </c>
      <c r="D38" s="113" t="s">
        <v>141</v>
      </c>
      <c r="E38" s="108" t="s">
        <v>112</v>
      </c>
    </row>
    <row r="39" spans="1:5" s="105" customFormat="1" ht="72" x14ac:dyDescent="0.2">
      <c r="A39" s="100" t="s">
        <v>475</v>
      </c>
      <c r="B39" s="111">
        <v>5675915.3300000001</v>
      </c>
      <c r="C39" s="112" t="s">
        <v>111</v>
      </c>
      <c r="D39" s="113" t="s">
        <v>141</v>
      </c>
      <c r="E39" s="108" t="s">
        <v>112</v>
      </c>
    </row>
    <row r="40" spans="1:5" s="105" customFormat="1" ht="60" x14ac:dyDescent="0.2">
      <c r="A40" s="100" t="s">
        <v>495</v>
      </c>
      <c r="B40" s="111">
        <v>39760.68</v>
      </c>
      <c r="C40" s="112" t="s">
        <v>109</v>
      </c>
      <c r="D40" s="113" t="s">
        <v>141</v>
      </c>
      <c r="E40" s="108" t="s">
        <v>230</v>
      </c>
    </row>
    <row r="41" spans="1:5" s="105" customFormat="1" ht="72" x14ac:dyDescent="0.2">
      <c r="A41" s="100" t="s">
        <v>496</v>
      </c>
      <c r="B41" s="111">
        <v>111915.59</v>
      </c>
      <c r="C41" s="112" t="s">
        <v>229</v>
      </c>
      <c r="D41" s="113" t="s">
        <v>141</v>
      </c>
      <c r="E41" s="108" t="s">
        <v>230</v>
      </c>
    </row>
    <row r="42" spans="1:5" s="105" customFormat="1" ht="84" x14ac:dyDescent="0.2">
      <c r="A42" s="100" t="s">
        <v>486</v>
      </c>
      <c r="B42" s="111">
        <v>227543.3</v>
      </c>
      <c r="C42" s="112" t="s">
        <v>111</v>
      </c>
      <c r="D42" s="113" t="s">
        <v>141</v>
      </c>
      <c r="E42" s="108" t="s">
        <v>230</v>
      </c>
    </row>
    <row r="43" spans="1:5" s="105" customFormat="1" ht="96" x14ac:dyDescent="0.2">
      <c r="A43" s="100" t="s">
        <v>497</v>
      </c>
      <c r="B43" s="111">
        <v>210840</v>
      </c>
      <c r="C43" s="112" t="s">
        <v>111</v>
      </c>
      <c r="D43" s="113" t="s">
        <v>141</v>
      </c>
      <c r="E43" s="108" t="s">
        <v>230</v>
      </c>
    </row>
    <row r="44" spans="1:5" s="105" customFormat="1" ht="96" x14ac:dyDescent="0.2">
      <c r="A44" s="100" t="s">
        <v>498</v>
      </c>
      <c r="B44" s="111">
        <v>65731.72</v>
      </c>
      <c r="C44" s="112" t="s">
        <v>111</v>
      </c>
      <c r="D44" s="113" t="s">
        <v>141</v>
      </c>
      <c r="E44" s="108" t="s">
        <v>230</v>
      </c>
    </row>
    <row r="45" spans="1:5" s="105" customFormat="1" ht="72" x14ac:dyDescent="0.2">
      <c r="A45" s="100" t="s">
        <v>499</v>
      </c>
      <c r="B45" s="111">
        <v>44995.68</v>
      </c>
      <c r="C45" s="112" t="s">
        <v>109</v>
      </c>
      <c r="D45" s="113" t="s">
        <v>141</v>
      </c>
      <c r="E45" s="108" t="s">
        <v>230</v>
      </c>
    </row>
    <row r="46" spans="1:5" s="105" customFormat="1" ht="72" x14ac:dyDescent="0.2">
      <c r="A46" s="100" t="s">
        <v>483</v>
      </c>
      <c r="B46" s="111">
        <v>762481.75</v>
      </c>
      <c r="C46" s="112" t="s">
        <v>111</v>
      </c>
      <c r="D46" s="113" t="s">
        <v>141</v>
      </c>
      <c r="E46" s="108" t="s">
        <v>230</v>
      </c>
    </row>
    <row r="47" spans="1:5" s="105" customFormat="1" ht="60" x14ac:dyDescent="0.2">
      <c r="A47" s="100" t="s">
        <v>500</v>
      </c>
      <c r="B47" s="111">
        <v>92631.82</v>
      </c>
      <c r="C47" s="112" t="s">
        <v>109</v>
      </c>
      <c r="D47" s="113" t="s">
        <v>141</v>
      </c>
      <c r="E47" s="108" t="s">
        <v>230</v>
      </c>
    </row>
    <row r="48" spans="1:5" s="105" customFormat="1" ht="84" x14ac:dyDescent="0.2">
      <c r="A48" s="100" t="s">
        <v>467</v>
      </c>
      <c r="B48" s="111">
        <v>36188.1</v>
      </c>
      <c r="C48" s="112" t="s">
        <v>229</v>
      </c>
      <c r="D48" s="113" t="s">
        <v>141</v>
      </c>
      <c r="E48" s="108" t="s">
        <v>230</v>
      </c>
    </row>
    <row r="49" spans="1:10" s="105" customFormat="1" ht="84" x14ac:dyDescent="0.2">
      <c r="A49" s="100" t="s">
        <v>291</v>
      </c>
      <c r="B49" s="111">
        <v>75330.210000000006</v>
      </c>
      <c r="C49" s="112" t="s">
        <v>229</v>
      </c>
      <c r="D49" s="113" t="s">
        <v>141</v>
      </c>
      <c r="E49" s="108" t="s">
        <v>230</v>
      </c>
    </row>
    <row r="50" spans="1:10" s="105" customFormat="1" ht="120" x14ac:dyDescent="0.2">
      <c r="A50" s="100" t="s">
        <v>494</v>
      </c>
      <c r="B50" s="111">
        <v>383964.5</v>
      </c>
      <c r="C50" s="112" t="s">
        <v>111</v>
      </c>
      <c r="D50" s="113" t="s">
        <v>141</v>
      </c>
      <c r="E50" s="108" t="s">
        <v>230</v>
      </c>
    </row>
    <row r="51" spans="1:10" s="105" customFormat="1" ht="120" x14ac:dyDescent="0.2">
      <c r="A51" s="100" t="s">
        <v>228</v>
      </c>
      <c r="B51" s="111">
        <v>78344.639999999999</v>
      </c>
      <c r="C51" s="112" t="s">
        <v>109</v>
      </c>
      <c r="D51" s="113" t="s">
        <v>142</v>
      </c>
      <c r="E51" s="108" t="s">
        <v>230</v>
      </c>
    </row>
    <row r="52" spans="1:10" s="105" customFormat="1" ht="12.75" thickBot="1" x14ac:dyDescent="0.25">
      <c r="A52" s="114"/>
      <c r="B52" s="115"/>
      <c r="C52" s="116"/>
      <c r="D52" s="117"/>
      <c r="E52" s="118"/>
    </row>
    <row r="53" spans="1:10" s="105" customFormat="1" ht="12.75" thickBot="1" x14ac:dyDescent="0.25">
      <c r="A53" s="119" t="s">
        <v>3</v>
      </c>
      <c r="B53" s="120">
        <f>SUM(B18:B52)</f>
        <v>123832626.01999998</v>
      </c>
      <c r="C53" s="121"/>
      <c r="D53" s="121"/>
      <c r="E53" s="121"/>
    </row>
    <row r="54" spans="1:10" s="105" customFormat="1" ht="12" x14ac:dyDescent="0.2">
      <c r="A54" s="122"/>
      <c r="B54" s="123"/>
      <c r="C54" s="123"/>
      <c r="D54" s="123"/>
      <c r="E54" s="123"/>
      <c r="F54" s="123"/>
    </row>
    <row r="55" spans="1:10" s="105" customFormat="1" ht="12.75" x14ac:dyDescent="0.2">
      <c r="A55" s="186" t="s">
        <v>543</v>
      </c>
      <c r="B55" s="169"/>
      <c r="C55" s="169"/>
      <c r="D55" s="169"/>
      <c r="E55" s="169"/>
      <c r="F55" s="169"/>
      <c r="G55" s="169"/>
      <c r="H55" s="169"/>
      <c r="I55" s="169"/>
      <c r="J55" s="169"/>
    </row>
    <row r="56" spans="1:10" s="105" customFormat="1" ht="12.75" x14ac:dyDescent="0.2">
      <c r="A56" s="169"/>
      <c r="B56" s="169"/>
      <c r="C56" s="169"/>
      <c r="D56" s="169"/>
      <c r="E56" s="169"/>
      <c r="F56" s="169"/>
      <c r="G56" s="169"/>
      <c r="H56" s="169"/>
      <c r="I56" s="169"/>
      <c r="J56" s="169"/>
    </row>
    <row r="57" spans="1:10" s="105" customFormat="1" ht="12.75" x14ac:dyDescent="0.2">
      <c r="A57" s="169"/>
      <c r="B57" s="169"/>
      <c r="C57" s="169"/>
      <c r="D57" s="169"/>
      <c r="E57" s="169"/>
      <c r="F57" s="169"/>
      <c r="G57" s="169"/>
      <c r="H57" s="169"/>
      <c r="I57" s="169"/>
      <c r="J57" s="169"/>
    </row>
    <row r="58" spans="1:10" s="105" customFormat="1" ht="12" x14ac:dyDescent="0.2">
      <c r="A58" s="124" t="s">
        <v>145</v>
      </c>
      <c r="B58" s="123"/>
      <c r="C58" s="123"/>
      <c r="D58" s="123"/>
      <c r="E58" s="123"/>
      <c r="F58" s="123"/>
    </row>
    <row r="59" spans="1:10" s="105" customFormat="1" ht="12" x14ac:dyDescent="0.2">
      <c r="A59" s="124" t="s">
        <v>79</v>
      </c>
      <c r="B59" s="124"/>
      <c r="C59" s="124"/>
      <c r="D59" s="124"/>
    </row>
    <row r="60" spans="1:10" s="105" customFormat="1" ht="12" x14ac:dyDescent="0.2">
      <c r="A60" s="125" t="s">
        <v>77</v>
      </c>
      <c r="B60" s="125"/>
      <c r="C60" s="125"/>
      <c r="D60" s="125"/>
    </row>
    <row r="61" spans="1:10" s="105" customFormat="1" ht="12" x14ac:dyDescent="0.2"/>
    <row r="62" spans="1:10" s="105" customFormat="1" ht="12" x14ac:dyDescent="0.2"/>
    <row r="63" spans="1:10" s="105" customFormat="1" ht="12" x14ac:dyDescent="0.2"/>
    <row r="64" spans="1:10" s="105" customFormat="1" ht="12" x14ac:dyDescent="0.2"/>
    <row r="65" s="105" customFormat="1" ht="12" x14ac:dyDescent="0.2"/>
    <row r="66" s="105" customFormat="1" ht="12" x14ac:dyDescent="0.2"/>
    <row r="67" s="105" customFormat="1" ht="12" x14ac:dyDescent="0.2"/>
    <row r="68" s="105" customFormat="1" ht="12" x14ac:dyDescent="0.2"/>
    <row r="69" s="105" customFormat="1" ht="12" x14ac:dyDescent="0.2"/>
    <row r="70" s="105" customFormat="1" ht="12" x14ac:dyDescent="0.2"/>
    <row r="71" s="105" customFormat="1" ht="12" x14ac:dyDescent="0.2"/>
    <row r="72" s="105" customFormat="1" ht="12" x14ac:dyDescent="0.2"/>
    <row r="73" s="105" customFormat="1" ht="12" x14ac:dyDescent="0.2"/>
    <row r="74" s="105" customFormat="1" ht="12" x14ac:dyDescent="0.2"/>
    <row r="75" s="105" customFormat="1" ht="12" x14ac:dyDescent="0.2"/>
    <row r="76" s="105" customFormat="1" ht="12" x14ac:dyDescent="0.2"/>
    <row r="77" s="105" customFormat="1" ht="12" x14ac:dyDescent="0.2"/>
    <row r="78" s="105" customFormat="1" ht="12" x14ac:dyDescent="0.2"/>
    <row r="79" s="105" customFormat="1" ht="12" x14ac:dyDescent="0.2"/>
    <row r="80" s="105" customFormat="1" ht="12" x14ac:dyDescent="0.2"/>
    <row r="81" s="105" customFormat="1" ht="12" x14ac:dyDescent="0.2"/>
    <row r="82" s="105" customFormat="1" ht="12" x14ac:dyDescent="0.2"/>
    <row r="83" s="105" customFormat="1" ht="12" x14ac:dyDescent="0.2"/>
    <row r="84" s="105" customFormat="1" ht="12" x14ac:dyDescent="0.2"/>
    <row r="85" s="105" customFormat="1" ht="12" x14ac:dyDescent="0.2"/>
    <row r="86" s="105" customFormat="1" ht="12" x14ac:dyDescent="0.2"/>
    <row r="87" s="105" customFormat="1" ht="12" x14ac:dyDescent="0.2"/>
    <row r="88" s="105" customFormat="1" ht="12" x14ac:dyDescent="0.2"/>
    <row r="89" s="105" customFormat="1" ht="12" x14ac:dyDescent="0.2"/>
    <row r="90" s="105" customFormat="1" ht="12" x14ac:dyDescent="0.2"/>
    <row r="91" s="105" customFormat="1" ht="12" x14ac:dyDescent="0.2"/>
    <row r="92" s="105" customFormat="1" ht="12" x14ac:dyDescent="0.2"/>
    <row r="93" s="105" customFormat="1" ht="12" x14ac:dyDescent="0.2"/>
  </sheetData>
  <autoFilter ref="A17:E17"/>
  <mergeCells count="3">
    <mergeCell ref="A8:A16"/>
    <mergeCell ref="B8:B16"/>
    <mergeCell ref="A6:E6"/>
  </mergeCells>
  <dataValidations disablePrompts="1" count="1">
    <dataValidation type="decimal" operator="greaterThanOrEqual" allowBlank="1" showInputMessage="1" showErrorMessage="1" error="Monto introducido no válido._x000a_Se aceptan enteros con número decimal." prompt="Registrar el monto de inversión FISE que corresponda al proyecto que se registra." sqref="B20:B52">
      <formula1>0</formula1>
    </dataValidation>
  </dataValidations>
  <pageMargins left="0.7" right="0.7" top="0.75" bottom="0.75" header="0.3" footer="0.3"/>
  <pageSetup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G45"/>
  <sheetViews>
    <sheetView topLeftCell="A6" zoomScaleNormal="100" workbookViewId="0">
      <selection activeCell="C11" sqref="C11"/>
    </sheetView>
  </sheetViews>
  <sheetFormatPr baseColWidth="10" defaultRowHeight="15" x14ac:dyDescent="0.25"/>
  <cols>
    <col min="1" max="1" width="13.140625" customWidth="1"/>
    <col min="2" max="2" width="38.85546875" customWidth="1"/>
    <col min="3" max="3" width="23.85546875" bestFit="1" customWidth="1"/>
    <col min="4" max="4" width="27.85546875" customWidth="1"/>
    <col min="5" max="5" width="20.28515625" customWidth="1"/>
    <col min="7" max="7" width="16.28515625" bestFit="1" customWidth="1"/>
  </cols>
  <sheetData>
    <row r="5" spans="1:7" ht="31.5" customHeight="1" x14ac:dyDescent="0.25">
      <c r="A5" s="239" t="s">
        <v>46</v>
      </c>
      <c r="B5" s="239"/>
      <c r="C5" s="239"/>
      <c r="D5" s="239"/>
      <c r="E5" s="239"/>
    </row>
    <row r="7" spans="1:7" ht="64.5" customHeight="1" x14ac:dyDescent="0.25">
      <c r="A7" s="13" t="s">
        <v>5</v>
      </c>
      <c r="B7" s="13" t="s">
        <v>48</v>
      </c>
      <c r="C7" s="13" t="s">
        <v>3</v>
      </c>
      <c r="D7" s="12" t="s">
        <v>49</v>
      </c>
      <c r="E7" s="13" t="s">
        <v>80</v>
      </c>
    </row>
    <row r="8" spans="1:7" x14ac:dyDescent="0.25">
      <c r="A8" s="273" t="s">
        <v>47</v>
      </c>
      <c r="B8" s="274"/>
      <c r="C8" s="274"/>
      <c r="D8" s="274"/>
      <c r="E8" s="275"/>
    </row>
    <row r="9" spans="1:7" x14ac:dyDescent="0.25">
      <c r="A9" s="272" t="s">
        <v>6</v>
      </c>
      <c r="B9" s="61" t="s">
        <v>616</v>
      </c>
      <c r="C9" s="208">
        <v>12617596.52</v>
      </c>
      <c r="D9" s="193">
        <f>+C9/C33</f>
        <v>6.3891124357498648E-3</v>
      </c>
      <c r="E9" s="61" t="s">
        <v>4</v>
      </c>
    </row>
    <row r="10" spans="1:7" x14ac:dyDescent="0.25">
      <c r="A10" s="272"/>
      <c r="B10" s="61" t="s">
        <v>617</v>
      </c>
      <c r="C10" s="208">
        <v>9622628.1400000006</v>
      </c>
      <c r="D10" s="193"/>
      <c r="E10" s="61"/>
      <c r="G10" s="209"/>
    </row>
    <row r="11" spans="1:7" ht="21" x14ac:dyDescent="0.25">
      <c r="A11" s="272"/>
      <c r="B11" s="61" t="s">
        <v>294</v>
      </c>
      <c r="C11" s="208">
        <v>123832626.02</v>
      </c>
      <c r="D11" s="193">
        <f>+C11/C33</f>
        <v>6.2704538824161438E-2</v>
      </c>
      <c r="E11" s="61"/>
      <c r="G11" s="210"/>
    </row>
    <row r="12" spans="1:7" ht="42" x14ac:dyDescent="0.25">
      <c r="A12" s="272"/>
      <c r="B12" s="61" t="s">
        <v>292</v>
      </c>
      <c r="C12" s="208">
        <f>21753323.68</f>
        <v>21753323.68</v>
      </c>
      <c r="D12" s="193">
        <f>+C12/C33</f>
        <v>1.1015127217174639E-2</v>
      </c>
      <c r="E12" s="61"/>
      <c r="G12" s="209"/>
    </row>
    <row r="13" spans="1:7" ht="42" x14ac:dyDescent="0.25">
      <c r="A13" s="272"/>
      <c r="B13" s="61" t="s">
        <v>618</v>
      </c>
      <c r="C13" s="208">
        <v>3410997.3</v>
      </c>
      <c r="D13" s="193"/>
      <c r="E13" s="61"/>
    </row>
    <row r="14" spans="1:7" ht="42" x14ac:dyDescent="0.25">
      <c r="A14" s="272"/>
      <c r="B14" s="61" t="s">
        <v>619</v>
      </c>
      <c r="C14" s="208">
        <v>156504341.52000001</v>
      </c>
      <c r="D14" s="193">
        <f>+C14/C33</f>
        <v>7.9248360261743089E-2</v>
      </c>
      <c r="E14" s="61"/>
      <c r="G14" s="199"/>
    </row>
    <row r="15" spans="1:7" ht="52.5" x14ac:dyDescent="0.25">
      <c r="A15" s="272"/>
      <c r="B15" s="61" t="s">
        <v>620</v>
      </c>
      <c r="C15" s="208">
        <v>14455182.189999999</v>
      </c>
      <c r="D15" s="193"/>
      <c r="E15" s="61"/>
      <c r="G15" s="199"/>
    </row>
    <row r="16" spans="1:7" ht="21" x14ac:dyDescent="0.25">
      <c r="A16" s="272"/>
      <c r="B16" s="61" t="s">
        <v>293</v>
      </c>
      <c r="C16" s="187">
        <f>36241417.44+35989073.67+19107180.14</f>
        <v>91337671.25</v>
      </c>
      <c r="D16" s="193">
        <f>+C16/C33</f>
        <v>4.6250222878089615E-2</v>
      </c>
      <c r="E16" s="61"/>
      <c r="G16" s="199"/>
    </row>
    <row r="17" spans="1:7" ht="21" x14ac:dyDescent="0.25">
      <c r="A17" s="272"/>
      <c r="B17" s="61" t="s">
        <v>528</v>
      </c>
      <c r="C17" s="187">
        <v>20923952</v>
      </c>
      <c r="D17" s="193">
        <f>+C17/C33</f>
        <v>1.0595162217806696E-2</v>
      </c>
      <c r="E17" s="61"/>
      <c r="G17" s="199"/>
    </row>
    <row r="18" spans="1:7" ht="21" x14ac:dyDescent="0.25">
      <c r="A18" s="272"/>
      <c r="B18" s="61" t="s">
        <v>529</v>
      </c>
      <c r="C18" s="187">
        <v>43563429</v>
      </c>
      <c r="D18" s="193">
        <f>+C18/C33</f>
        <v>2.2059006683771046E-2</v>
      </c>
      <c r="E18" s="61"/>
      <c r="G18" s="199"/>
    </row>
    <row r="19" spans="1:7" ht="21" x14ac:dyDescent="0.25">
      <c r="A19" s="272"/>
      <c r="B19" s="61" t="s">
        <v>530</v>
      </c>
      <c r="C19" s="187">
        <v>10152123.789999999</v>
      </c>
      <c r="D19" s="193">
        <f>+C19/C33</f>
        <v>5.140682716644758E-3</v>
      </c>
      <c r="E19" s="61"/>
      <c r="G19" s="199"/>
    </row>
    <row r="20" spans="1:7" ht="21" x14ac:dyDescent="0.25">
      <c r="A20" s="272"/>
      <c r="B20" s="61" t="s">
        <v>526</v>
      </c>
      <c r="C20" s="187">
        <v>88573511.370000005</v>
      </c>
      <c r="D20" s="193">
        <f>+C20/C33</f>
        <v>4.4850548365141345E-2</v>
      </c>
      <c r="E20" s="61"/>
      <c r="G20" s="199"/>
    </row>
    <row r="21" spans="1:7" x14ac:dyDescent="0.25">
      <c r="A21" s="272"/>
      <c r="B21" s="61" t="s">
        <v>527</v>
      </c>
      <c r="C21" s="187">
        <v>15566706.57</v>
      </c>
      <c r="D21" s="193">
        <f>+C21/C33</f>
        <v>7.882439288053579E-3</v>
      </c>
      <c r="E21" s="61"/>
      <c r="G21" s="99"/>
    </row>
    <row r="22" spans="1:7" x14ac:dyDescent="0.25">
      <c r="A22" s="272"/>
      <c r="B22" s="61" t="s">
        <v>531</v>
      </c>
      <c r="C22" s="187">
        <v>57882580</v>
      </c>
      <c r="D22" s="193">
        <f>+C22/C33</f>
        <v>2.9309727181804544E-2</v>
      </c>
      <c r="E22" s="61"/>
    </row>
    <row r="23" spans="1:7" x14ac:dyDescent="0.25">
      <c r="A23" s="272"/>
      <c r="B23" s="189" t="s">
        <v>7</v>
      </c>
      <c r="C23" s="190">
        <f>SUM(C9:C22)</f>
        <v>670196669.35000014</v>
      </c>
      <c r="D23" s="191">
        <f>SUM(D9:D22)</f>
        <v>0.32544492807014064</v>
      </c>
      <c r="E23" s="61" t="s">
        <v>4</v>
      </c>
    </row>
    <row r="24" spans="1:7" x14ac:dyDescent="0.25">
      <c r="A24" s="272" t="s">
        <v>8</v>
      </c>
      <c r="B24" s="61" t="s">
        <v>532</v>
      </c>
      <c r="C24" s="187">
        <v>102138060.3</v>
      </c>
      <c r="D24" s="188">
        <f>+C24/C33</f>
        <v>5.1719164596182504E-2</v>
      </c>
      <c r="E24" s="61" t="s">
        <v>4</v>
      </c>
    </row>
    <row r="25" spans="1:7" x14ac:dyDescent="0.25">
      <c r="A25" s="272"/>
      <c r="B25" s="61" t="s">
        <v>621</v>
      </c>
      <c r="C25" s="208">
        <v>82961862.480000004</v>
      </c>
      <c r="D25" s="188">
        <f>+C25/C33</f>
        <v>4.2009004363371273E-2</v>
      </c>
      <c r="E25" s="61" t="s">
        <v>4</v>
      </c>
    </row>
    <row r="26" spans="1:7" x14ac:dyDescent="0.25">
      <c r="A26" s="272"/>
      <c r="B26" s="61" t="s">
        <v>622</v>
      </c>
      <c r="C26" s="187">
        <v>165831147.66</v>
      </c>
      <c r="D26" s="188"/>
      <c r="E26" s="61"/>
    </row>
    <row r="27" spans="1:7" x14ac:dyDescent="0.25">
      <c r="A27" s="272"/>
      <c r="B27" s="189" t="s">
        <v>9</v>
      </c>
      <c r="C27" s="190">
        <f>SUM(C24:C26)</f>
        <v>350931070.44</v>
      </c>
      <c r="D27" s="191">
        <f>SUM(D24:D25)</f>
        <v>9.372816895955377E-2</v>
      </c>
      <c r="E27" s="61" t="s">
        <v>4</v>
      </c>
    </row>
    <row r="28" spans="1:7" ht="15.75" customHeight="1" x14ac:dyDescent="0.25">
      <c r="A28" s="272" t="s">
        <v>10</v>
      </c>
      <c r="B28" s="61" t="s">
        <v>533</v>
      </c>
      <c r="C28" s="187">
        <v>953731310.96000004</v>
      </c>
      <c r="D28" s="188">
        <f>+C28/C33</f>
        <v>0.48293639518111314</v>
      </c>
      <c r="E28" s="61"/>
    </row>
    <row r="29" spans="1:7" x14ac:dyDescent="0.25">
      <c r="A29" s="272"/>
      <c r="B29" s="189" t="s">
        <v>11</v>
      </c>
      <c r="C29" s="190">
        <f>SUM(C28)</f>
        <v>953731310.96000004</v>
      </c>
      <c r="D29" s="191">
        <f>SUM(D28)</f>
        <v>0.48293639518111314</v>
      </c>
      <c r="E29" s="61"/>
    </row>
    <row r="30" spans="1:7" ht="15.75" customHeight="1" x14ac:dyDescent="0.25">
      <c r="A30" s="272" t="s">
        <v>50</v>
      </c>
      <c r="B30" s="61"/>
      <c r="C30" s="61"/>
      <c r="D30" s="188" t="s">
        <v>4</v>
      </c>
      <c r="E30" s="61" t="s">
        <v>4</v>
      </c>
    </row>
    <row r="31" spans="1:7" x14ac:dyDescent="0.25">
      <c r="A31" s="272"/>
      <c r="B31" s="61"/>
      <c r="C31" s="61"/>
      <c r="D31" s="188" t="s">
        <v>4</v>
      </c>
      <c r="E31" s="61" t="s">
        <v>4</v>
      </c>
    </row>
    <row r="32" spans="1:7" ht="26.25" customHeight="1" x14ac:dyDescent="0.25">
      <c r="A32" s="272"/>
      <c r="B32" s="189" t="s">
        <v>12</v>
      </c>
      <c r="C32" s="190">
        <f>SUM(C30:C31)</f>
        <v>0</v>
      </c>
      <c r="D32" s="191">
        <f>SUM(D30:D31)</f>
        <v>0</v>
      </c>
      <c r="E32" s="61" t="s">
        <v>4</v>
      </c>
    </row>
    <row r="33" spans="1:5" ht="24.75" customHeight="1" x14ac:dyDescent="0.25">
      <c r="A33" s="272" t="s">
        <v>51</v>
      </c>
      <c r="B33" s="272"/>
      <c r="C33" s="192">
        <f>+C23+C27+C29+C32</f>
        <v>1974859050.7500002</v>
      </c>
      <c r="D33" s="191">
        <f>+D23+D27+D29</f>
        <v>0.9021094922108075</v>
      </c>
      <c r="E33" s="61" t="s">
        <v>4</v>
      </c>
    </row>
    <row r="34" spans="1:5" ht="15" customHeight="1" x14ac:dyDescent="0.25">
      <c r="A34" s="269" t="s">
        <v>52</v>
      </c>
      <c r="B34" s="269"/>
      <c r="C34" s="269"/>
      <c r="D34" s="269"/>
      <c r="E34" s="269"/>
    </row>
    <row r="35" spans="1:5" ht="28.5" customHeight="1" x14ac:dyDescent="0.25">
      <c r="A35" s="270" t="s">
        <v>53</v>
      </c>
      <c r="B35" s="271"/>
      <c r="C35" s="13" t="s">
        <v>3</v>
      </c>
      <c r="D35" s="12" t="s">
        <v>54</v>
      </c>
      <c r="E35" s="13" t="s">
        <v>55</v>
      </c>
    </row>
    <row r="36" spans="1:5" ht="60.75" customHeight="1" x14ac:dyDescent="0.25">
      <c r="A36" s="194" t="s">
        <v>534</v>
      </c>
      <c r="B36" s="194" t="s">
        <v>417</v>
      </c>
      <c r="C36" s="198">
        <v>9622628.1400000006</v>
      </c>
      <c r="D36" s="276" t="s">
        <v>537</v>
      </c>
      <c r="E36" s="194"/>
    </row>
    <row r="37" spans="1:5" ht="105.75" customHeight="1" x14ac:dyDescent="0.25">
      <c r="A37" s="194" t="s">
        <v>534</v>
      </c>
      <c r="B37" s="151" t="s">
        <v>293</v>
      </c>
      <c r="C37" s="198">
        <v>57764640.189999998</v>
      </c>
      <c r="D37" s="277"/>
      <c r="E37" s="194"/>
    </row>
    <row r="39" spans="1:5" x14ac:dyDescent="0.25">
      <c r="A39" t="s">
        <v>623</v>
      </c>
    </row>
    <row r="40" spans="1:5" x14ac:dyDescent="0.25">
      <c r="A40" t="s">
        <v>624</v>
      </c>
    </row>
    <row r="42" spans="1:5" ht="15" customHeight="1" x14ac:dyDescent="0.25">
      <c r="A42" s="244" t="s">
        <v>56</v>
      </c>
      <c r="B42" s="244"/>
      <c r="C42" s="244"/>
      <c r="D42" s="244"/>
      <c r="E42" s="244"/>
    </row>
    <row r="43" spans="1:5" x14ac:dyDescent="0.25">
      <c r="A43" s="244"/>
      <c r="B43" s="244"/>
      <c r="C43" s="244"/>
      <c r="D43" s="244"/>
      <c r="E43" s="244"/>
    </row>
    <row r="44" spans="1:5" ht="21" customHeight="1" x14ac:dyDescent="0.25">
      <c r="A44" s="244"/>
      <c r="B44" s="244"/>
      <c r="C44" s="244"/>
      <c r="D44" s="244"/>
      <c r="E44" s="244"/>
    </row>
    <row r="45" spans="1:5" x14ac:dyDescent="0.25">
      <c r="A45" s="32" t="s">
        <v>79</v>
      </c>
    </row>
  </sheetData>
  <mergeCells count="11">
    <mergeCell ref="A34:E34"/>
    <mergeCell ref="A35:B35"/>
    <mergeCell ref="A42:E44"/>
    <mergeCell ref="A5:E5"/>
    <mergeCell ref="A30:A32"/>
    <mergeCell ref="A33:B33"/>
    <mergeCell ref="A9:A23"/>
    <mergeCell ref="A24:A27"/>
    <mergeCell ref="A28:A29"/>
    <mergeCell ref="A8:E8"/>
    <mergeCell ref="D36:D37"/>
  </mergeCells>
  <pageMargins left="0.7" right="0.7" top="0.75" bottom="0.75" header="0.3" footer="0.3"/>
  <pageSetup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K35"/>
  <sheetViews>
    <sheetView zoomScale="110" zoomScaleNormal="110" workbookViewId="0"/>
  </sheetViews>
  <sheetFormatPr baseColWidth="10" defaultRowHeight="15" x14ac:dyDescent="0.25"/>
  <cols>
    <col min="1" max="1" width="17.85546875" customWidth="1"/>
    <col min="2" max="2" width="20.28515625" style="206" bestFit="1" customWidth="1"/>
    <col min="3" max="3" width="37.140625" customWidth="1"/>
    <col min="4" max="4" width="25.140625" style="10" customWidth="1"/>
    <col min="5" max="6" width="17.85546875" customWidth="1"/>
  </cols>
  <sheetData>
    <row r="6" spans="1:6" ht="20.25" customHeight="1" x14ac:dyDescent="0.25">
      <c r="A6" s="279" t="s">
        <v>13</v>
      </c>
      <c r="B6" s="279"/>
      <c r="C6" s="279"/>
      <c r="D6" s="279"/>
      <c r="E6" s="279"/>
      <c r="F6" s="31"/>
    </row>
    <row r="7" spans="1:6" ht="15" customHeight="1" x14ac:dyDescent="0.25">
      <c r="A7" s="1"/>
    </row>
    <row r="8" spans="1:6" x14ac:dyDescent="0.25">
      <c r="A8" s="281" t="s">
        <v>14</v>
      </c>
      <c r="B8" s="281"/>
      <c r="C8" s="281"/>
      <c r="D8" s="281"/>
      <c r="E8" s="281"/>
    </row>
    <row r="9" spans="1:6" ht="29.25" customHeight="1" x14ac:dyDescent="0.25">
      <c r="A9" s="8" t="s">
        <v>15</v>
      </c>
      <c r="B9" s="20" t="s">
        <v>16</v>
      </c>
      <c r="C9" s="8" t="s">
        <v>17</v>
      </c>
      <c r="D9" s="20" t="s">
        <v>18</v>
      </c>
      <c r="E9" s="8" t="s">
        <v>19</v>
      </c>
    </row>
    <row r="10" spans="1:6" s="149" customFormat="1" ht="42" x14ac:dyDescent="0.2">
      <c r="A10" s="148">
        <v>1</v>
      </c>
      <c r="B10" s="148" t="s">
        <v>604</v>
      </c>
      <c r="C10" s="61" t="s">
        <v>565</v>
      </c>
      <c r="D10" s="148" t="s">
        <v>566</v>
      </c>
      <c r="E10" s="61"/>
    </row>
    <row r="11" spans="1:6" s="149" customFormat="1" ht="52.5" x14ac:dyDescent="0.2">
      <c r="A11" s="148">
        <v>2</v>
      </c>
      <c r="B11" s="148" t="s">
        <v>605</v>
      </c>
      <c r="C11" s="61" t="s">
        <v>578</v>
      </c>
      <c r="D11" s="148" t="s">
        <v>567</v>
      </c>
      <c r="E11" s="61"/>
    </row>
    <row r="12" spans="1:6" s="149" customFormat="1" ht="157.5" x14ac:dyDescent="0.2">
      <c r="A12" s="148">
        <v>3</v>
      </c>
      <c r="B12" s="148" t="s">
        <v>605</v>
      </c>
      <c r="C12" s="61" t="s">
        <v>579</v>
      </c>
      <c r="D12" s="148" t="s">
        <v>568</v>
      </c>
      <c r="E12" s="61"/>
    </row>
    <row r="13" spans="1:6" s="149" customFormat="1" ht="84" x14ac:dyDescent="0.2">
      <c r="A13" s="148">
        <v>4</v>
      </c>
      <c r="B13" s="148" t="s">
        <v>606</v>
      </c>
      <c r="C13" s="61" t="s">
        <v>569</v>
      </c>
      <c r="D13" s="148" t="s">
        <v>570</v>
      </c>
      <c r="E13" s="61"/>
    </row>
    <row r="14" spans="1:6" s="149" customFormat="1" ht="31.5" x14ac:dyDescent="0.2">
      <c r="A14" s="148">
        <v>5</v>
      </c>
      <c r="B14" s="148" t="s">
        <v>604</v>
      </c>
      <c r="C14" s="61" t="s">
        <v>571</v>
      </c>
      <c r="D14" s="148" t="s">
        <v>572</v>
      </c>
      <c r="E14" s="61"/>
    </row>
    <row r="15" spans="1:6" s="149" customFormat="1" ht="185.25" customHeight="1" x14ac:dyDescent="0.2">
      <c r="A15" s="148">
        <v>6</v>
      </c>
      <c r="B15" s="148" t="s">
        <v>607</v>
      </c>
      <c r="C15" s="61" t="s">
        <v>580</v>
      </c>
      <c r="D15" s="148" t="s">
        <v>582</v>
      </c>
      <c r="E15" s="61"/>
    </row>
    <row r="16" spans="1:6" s="149" customFormat="1" ht="84" x14ac:dyDescent="0.2">
      <c r="A16" s="148">
        <v>7</v>
      </c>
      <c r="B16" s="148" t="s">
        <v>607</v>
      </c>
      <c r="C16" s="61" t="s">
        <v>581</v>
      </c>
      <c r="D16" s="148" t="s">
        <v>583</v>
      </c>
      <c r="E16" s="61"/>
    </row>
    <row r="17" spans="1:11" s="149" customFormat="1" ht="31.5" x14ac:dyDescent="0.2">
      <c r="A17" s="148">
        <v>8</v>
      </c>
      <c r="B17" s="148" t="s">
        <v>604</v>
      </c>
      <c r="C17" s="61" t="s">
        <v>584</v>
      </c>
      <c r="D17" s="148" t="s">
        <v>572</v>
      </c>
      <c r="E17" s="61"/>
    </row>
    <row r="18" spans="1:11" s="149" customFormat="1" ht="63" x14ac:dyDescent="0.2">
      <c r="A18" s="148">
        <v>9</v>
      </c>
      <c r="B18" s="148" t="s">
        <v>608</v>
      </c>
      <c r="C18" s="61" t="s">
        <v>585</v>
      </c>
      <c r="D18" s="148" t="s">
        <v>595</v>
      </c>
      <c r="E18" s="61"/>
    </row>
    <row r="19" spans="1:11" s="149" customFormat="1" ht="73.5" x14ac:dyDescent="0.2">
      <c r="A19" s="148">
        <v>10</v>
      </c>
      <c r="B19" s="148" t="s">
        <v>604</v>
      </c>
      <c r="C19" s="61" t="s">
        <v>586</v>
      </c>
      <c r="D19" s="148" t="s">
        <v>596</v>
      </c>
      <c r="E19" s="61"/>
    </row>
    <row r="20" spans="1:11" s="149" customFormat="1" ht="63" x14ac:dyDescent="0.2">
      <c r="A20" s="148">
        <v>11</v>
      </c>
      <c r="B20" s="148" t="s">
        <v>605</v>
      </c>
      <c r="C20" s="61" t="s">
        <v>587</v>
      </c>
      <c r="D20" s="148" t="s">
        <v>419</v>
      </c>
      <c r="E20" s="61"/>
    </row>
    <row r="21" spans="1:11" s="149" customFormat="1" ht="84" x14ac:dyDescent="0.2">
      <c r="A21" s="148">
        <v>12</v>
      </c>
      <c r="B21" s="148" t="s">
        <v>605</v>
      </c>
      <c r="C21" s="61" t="s">
        <v>588</v>
      </c>
      <c r="D21" s="148" t="s">
        <v>597</v>
      </c>
      <c r="E21" s="61"/>
    </row>
    <row r="22" spans="1:11" s="149" customFormat="1" ht="84" x14ac:dyDescent="0.2">
      <c r="A22" s="148">
        <v>13</v>
      </c>
      <c r="B22" s="148" t="s">
        <v>609</v>
      </c>
      <c r="C22" s="61" t="s">
        <v>589</v>
      </c>
      <c r="D22" s="148" t="s">
        <v>598</v>
      </c>
      <c r="E22" s="61"/>
    </row>
    <row r="23" spans="1:11" s="149" customFormat="1" ht="84" x14ac:dyDescent="0.2">
      <c r="A23" s="148">
        <v>14</v>
      </c>
      <c r="B23" s="148" t="s">
        <v>610</v>
      </c>
      <c r="C23" s="61" t="s">
        <v>590</v>
      </c>
      <c r="D23" s="148" t="s">
        <v>599</v>
      </c>
      <c r="E23" s="61"/>
    </row>
    <row r="24" spans="1:11" s="149" customFormat="1" ht="52.5" x14ac:dyDescent="0.2">
      <c r="A24" s="148">
        <v>15</v>
      </c>
      <c r="B24" s="148" t="s">
        <v>611</v>
      </c>
      <c r="C24" s="61" t="s">
        <v>591</v>
      </c>
      <c r="D24" s="148" t="s">
        <v>600</v>
      </c>
      <c r="E24" s="61"/>
    </row>
    <row r="25" spans="1:11" s="149" customFormat="1" ht="115.5" x14ac:dyDescent="0.2">
      <c r="A25" s="148">
        <v>16</v>
      </c>
      <c r="B25" s="148" t="s">
        <v>612</v>
      </c>
      <c r="C25" s="61" t="s">
        <v>592</v>
      </c>
      <c r="D25" s="148" t="s">
        <v>601</v>
      </c>
      <c r="E25" s="61"/>
    </row>
    <row r="26" spans="1:11" s="149" customFormat="1" ht="84" x14ac:dyDescent="0.2">
      <c r="A26" s="148">
        <v>17</v>
      </c>
      <c r="B26" s="148" t="s">
        <v>613</v>
      </c>
      <c r="C26" s="61" t="s">
        <v>593</v>
      </c>
      <c r="D26" s="148" t="s">
        <v>602</v>
      </c>
      <c r="E26" s="61"/>
    </row>
    <row r="27" spans="1:11" s="149" customFormat="1" ht="42" x14ac:dyDescent="0.2">
      <c r="A27" s="148">
        <v>18</v>
      </c>
      <c r="B27" s="148" t="s">
        <v>614</v>
      </c>
      <c r="C27" s="61" t="s">
        <v>594</v>
      </c>
      <c r="D27" s="148" t="s">
        <v>603</v>
      </c>
      <c r="E27" s="61"/>
    </row>
    <row r="28" spans="1:11" s="149" customFormat="1" ht="11.25" x14ac:dyDescent="0.2">
      <c r="A28" s="61"/>
      <c r="B28" s="148"/>
      <c r="C28" s="61"/>
      <c r="D28" s="148"/>
      <c r="E28" s="61"/>
    </row>
    <row r="29" spans="1:11" ht="9.75" customHeight="1" x14ac:dyDescent="0.25">
      <c r="A29" s="280"/>
      <c r="B29" s="280"/>
      <c r="C29" s="280"/>
      <c r="D29" s="280"/>
      <c r="E29" s="280"/>
      <c r="F29" s="280"/>
    </row>
    <row r="30" spans="1:11" ht="8.25" customHeight="1" x14ac:dyDescent="0.25">
      <c r="A30" s="170"/>
      <c r="B30" s="207"/>
      <c r="C30" s="170"/>
      <c r="D30" s="204"/>
      <c r="E30" s="170"/>
      <c r="F30" s="170"/>
    </row>
    <row r="31" spans="1:11" ht="43.5" customHeight="1" x14ac:dyDescent="0.25">
      <c r="A31" s="243" t="s">
        <v>81</v>
      </c>
      <c r="B31" s="278"/>
      <c r="C31" s="278"/>
      <c r="D31" s="278"/>
      <c r="E31" s="278"/>
      <c r="F31" s="15"/>
    </row>
    <row r="32" spans="1:11" ht="43.5" customHeight="1" x14ac:dyDescent="0.25">
      <c r="A32" s="243" t="s">
        <v>82</v>
      </c>
      <c r="B32" s="278"/>
      <c r="C32" s="278"/>
      <c r="D32" s="278"/>
      <c r="E32" s="278"/>
      <c r="F32" s="16"/>
      <c r="G32" s="278"/>
      <c r="H32" s="278"/>
      <c r="I32" s="278"/>
      <c r="J32" s="278"/>
      <c r="K32" s="278"/>
    </row>
    <row r="33" spans="1:5" ht="29.25" customHeight="1" x14ac:dyDescent="0.25">
      <c r="A33" s="243" t="s">
        <v>83</v>
      </c>
      <c r="B33" s="278"/>
      <c r="C33" s="278"/>
      <c r="D33" s="278"/>
      <c r="E33" s="278"/>
    </row>
    <row r="34" spans="1:5" x14ac:dyDescent="0.25">
      <c r="A34" s="32" t="s">
        <v>79</v>
      </c>
      <c r="B34" s="205"/>
      <c r="C34" s="32"/>
      <c r="D34" s="205"/>
      <c r="E34" s="32"/>
    </row>
    <row r="35" spans="1:5" x14ac:dyDescent="0.25">
      <c r="A35" s="251" t="s">
        <v>77</v>
      </c>
      <c r="B35" s="251"/>
      <c r="C35" s="251"/>
      <c r="D35" s="251"/>
      <c r="E35" s="251"/>
    </row>
  </sheetData>
  <mergeCells count="8">
    <mergeCell ref="A33:E33"/>
    <mergeCell ref="A35:E35"/>
    <mergeCell ref="A6:E6"/>
    <mergeCell ref="G32:K32"/>
    <mergeCell ref="A29:F29"/>
    <mergeCell ref="A8:E8"/>
    <mergeCell ref="A31:E31"/>
    <mergeCell ref="A32:E32"/>
  </mergeCells>
  <hyperlinks>
    <hyperlink ref="A32" r:id="rId1" display="https://www.gob.mx/cms/uploads/attachment/file/56904/Gu_a_para_la_Optimizaci_n__Estandarizaci_n_y_Mejora_Continua_de_Procesos.pdf"/>
  </hyperlinks>
  <pageMargins left="0.70866141732283472" right="0.70866141732283472" top="0.74803149606299213" bottom="0.74803149606299213" header="0.31496062992125984" footer="0.31496062992125984"/>
  <pageSetup scale="85"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P63"/>
  <sheetViews>
    <sheetView topLeftCell="A7" zoomScale="130" zoomScaleNormal="130" zoomScalePageLayoutView="130" workbookViewId="0">
      <selection activeCell="O17" sqref="O17"/>
    </sheetView>
  </sheetViews>
  <sheetFormatPr baseColWidth="10" defaultRowHeight="15" x14ac:dyDescent="0.25"/>
  <cols>
    <col min="1" max="1" width="9.5703125" customWidth="1"/>
    <col min="2" max="2" width="11.5703125" customWidth="1"/>
    <col min="3" max="4" width="9.140625" customWidth="1"/>
    <col min="5" max="5" width="8.140625" customWidth="1"/>
    <col min="6" max="6" width="7.42578125" customWidth="1"/>
    <col min="7" max="10" width="9.140625" customWidth="1"/>
    <col min="11" max="11" width="17.42578125" customWidth="1"/>
    <col min="12" max="12" width="40.42578125" customWidth="1"/>
    <col min="13" max="13" width="12.5703125" customWidth="1"/>
  </cols>
  <sheetData>
    <row r="6" spans="1:13" ht="9" customHeight="1" x14ac:dyDescent="0.25"/>
    <row r="7" spans="1:13" ht="19.5" customHeight="1" x14ac:dyDescent="0.25">
      <c r="A7" s="239" t="s">
        <v>20</v>
      </c>
      <c r="B7" s="239"/>
      <c r="C7" s="239"/>
      <c r="D7" s="239"/>
      <c r="E7" s="239"/>
      <c r="F7" s="239"/>
      <c r="G7" s="239"/>
      <c r="H7" s="239"/>
      <c r="I7" s="239"/>
      <c r="J7" s="239"/>
      <c r="K7" s="239"/>
      <c r="L7" s="239"/>
    </row>
    <row r="8" spans="1:13" ht="13.5" customHeight="1" x14ac:dyDescent="0.25">
      <c r="A8" s="3"/>
    </row>
    <row r="9" spans="1:13" ht="42" customHeight="1" x14ac:dyDescent="0.25">
      <c r="A9" s="284" t="s">
        <v>21</v>
      </c>
      <c r="B9" s="284" t="s">
        <v>22</v>
      </c>
      <c r="C9" s="284" t="s">
        <v>23</v>
      </c>
      <c r="D9" s="284" t="s">
        <v>24</v>
      </c>
      <c r="E9" s="284" t="s">
        <v>57</v>
      </c>
      <c r="F9" s="284" t="s">
        <v>58</v>
      </c>
      <c r="G9" s="284" t="s">
        <v>59</v>
      </c>
      <c r="H9" s="284" t="s">
        <v>60</v>
      </c>
      <c r="I9" s="284" t="s">
        <v>61</v>
      </c>
      <c r="J9" s="284" t="s">
        <v>59</v>
      </c>
      <c r="K9" s="284" t="s">
        <v>25</v>
      </c>
      <c r="L9" s="284" t="s">
        <v>62</v>
      </c>
      <c r="M9" s="284" t="s">
        <v>63</v>
      </c>
    </row>
    <row r="10" spans="1:13" x14ac:dyDescent="0.25">
      <c r="A10" s="284"/>
      <c r="B10" s="284"/>
      <c r="C10" s="284"/>
      <c r="D10" s="284"/>
      <c r="E10" s="284"/>
      <c r="F10" s="284"/>
      <c r="G10" s="284"/>
      <c r="H10" s="284"/>
      <c r="I10" s="284"/>
      <c r="J10" s="284"/>
      <c r="K10" s="284"/>
      <c r="L10" s="284"/>
      <c r="M10" s="284"/>
    </row>
    <row r="11" spans="1:13" ht="15" customHeight="1" x14ac:dyDescent="0.25">
      <c r="A11" s="285" t="s">
        <v>26</v>
      </c>
      <c r="B11" s="286"/>
      <c r="C11" s="286"/>
      <c r="D11" s="286"/>
      <c r="E11" s="286"/>
      <c r="F11" s="286"/>
      <c r="G11" s="286"/>
      <c r="H11" s="286"/>
      <c r="I11" s="286"/>
      <c r="J11" s="286"/>
      <c r="K11" s="286"/>
      <c r="L11" s="286"/>
      <c r="M11" s="287"/>
    </row>
    <row r="12" spans="1:13" x14ac:dyDescent="0.25">
      <c r="A12" s="6" t="s">
        <v>27</v>
      </c>
      <c r="B12" s="7"/>
      <c r="C12" s="7"/>
      <c r="D12" s="7"/>
      <c r="E12" s="7" t="s">
        <v>4</v>
      </c>
      <c r="F12" s="7" t="s">
        <v>4</v>
      </c>
      <c r="G12" s="7" t="s">
        <v>2</v>
      </c>
      <c r="H12" s="7" t="s">
        <v>2</v>
      </c>
      <c r="I12" s="7" t="s">
        <v>2</v>
      </c>
      <c r="J12" s="7" t="s">
        <v>4</v>
      </c>
      <c r="K12" s="7" t="s">
        <v>2</v>
      </c>
      <c r="L12" s="7" t="s">
        <v>4</v>
      </c>
      <c r="M12" s="282"/>
    </row>
    <row r="13" spans="1:13" x14ac:dyDescent="0.25">
      <c r="A13" s="6" t="s">
        <v>28</v>
      </c>
      <c r="B13" s="7" t="s">
        <v>2</v>
      </c>
      <c r="C13" s="7" t="s">
        <v>2</v>
      </c>
      <c r="D13" s="7" t="s">
        <v>2</v>
      </c>
      <c r="E13" s="7" t="s">
        <v>2</v>
      </c>
      <c r="F13" s="7" t="s">
        <v>2</v>
      </c>
      <c r="G13" s="7" t="s">
        <v>2</v>
      </c>
      <c r="H13" s="7" t="s">
        <v>2</v>
      </c>
      <c r="I13" s="7" t="s">
        <v>2</v>
      </c>
      <c r="J13" s="7" t="s">
        <v>4</v>
      </c>
      <c r="K13" s="7" t="s">
        <v>2</v>
      </c>
      <c r="L13" s="7" t="s">
        <v>4</v>
      </c>
      <c r="M13" s="282"/>
    </row>
    <row r="14" spans="1:13" x14ac:dyDescent="0.25">
      <c r="A14" s="6" t="s">
        <v>29</v>
      </c>
      <c r="B14" s="7" t="s">
        <v>2</v>
      </c>
      <c r="C14" s="7" t="s">
        <v>2</v>
      </c>
      <c r="D14" s="7" t="s">
        <v>2</v>
      </c>
      <c r="E14" s="7" t="s">
        <v>2</v>
      </c>
      <c r="F14" s="7" t="s">
        <v>2</v>
      </c>
      <c r="G14" s="7" t="s">
        <v>2</v>
      </c>
      <c r="H14" s="7" t="s">
        <v>2</v>
      </c>
      <c r="I14" s="7" t="s">
        <v>2</v>
      </c>
      <c r="J14" s="7" t="s">
        <v>4</v>
      </c>
      <c r="K14" s="7" t="s">
        <v>2</v>
      </c>
      <c r="L14" s="7" t="s">
        <v>4</v>
      </c>
      <c r="M14" s="282"/>
    </row>
    <row r="15" spans="1:13" x14ac:dyDescent="0.25">
      <c r="A15" s="6" t="s">
        <v>30</v>
      </c>
      <c r="B15" s="7" t="s">
        <v>2</v>
      </c>
      <c r="C15" s="7" t="s">
        <v>2</v>
      </c>
      <c r="D15" s="7" t="s">
        <v>2</v>
      </c>
      <c r="E15" s="7" t="s">
        <v>2</v>
      </c>
      <c r="F15" s="7" t="s">
        <v>2</v>
      </c>
      <c r="G15" s="7" t="s">
        <v>2</v>
      </c>
      <c r="H15" s="7" t="s">
        <v>2</v>
      </c>
      <c r="I15" s="7" t="s">
        <v>2</v>
      </c>
      <c r="J15" s="7" t="s">
        <v>4</v>
      </c>
      <c r="K15" s="7" t="s">
        <v>2</v>
      </c>
      <c r="L15" s="7" t="s">
        <v>4</v>
      </c>
      <c r="M15" s="282"/>
    </row>
    <row r="16" spans="1:13" ht="15" customHeight="1" x14ac:dyDescent="0.25">
      <c r="A16" s="285" t="s">
        <v>64</v>
      </c>
      <c r="B16" s="286"/>
      <c r="C16" s="286"/>
      <c r="D16" s="286"/>
      <c r="E16" s="286"/>
      <c r="F16" s="286"/>
      <c r="G16" s="286"/>
      <c r="H16" s="286"/>
      <c r="I16" s="286"/>
      <c r="J16" s="286"/>
      <c r="K16" s="286"/>
      <c r="L16" s="286"/>
      <c r="M16" s="287"/>
    </row>
    <row r="17" spans="1:16" ht="45" x14ac:dyDescent="0.25">
      <c r="A17" s="6" t="s">
        <v>27</v>
      </c>
      <c r="B17" s="7" t="s">
        <v>325</v>
      </c>
      <c r="C17" s="137" t="s">
        <v>323</v>
      </c>
      <c r="D17" s="137" t="s">
        <v>324</v>
      </c>
      <c r="E17" s="141">
        <v>85.22</v>
      </c>
      <c r="F17" s="141">
        <v>84.9</v>
      </c>
      <c r="G17" s="140">
        <f t="shared" ref="G17:G46" si="0">+F17/E17</f>
        <v>0.99624501290776823</v>
      </c>
      <c r="H17" s="137">
        <v>84.97</v>
      </c>
      <c r="I17" s="138">
        <v>84.9</v>
      </c>
      <c r="J17" s="140">
        <f>+I17/H17</f>
        <v>0.99917617982817475</v>
      </c>
      <c r="K17" s="142" t="s">
        <v>326</v>
      </c>
      <c r="L17" s="137" t="s">
        <v>4</v>
      </c>
      <c r="M17" s="156" t="s">
        <v>445</v>
      </c>
      <c r="O17" t="s">
        <v>648</v>
      </c>
    </row>
    <row r="18" spans="1:16" ht="45" x14ac:dyDescent="0.25">
      <c r="A18" s="6" t="s">
        <v>28</v>
      </c>
      <c r="B18" s="7" t="s">
        <v>328</v>
      </c>
      <c r="C18" s="137" t="s">
        <v>323</v>
      </c>
      <c r="D18" s="137" t="s">
        <v>327</v>
      </c>
      <c r="E18" s="141">
        <v>85.22</v>
      </c>
      <c r="F18" s="141">
        <v>85.02</v>
      </c>
      <c r="G18" s="140">
        <f t="shared" si="0"/>
        <v>0.99765313306735504</v>
      </c>
      <c r="H18" s="137">
        <v>85.02</v>
      </c>
      <c r="I18" s="137">
        <v>84.92</v>
      </c>
      <c r="J18" s="140">
        <f>+I18/H18</f>
        <v>0.99882380616325572</v>
      </c>
      <c r="K18" s="142" t="s">
        <v>326</v>
      </c>
      <c r="L18" s="137" t="s">
        <v>4</v>
      </c>
      <c r="M18" s="156" t="s">
        <v>445</v>
      </c>
      <c r="O18">
        <v>84.9</v>
      </c>
      <c r="P18">
        <v>85.22</v>
      </c>
    </row>
    <row r="19" spans="1:16" ht="55.5" customHeight="1" x14ac:dyDescent="0.25">
      <c r="A19" s="6" t="s">
        <v>29</v>
      </c>
      <c r="B19" s="7" t="s">
        <v>329</v>
      </c>
      <c r="C19" s="137" t="s">
        <v>323</v>
      </c>
      <c r="D19" s="137" t="s">
        <v>335</v>
      </c>
      <c r="E19" s="141">
        <v>252612.38</v>
      </c>
      <c r="F19" s="141">
        <v>285922.23</v>
      </c>
      <c r="G19" s="140">
        <f t="shared" si="0"/>
        <v>1.1318615105087089</v>
      </c>
      <c r="H19" s="145"/>
      <c r="I19" s="145"/>
      <c r="J19" s="146"/>
      <c r="K19" s="143" t="s">
        <v>377</v>
      </c>
      <c r="L19" s="7" t="s">
        <v>332</v>
      </c>
      <c r="M19" s="156" t="s">
        <v>445</v>
      </c>
      <c r="O19">
        <f>P18-O18</f>
        <v>0.31999999999999318</v>
      </c>
      <c r="P19">
        <v>7.0000000000000007E-2</v>
      </c>
    </row>
    <row r="20" spans="1:16" ht="74.25" x14ac:dyDescent="0.25">
      <c r="A20" s="6" t="s">
        <v>30</v>
      </c>
      <c r="B20" s="7" t="s">
        <v>360</v>
      </c>
      <c r="C20" s="137" t="s">
        <v>357</v>
      </c>
      <c r="D20" s="137" t="s">
        <v>358</v>
      </c>
      <c r="E20" s="141">
        <v>100</v>
      </c>
      <c r="F20" s="141">
        <v>200</v>
      </c>
      <c r="G20" s="140">
        <f t="shared" si="0"/>
        <v>2</v>
      </c>
      <c r="H20" s="138">
        <v>100</v>
      </c>
      <c r="I20" s="138">
        <v>100</v>
      </c>
      <c r="J20" s="144">
        <f>+I20/H20</f>
        <v>1</v>
      </c>
      <c r="K20" s="142" t="s">
        <v>378</v>
      </c>
      <c r="L20" s="7" t="s">
        <v>361</v>
      </c>
      <c r="M20" s="156" t="s">
        <v>445</v>
      </c>
      <c r="O20">
        <f>P19/O19</f>
        <v>0.21875000000000469</v>
      </c>
    </row>
    <row r="21" spans="1:16" ht="57.75" x14ac:dyDescent="0.25">
      <c r="A21" s="6" t="s">
        <v>30</v>
      </c>
      <c r="B21" s="7" t="s">
        <v>362</v>
      </c>
      <c r="C21" s="137" t="s">
        <v>334</v>
      </c>
      <c r="D21" s="137" t="s">
        <v>363</v>
      </c>
      <c r="E21" s="141">
        <v>100</v>
      </c>
      <c r="F21" s="141">
        <v>175</v>
      </c>
      <c r="G21" s="140">
        <f t="shared" si="0"/>
        <v>1.75</v>
      </c>
      <c r="H21" s="138">
        <v>100</v>
      </c>
      <c r="I21" s="138">
        <v>225</v>
      </c>
      <c r="J21" s="144">
        <f>+I21/H21</f>
        <v>2.25</v>
      </c>
      <c r="K21" s="143" t="s">
        <v>379</v>
      </c>
      <c r="L21" s="7" t="s">
        <v>364</v>
      </c>
      <c r="M21" s="156" t="s">
        <v>445</v>
      </c>
    </row>
    <row r="22" spans="1:16" ht="57.75" x14ac:dyDescent="0.25">
      <c r="A22" s="6" t="s">
        <v>30</v>
      </c>
      <c r="B22" s="7" t="s">
        <v>346</v>
      </c>
      <c r="C22" s="137" t="s">
        <v>334</v>
      </c>
      <c r="D22" s="137" t="s">
        <v>335</v>
      </c>
      <c r="E22" s="141">
        <v>100</v>
      </c>
      <c r="F22" s="141">
        <v>37.909999999999997</v>
      </c>
      <c r="G22" s="140">
        <f t="shared" si="0"/>
        <v>0.37909999999999999</v>
      </c>
      <c r="H22" s="138">
        <v>100</v>
      </c>
      <c r="I22" s="138">
        <v>92.01</v>
      </c>
      <c r="J22" s="144">
        <f>+I22/H22</f>
        <v>0.92010000000000003</v>
      </c>
      <c r="K22" s="143" t="s">
        <v>377</v>
      </c>
      <c r="L22" s="7" t="s">
        <v>347</v>
      </c>
      <c r="M22" s="156" t="s">
        <v>445</v>
      </c>
    </row>
    <row r="23" spans="1:16" ht="45" x14ac:dyDescent="0.25">
      <c r="A23" s="6" t="s">
        <v>30</v>
      </c>
      <c r="B23" s="7" t="s">
        <v>348</v>
      </c>
      <c r="C23" s="137" t="s">
        <v>323</v>
      </c>
      <c r="D23" s="137" t="s">
        <v>327</v>
      </c>
      <c r="E23" s="141">
        <v>5.04</v>
      </c>
      <c r="F23" s="141">
        <v>1.4</v>
      </c>
      <c r="G23" s="140">
        <f t="shared" si="0"/>
        <v>0.27777777777777773</v>
      </c>
      <c r="H23" s="138">
        <v>0.25</v>
      </c>
      <c r="I23" s="138">
        <v>0.45</v>
      </c>
      <c r="J23" s="144">
        <f>+I23/H23</f>
        <v>1.8</v>
      </c>
      <c r="K23" s="143" t="s">
        <v>380</v>
      </c>
      <c r="L23" s="7" t="s">
        <v>351</v>
      </c>
      <c r="M23" s="156" t="s">
        <v>445</v>
      </c>
    </row>
    <row r="24" spans="1:16" ht="45" x14ac:dyDescent="0.25">
      <c r="A24" s="6" t="s">
        <v>30</v>
      </c>
      <c r="B24" s="7" t="s">
        <v>350</v>
      </c>
      <c r="C24" s="137" t="s">
        <v>323</v>
      </c>
      <c r="D24" s="137" t="s">
        <v>327</v>
      </c>
      <c r="E24" s="141">
        <v>0.09</v>
      </c>
      <c r="F24" s="141">
        <v>0.21</v>
      </c>
      <c r="G24" s="140">
        <f t="shared" si="0"/>
        <v>2.3333333333333335</v>
      </c>
      <c r="H24" s="138">
        <v>1.61</v>
      </c>
      <c r="I24" s="138">
        <v>0.53</v>
      </c>
      <c r="J24" s="144">
        <f>+I24/H24</f>
        <v>0.32919254658385094</v>
      </c>
      <c r="K24" s="143" t="s">
        <v>381</v>
      </c>
      <c r="L24" s="7"/>
      <c r="M24" s="156" t="s">
        <v>445</v>
      </c>
    </row>
    <row r="25" spans="1:16" ht="45" x14ac:dyDescent="0.25">
      <c r="A25" s="6" t="s">
        <v>30</v>
      </c>
      <c r="B25" s="7" t="s">
        <v>349</v>
      </c>
      <c r="C25" s="137" t="s">
        <v>323</v>
      </c>
      <c r="D25" s="137" t="s">
        <v>327</v>
      </c>
      <c r="E25" s="141">
        <v>0.09</v>
      </c>
      <c r="F25" s="141">
        <v>0.2</v>
      </c>
      <c r="G25" s="140">
        <f t="shared" si="0"/>
        <v>2.2222222222222223</v>
      </c>
      <c r="H25" s="145"/>
      <c r="I25" s="145"/>
      <c r="J25" s="145"/>
      <c r="K25" s="142" t="s">
        <v>382</v>
      </c>
      <c r="L25" s="7" t="s">
        <v>351</v>
      </c>
      <c r="M25" s="156" t="s">
        <v>445</v>
      </c>
    </row>
    <row r="26" spans="1:16" ht="45" x14ac:dyDescent="0.25">
      <c r="A26" s="6" t="s">
        <v>30</v>
      </c>
      <c r="B26" s="7" t="s">
        <v>352</v>
      </c>
      <c r="C26" s="137" t="s">
        <v>323</v>
      </c>
      <c r="D26" s="137" t="s">
        <v>327</v>
      </c>
      <c r="E26" s="141">
        <v>0.1</v>
      </c>
      <c r="F26" s="141">
        <v>0.21</v>
      </c>
      <c r="G26" s="140">
        <f t="shared" si="0"/>
        <v>2.0999999999999996</v>
      </c>
      <c r="H26" s="145"/>
      <c r="I26" s="145"/>
      <c r="J26" s="145"/>
      <c r="K26" s="142" t="s">
        <v>382</v>
      </c>
      <c r="L26" s="7" t="s">
        <v>351</v>
      </c>
      <c r="M26" s="156" t="s">
        <v>445</v>
      </c>
    </row>
    <row r="27" spans="1:16" ht="45" x14ac:dyDescent="0.25">
      <c r="A27" s="6" t="s">
        <v>30</v>
      </c>
      <c r="B27" s="7" t="s">
        <v>353</v>
      </c>
      <c r="C27" s="137" t="s">
        <v>354</v>
      </c>
      <c r="D27" s="137" t="s">
        <v>327</v>
      </c>
      <c r="E27" s="141">
        <v>5.0999999999999996</v>
      </c>
      <c r="F27" s="141">
        <v>1.36</v>
      </c>
      <c r="G27" s="140">
        <f t="shared" si="0"/>
        <v>0.26666666666666672</v>
      </c>
      <c r="H27" s="145"/>
      <c r="I27" s="145"/>
      <c r="J27" s="145"/>
      <c r="K27" s="142" t="s">
        <v>382</v>
      </c>
      <c r="L27" s="7" t="s">
        <v>351</v>
      </c>
      <c r="M27" s="156" t="s">
        <v>445</v>
      </c>
    </row>
    <row r="28" spans="1:16" ht="45" x14ac:dyDescent="0.25">
      <c r="A28" s="6" t="s">
        <v>30</v>
      </c>
      <c r="B28" s="7" t="s">
        <v>355</v>
      </c>
      <c r="C28" s="137" t="s">
        <v>323</v>
      </c>
      <c r="D28" s="137" t="s">
        <v>327</v>
      </c>
      <c r="E28" s="141">
        <v>4.99</v>
      </c>
      <c r="F28" s="141">
        <v>1.4</v>
      </c>
      <c r="G28" s="140">
        <f t="shared" si="0"/>
        <v>0.28056112224448893</v>
      </c>
      <c r="H28" s="145"/>
      <c r="I28" s="145"/>
      <c r="J28" s="145"/>
      <c r="K28" s="142" t="s">
        <v>382</v>
      </c>
      <c r="L28" s="7" t="s">
        <v>351</v>
      </c>
      <c r="M28" s="156" t="s">
        <v>445</v>
      </c>
    </row>
    <row r="29" spans="1:16" ht="45" x14ac:dyDescent="0.25">
      <c r="A29" s="6" t="s">
        <v>27</v>
      </c>
      <c r="B29" s="7" t="s">
        <v>344</v>
      </c>
      <c r="C29" s="137" t="s">
        <v>323</v>
      </c>
      <c r="D29" s="137" t="s">
        <v>324</v>
      </c>
      <c r="E29" s="141">
        <v>85.37</v>
      </c>
      <c r="F29" s="141">
        <v>85.17</v>
      </c>
      <c r="G29" s="140">
        <f t="shared" si="0"/>
        <v>0.99765725664753424</v>
      </c>
      <c r="H29" s="137">
        <v>84.75</v>
      </c>
      <c r="I29" s="137">
        <v>85.16</v>
      </c>
      <c r="J29" s="140">
        <f>+I29/H29</f>
        <v>1.0048377581120944</v>
      </c>
      <c r="K29" s="142" t="s">
        <v>326</v>
      </c>
      <c r="L29" s="137" t="s">
        <v>4</v>
      </c>
      <c r="M29" s="156" t="s">
        <v>445</v>
      </c>
    </row>
    <row r="30" spans="1:16" ht="45" x14ac:dyDescent="0.25">
      <c r="A30" s="6" t="s">
        <v>28</v>
      </c>
      <c r="B30" s="7" t="s">
        <v>330</v>
      </c>
      <c r="C30" s="137" t="s">
        <v>323</v>
      </c>
      <c r="D30" s="137" t="s">
        <v>327</v>
      </c>
      <c r="E30" s="141">
        <v>85.01</v>
      </c>
      <c r="F30" s="141">
        <v>84.82</v>
      </c>
      <c r="G30" s="140">
        <f t="shared" si="0"/>
        <v>0.99776496882719667</v>
      </c>
      <c r="H30" s="137">
        <v>84.81</v>
      </c>
      <c r="I30" s="137">
        <v>84.81</v>
      </c>
      <c r="J30" s="139">
        <f>+I30/H30</f>
        <v>1</v>
      </c>
      <c r="K30" s="142" t="s">
        <v>326</v>
      </c>
      <c r="L30" s="137" t="s">
        <v>4</v>
      </c>
      <c r="M30" s="156" t="s">
        <v>445</v>
      </c>
    </row>
    <row r="31" spans="1:16" ht="66" x14ac:dyDescent="0.25">
      <c r="A31" s="6" t="s">
        <v>29</v>
      </c>
      <c r="B31" s="7" t="s">
        <v>331</v>
      </c>
      <c r="C31" s="137" t="s">
        <v>323</v>
      </c>
      <c r="D31" s="137" t="s">
        <v>327</v>
      </c>
      <c r="E31" s="141">
        <v>337389.12</v>
      </c>
      <c r="F31" s="141">
        <v>17348.2</v>
      </c>
      <c r="G31" s="140">
        <f t="shared" si="0"/>
        <v>5.1418966918672426E-2</v>
      </c>
      <c r="H31" s="145"/>
      <c r="I31" s="145"/>
      <c r="J31" s="145"/>
      <c r="K31" s="143" t="s">
        <v>377</v>
      </c>
      <c r="L31" s="7" t="s">
        <v>333</v>
      </c>
      <c r="M31" s="156" t="s">
        <v>445</v>
      </c>
    </row>
    <row r="32" spans="1:16" ht="74.25" x14ac:dyDescent="0.25">
      <c r="A32" s="6" t="s">
        <v>30</v>
      </c>
      <c r="B32" s="7" t="s">
        <v>356</v>
      </c>
      <c r="C32" s="137" t="s">
        <v>357</v>
      </c>
      <c r="D32" s="137" t="s">
        <v>358</v>
      </c>
      <c r="E32" s="141">
        <v>100</v>
      </c>
      <c r="F32" s="141">
        <v>133.33000000000001</v>
      </c>
      <c r="G32" s="140">
        <f t="shared" si="0"/>
        <v>1.3333000000000002</v>
      </c>
      <c r="H32" s="137">
        <v>100</v>
      </c>
      <c r="I32" s="137">
        <v>50</v>
      </c>
      <c r="J32" s="139">
        <f>+I32/H32</f>
        <v>0.5</v>
      </c>
      <c r="K32" s="143" t="s">
        <v>377</v>
      </c>
      <c r="L32" s="7" t="s">
        <v>359</v>
      </c>
      <c r="M32" s="156" t="s">
        <v>445</v>
      </c>
    </row>
    <row r="33" spans="1:13" ht="62.25" customHeight="1" x14ac:dyDescent="0.25">
      <c r="A33" s="6" t="s">
        <v>30</v>
      </c>
      <c r="B33" s="7" t="s">
        <v>414</v>
      </c>
      <c r="C33" s="137" t="s">
        <v>334</v>
      </c>
      <c r="D33" s="137" t="s">
        <v>335</v>
      </c>
      <c r="E33" s="141">
        <v>100</v>
      </c>
      <c r="F33" s="141">
        <v>206.95</v>
      </c>
      <c r="G33" s="140">
        <f t="shared" si="0"/>
        <v>2.0694999999999997</v>
      </c>
      <c r="H33" s="137">
        <v>100</v>
      </c>
      <c r="I33" s="137">
        <v>72.28</v>
      </c>
      <c r="J33" s="140">
        <f>+I33/H33</f>
        <v>0.7228</v>
      </c>
      <c r="K33" s="143" t="s">
        <v>377</v>
      </c>
      <c r="L33" s="7" t="s">
        <v>336</v>
      </c>
      <c r="M33" s="156" t="s">
        <v>445</v>
      </c>
    </row>
    <row r="34" spans="1:13" ht="49.5" x14ac:dyDescent="0.25">
      <c r="A34" s="6" t="s">
        <v>30</v>
      </c>
      <c r="B34" s="7" t="s">
        <v>365</v>
      </c>
      <c r="C34" s="137" t="s">
        <v>334</v>
      </c>
      <c r="D34" s="137" t="s">
        <v>363</v>
      </c>
      <c r="E34" s="141">
        <v>100</v>
      </c>
      <c r="F34" s="141">
        <v>166.67</v>
      </c>
      <c r="G34" s="140">
        <f t="shared" si="0"/>
        <v>1.6666999999999998</v>
      </c>
      <c r="H34" s="137">
        <v>100</v>
      </c>
      <c r="I34" s="137">
        <v>228.57</v>
      </c>
      <c r="J34" s="140">
        <f>+I34/H34</f>
        <v>2.2856999999999998</v>
      </c>
      <c r="K34" s="143" t="s">
        <v>377</v>
      </c>
      <c r="L34" s="7" t="s">
        <v>366</v>
      </c>
      <c r="M34" s="156" t="s">
        <v>445</v>
      </c>
    </row>
    <row r="35" spans="1:13" ht="49.5" x14ac:dyDescent="0.25">
      <c r="A35" s="6" t="s">
        <v>30</v>
      </c>
      <c r="B35" s="7" t="s">
        <v>337</v>
      </c>
      <c r="C35" s="137" t="s">
        <v>323</v>
      </c>
      <c r="D35" s="137" t="s">
        <v>327</v>
      </c>
      <c r="E35" s="141">
        <v>0.98</v>
      </c>
      <c r="F35" s="141">
        <v>0</v>
      </c>
      <c r="G35" s="140">
        <f t="shared" si="0"/>
        <v>0</v>
      </c>
      <c r="H35" s="137">
        <v>0.6</v>
      </c>
      <c r="I35" s="137">
        <v>0</v>
      </c>
      <c r="J35" s="140">
        <v>0</v>
      </c>
      <c r="K35" s="142" t="s">
        <v>383</v>
      </c>
      <c r="L35" s="7" t="s">
        <v>341</v>
      </c>
      <c r="M35" s="156" t="s">
        <v>445</v>
      </c>
    </row>
    <row r="36" spans="1:13" ht="49.5" x14ac:dyDescent="0.25">
      <c r="A36" s="6" t="s">
        <v>30</v>
      </c>
      <c r="B36" s="7" t="s">
        <v>338</v>
      </c>
      <c r="C36" s="137" t="s">
        <v>323</v>
      </c>
      <c r="D36" s="137" t="s">
        <v>327</v>
      </c>
      <c r="E36" s="141">
        <v>1.67</v>
      </c>
      <c r="F36" s="141">
        <v>0.27</v>
      </c>
      <c r="G36" s="140">
        <f t="shared" si="0"/>
        <v>0.16167664670658685</v>
      </c>
      <c r="H36" s="137">
        <v>2.39</v>
      </c>
      <c r="I36" s="137">
        <v>3.04</v>
      </c>
      <c r="J36" s="140">
        <f>+I36/H36</f>
        <v>1.2719665271966527</v>
      </c>
      <c r="K36" s="142" t="s">
        <v>383</v>
      </c>
      <c r="L36" s="7" t="s">
        <v>340</v>
      </c>
      <c r="M36" s="156" t="s">
        <v>445</v>
      </c>
    </row>
    <row r="37" spans="1:13" ht="45" x14ac:dyDescent="0.25">
      <c r="A37" s="6" t="s">
        <v>30</v>
      </c>
      <c r="B37" s="7" t="s">
        <v>339</v>
      </c>
      <c r="C37" s="137" t="s">
        <v>323</v>
      </c>
      <c r="D37" s="137" t="s">
        <v>327</v>
      </c>
      <c r="E37" s="141">
        <v>0.97</v>
      </c>
      <c r="F37" s="141">
        <v>0</v>
      </c>
      <c r="G37" s="140">
        <f t="shared" si="0"/>
        <v>0</v>
      </c>
      <c r="H37" s="145"/>
      <c r="I37" s="145"/>
      <c r="J37" s="145"/>
      <c r="K37" s="142" t="s">
        <v>382</v>
      </c>
      <c r="L37" s="7" t="s">
        <v>340</v>
      </c>
      <c r="M37" s="156" t="s">
        <v>445</v>
      </c>
    </row>
    <row r="38" spans="1:13" ht="45" x14ac:dyDescent="0.25">
      <c r="A38" s="6" t="s">
        <v>30</v>
      </c>
      <c r="B38" s="7" t="s">
        <v>342</v>
      </c>
      <c r="C38" s="137" t="s">
        <v>323</v>
      </c>
      <c r="D38" s="137" t="s">
        <v>327</v>
      </c>
      <c r="E38" s="141">
        <v>1.66</v>
      </c>
      <c r="F38" s="141">
        <v>0.19</v>
      </c>
      <c r="G38" s="140">
        <f t="shared" si="0"/>
        <v>0.11445783132530121</v>
      </c>
      <c r="H38" s="145"/>
      <c r="I38" s="145"/>
      <c r="J38" s="145"/>
      <c r="K38" s="142" t="s">
        <v>382</v>
      </c>
      <c r="L38" s="7" t="s">
        <v>340</v>
      </c>
      <c r="M38" s="156" t="s">
        <v>445</v>
      </c>
    </row>
    <row r="39" spans="1:13" ht="45" x14ac:dyDescent="0.25">
      <c r="A39" s="6" t="s">
        <v>30</v>
      </c>
      <c r="B39" s="7" t="s">
        <v>343</v>
      </c>
      <c r="C39" s="137" t="s">
        <v>323</v>
      </c>
      <c r="D39" s="137" t="s">
        <v>327</v>
      </c>
      <c r="E39" s="141">
        <v>0.98</v>
      </c>
      <c r="F39" s="141">
        <v>0</v>
      </c>
      <c r="G39" s="140">
        <f t="shared" si="0"/>
        <v>0</v>
      </c>
      <c r="H39" s="145"/>
      <c r="I39" s="145"/>
      <c r="J39" s="145"/>
      <c r="K39" s="142" t="s">
        <v>382</v>
      </c>
      <c r="L39" s="7" t="s">
        <v>340</v>
      </c>
      <c r="M39" s="156" t="s">
        <v>445</v>
      </c>
    </row>
    <row r="40" spans="1:13" ht="45" x14ac:dyDescent="0.25">
      <c r="A40" s="6" t="s">
        <v>30</v>
      </c>
      <c r="B40" s="7" t="s">
        <v>345</v>
      </c>
      <c r="C40" s="137" t="s">
        <v>323</v>
      </c>
      <c r="D40" s="137" t="s">
        <v>327</v>
      </c>
      <c r="E40" s="141">
        <v>1.68</v>
      </c>
      <c r="F40" s="141">
        <v>0.2</v>
      </c>
      <c r="G40" s="140">
        <f t="shared" si="0"/>
        <v>0.11904761904761905</v>
      </c>
      <c r="H40" s="145"/>
      <c r="I40" s="145"/>
      <c r="J40" s="145"/>
      <c r="K40" s="142" t="s">
        <v>382</v>
      </c>
      <c r="L40" s="7" t="s">
        <v>340</v>
      </c>
      <c r="M40" s="156" t="s">
        <v>445</v>
      </c>
    </row>
    <row r="41" spans="1:13" ht="45" x14ac:dyDescent="0.25">
      <c r="A41" s="6" t="s">
        <v>27</v>
      </c>
      <c r="B41" s="7" t="s">
        <v>367</v>
      </c>
      <c r="C41" s="137" t="s">
        <v>323</v>
      </c>
      <c r="D41" s="137" t="s">
        <v>368</v>
      </c>
      <c r="E41" s="141">
        <v>51.27</v>
      </c>
      <c r="F41" s="141">
        <v>46.4</v>
      </c>
      <c r="G41" s="140">
        <f t="shared" si="0"/>
        <v>0.90501267797932505</v>
      </c>
      <c r="H41" s="137">
        <v>46.4</v>
      </c>
      <c r="I41" s="137">
        <v>51.27</v>
      </c>
      <c r="J41" s="140">
        <f>+I41/H41</f>
        <v>1.1049568965517242</v>
      </c>
      <c r="K41" s="143" t="s">
        <v>381</v>
      </c>
      <c r="L41" s="7"/>
      <c r="M41" s="156" t="s">
        <v>445</v>
      </c>
    </row>
    <row r="42" spans="1:13" ht="45" x14ac:dyDescent="0.25">
      <c r="A42" s="6" t="s">
        <v>28</v>
      </c>
      <c r="B42" s="7" t="s">
        <v>369</v>
      </c>
      <c r="C42" s="137" t="s">
        <v>323</v>
      </c>
      <c r="D42" s="137" t="s">
        <v>131</v>
      </c>
      <c r="E42" s="141">
        <v>23.49</v>
      </c>
      <c r="F42" s="141">
        <v>23.49</v>
      </c>
      <c r="G42" s="140">
        <f t="shared" si="0"/>
        <v>1</v>
      </c>
      <c r="H42" s="137">
        <v>23.17</v>
      </c>
      <c r="I42" s="137">
        <v>22.86</v>
      </c>
      <c r="J42" s="140">
        <f>+I42/H42</f>
        <v>0.98662063012516177</v>
      </c>
      <c r="K42" s="137" t="s">
        <v>384</v>
      </c>
      <c r="L42" s="7"/>
      <c r="M42" s="156" t="s">
        <v>445</v>
      </c>
    </row>
    <row r="43" spans="1:13" ht="57.75" x14ac:dyDescent="0.25">
      <c r="A43" s="6" t="s">
        <v>29</v>
      </c>
      <c r="B43" s="7" t="s">
        <v>415</v>
      </c>
      <c r="C43" s="137" t="s">
        <v>323</v>
      </c>
      <c r="D43" s="137" t="s">
        <v>335</v>
      </c>
      <c r="E43" s="141">
        <v>5416330000</v>
      </c>
      <c r="F43" s="141">
        <v>969025000</v>
      </c>
      <c r="G43" s="140">
        <f t="shared" si="0"/>
        <v>0.17890804289989717</v>
      </c>
      <c r="H43" s="145"/>
      <c r="I43" s="145"/>
      <c r="J43" s="145"/>
      <c r="K43" s="143" t="s">
        <v>377</v>
      </c>
      <c r="L43" s="7" t="s">
        <v>370</v>
      </c>
      <c r="M43" s="156" t="s">
        <v>445</v>
      </c>
    </row>
    <row r="44" spans="1:13" ht="45" x14ac:dyDescent="0.25">
      <c r="A44" s="6" t="s">
        <v>30</v>
      </c>
      <c r="B44" s="7" t="s">
        <v>371</v>
      </c>
      <c r="C44" s="137" t="s">
        <v>334</v>
      </c>
      <c r="D44" s="137" t="s">
        <v>358</v>
      </c>
      <c r="E44" s="141">
        <v>100</v>
      </c>
      <c r="F44" s="141">
        <v>280</v>
      </c>
      <c r="G44" s="140">
        <f t="shared" si="0"/>
        <v>2.8</v>
      </c>
      <c r="H44" s="138">
        <v>100</v>
      </c>
      <c r="I44" s="138">
        <v>200</v>
      </c>
      <c r="J44" s="140">
        <f>+I44/H44</f>
        <v>2</v>
      </c>
      <c r="K44" s="143" t="s">
        <v>377</v>
      </c>
      <c r="L44" s="7" t="s">
        <v>372</v>
      </c>
      <c r="M44" s="156" t="s">
        <v>445</v>
      </c>
    </row>
    <row r="45" spans="1:13" ht="49.5" x14ac:dyDescent="0.25">
      <c r="A45" s="6" t="s">
        <v>30</v>
      </c>
      <c r="B45" s="7" t="s">
        <v>373</v>
      </c>
      <c r="C45" s="137" t="s">
        <v>334</v>
      </c>
      <c r="D45" s="137" t="s">
        <v>358</v>
      </c>
      <c r="E45" s="141">
        <v>100</v>
      </c>
      <c r="F45" s="141">
        <v>53.43</v>
      </c>
      <c r="G45" s="140">
        <f t="shared" si="0"/>
        <v>0.5343</v>
      </c>
      <c r="H45" s="138">
        <v>100</v>
      </c>
      <c r="I45" s="138">
        <v>100.27</v>
      </c>
      <c r="J45" s="140">
        <f>+I45/H45</f>
        <v>1.0026999999999999</v>
      </c>
      <c r="K45" s="143" t="s">
        <v>377</v>
      </c>
      <c r="L45" s="7" t="s">
        <v>374</v>
      </c>
      <c r="M45" s="156" t="s">
        <v>445</v>
      </c>
    </row>
    <row r="46" spans="1:13" ht="49.5" x14ac:dyDescent="0.25">
      <c r="A46" s="6" t="s">
        <v>30</v>
      </c>
      <c r="B46" s="7" t="s">
        <v>375</v>
      </c>
      <c r="C46" s="137" t="s">
        <v>357</v>
      </c>
      <c r="D46" s="137" t="s">
        <v>358</v>
      </c>
      <c r="E46" s="141">
        <v>100</v>
      </c>
      <c r="F46" s="141">
        <v>150</v>
      </c>
      <c r="G46" s="140">
        <f t="shared" si="0"/>
        <v>1.5</v>
      </c>
      <c r="H46" s="138">
        <v>100</v>
      </c>
      <c r="I46" s="138">
        <v>140</v>
      </c>
      <c r="J46" s="140">
        <f>+I46/H46</f>
        <v>1.4</v>
      </c>
      <c r="K46" s="143" t="s">
        <v>377</v>
      </c>
      <c r="L46" s="7" t="s">
        <v>376</v>
      </c>
      <c r="M46" s="156" t="s">
        <v>445</v>
      </c>
    </row>
    <row r="47" spans="1:13" ht="15" customHeight="1" x14ac:dyDescent="0.25">
      <c r="A47" s="285" t="s">
        <v>31</v>
      </c>
      <c r="B47" s="286"/>
      <c r="C47" s="286"/>
      <c r="D47" s="286"/>
      <c r="E47" s="286"/>
      <c r="F47" s="286"/>
      <c r="G47" s="286"/>
      <c r="H47" s="286"/>
      <c r="I47" s="286"/>
      <c r="J47" s="286"/>
      <c r="K47" s="286"/>
      <c r="L47" s="286"/>
      <c r="M47" s="287"/>
    </row>
    <row r="48" spans="1:13" ht="184.5" customHeight="1" x14ac:dyDescent="0.25">
      <c r="A48" s="6" t="s">
        <v>30</v>
      </c>
      <c r="B48" s="7" t="s">
        <v>385</v>
      </c>
      <c r="C48" s="137" t="s">
        <v>334</v>
      </c>
      <c r="D48" s="137" t="s">
        <v>401</v>
      </c>
      <c r="E48" s="141">
        <v>100</v>
      </c>
      <c r="F48" s="141">
        <v>100</v>
      </c>
      <c r="G48" s="140">
        <f t="shared" ref="G48:G58" si="1">+F48/E48</f>
        <v>1</v>
      </c>
      <c r="H48" s="138">
        <v>27</v>
      </c>
      <c r="I48" s="138">
        <v>28</v>
      </c>
      <c r="J48" s="140">
        <f>+I48/H48</f>
        <v>1.037037037037037</v>
      </c>
      <c r="K48" s="7" t="s">
        <v>386</v>
      </c>
      <c r="L48" s="7" t="s">
        <v>387</v>
      </c>
      <c r="M48" s="283" t="s">
        <v>445</v>
      </c>
    </row>
    <row r="49" spans="1:13" ht="73.5" customHeight="1" x14ac:dyDescent="0.25">
      <c r="A49" s="6" t="s">
        <v>30</v>
      </c>
      <c r="B49" s="7" t="s">
        <v>394</v>
      </c>
      <c r="C49" s="137" t="s">
        <v>334</v>
      </c>
      <c r="D49" s="137" t="s">
        <v>401</v>
      </c>
      <c r="E49" s="137">
        <v>100</v>
      </c>
      <c r="F49" s="137">
        <v>300</v>
      </c>
      <c r="G49" s="140">
        <f t="shared" si="1"/>
        <v>3</v>
      </c>
      <c r="H49" s="145" t="s">
        <v>4</v>
      </c>
      <c r="I49" s="145" t="s">
        <v>4</v>
      </c>
      <c r="J49" s="145" t="s">
        <v>4</v>
      </c>
      <c r="K49" s="7" t="s">
        <v>388</v>
      </c>
      <c r="L49" s="7" t="s">
        <v>389</v>
      </c>
      <c r="M49" s="283"/>
    </row>
    <row r="50" spans="1:13" ht="108.75" customHeight="1" x14ac:dyDescent="0.25">
      <c r="A50" s="6" t="s">
        <v>30</v>
      </c>
      <c r="B50" s="7" t="s">
        <v>390</v>
      </c>
      <c r="C50" s="137" t="s">
        <v>334</v>
      </c>
      <c r="D50" s="137" t="s">
        <v>391</v>
      </c>
      <c r="E50" s="137">
        <v>100</v>
      </c>
      <c r="F50" s="137">
        <v>171.74</v>
      </c>
      <c r="G50" s="140">
        <f t="shared" si="1"/>
        <v>1.7174</v>
      </c>
      <c r="H50" s="145"/>
      <c r="I50" s="145"/>
      <c r="J50" s="145"/>
      <c r="K50" s="7" t="s">
        <v>392</v>
      </c>
      <c r="L50" s="7" t="s">
        <v>393</v>
      </c>
      <c r="M50" s="283"/>
    </row>
    <row r="51" spans="1:13" ht="140.25" x14ac:dyDescent="0.25">
      <c r="A51" s="6" t="s">
        <v>30</v>
      </c>
      <c r="B51" s="7" t="s">
        <v>395</v>
      </c>
      <c r="C51" s="137" t="s">
        <v>357</v>
      </c>
      <c r="D51" s="142" t="s">
        <v>405</v>
      </c>
      <c r="E51" s="137">
        <v>5.54</v>
      </c>
      <c r="F51" s="137">
        <v>14.58</v>
      </c>
      <c r="G51" s="140">
        <f t="shared" si="1"/>
        <v>2.6317689530685922</v>
      </c>
      <c r="H51" s="138">
        <v>276</v>
      </c>
      <c r="I51" s="138">
        <v>855</v>
      </c>
      <c r="J51" s="140">
        <f>+I51/H51</f>
        <v>3.097826086956522</v>
      </c>
      <c r="K51" s="7" t="s">
        <v>396</v>
      </c>
      <c r="L51" s="7" t="s">
        <v>397</v>
      </c>
      <c r="M51" s="283"/>
    </row>
    <row r="52" spans="1:13" ht="140.25" x14ac:dyDescent="0.25">
      <c r="A52" s="6" t="s">
        <v>30</v>
      </c>
      <c r="B52" s="7" t="s">
        <v>398</v>
      </c>
      <c r="C52" s="137" t="s">
        <v>357</v>
      </c>
      <c r="D52" s="137" t="s">
        <v>405</v>
      </c>
      <c r="E52" s="137">
        <v>5.54</v>
      </c>
      <c r="F52" s="137">
        <v>10.85</v>
      </c>
      <c r="G52" s="140">
        <f t="shared" si="1"/>
        <v>1.9584837545126352</v>
      </c>
      <c r="H52" s="138">
        <v>225</v>
      </c>
      <c r="I52" s="138">
        <v>635</v>
      </c>
      <c r="J52" s="140">
        <f>+I52/H52</f>
        <v>2.8222222222222224</v>
      </c>
      <c r="K52" s="7" t="s">
        <v>396</v>
      </c>
      <c r="L52" s="7" t="s">
        <v>399</v>
      </c>
      <c r="M52" s="283"/>
    </row>
    <row r="53" spans="1:13" ht="66" x14ac:dyDescent="0.25">
      <c r="A53" s="6" t="s">
        <v>30</v>
      </c>
      <c r="B53" s="7" t="s">
        <v>400</v>
      </c>
      <c r="C53" s="137" t="s">
        <v>323</v>
      </c>
      <c r="D53" s="137" t="s">
        <v>401</v>
      </c>
      <c r="E53" s="137">
        <v>100</v>
      </c>
      <c r="F53" s="137">
        <v>100</v>
      </c>
      <c r="G53" s="140">
        <f t="shared" si="1"/>
        <v>1</v>
      </c>
      <c r="H53" s="138">
        <v>2</v>
      </c>
      <c r="I53" s="138">
        <v>2</v>
      </c>
      <c r="J53" s="140">
        <f>+I53/H53</f>
        <v>1</v>
      </c>
      <c r="K53" s="7" t="s">
        <v>402</v>
      </c>
      <c r="L53" s="7"/>
      <c r="M53" s="283"/>
    </row>
    <row r="54" spans="1:13" ht="107.25" x14ac:dyDescent="0.25">
      <c r="A54" s="6" t="s">
        <v>30</v>
      </c>
      <c r="B54" s="7" t="s">
        <v>403</v>
      </c>
      <c r="C54" s="137" t="s">
        <v>323</v>
      </c>
      <c r="D54" s="137" t="s">
        <v>401</v>
      </c>
      <c r="E54" s="137">
        <v>100</v>
      </c>
      <c r="F54" s="137">
        <v>53.33</v>
      </c>
      <c r="G54" s="140">
        <f t="shared" si="1"/>
        <v>0.5333</v>
      </c>
      <c r="H54" s="145"/>
      <c r="I54" s="145"/>
      <c r="J54" s="147"/>
      <c r="K54" s="7" t="s">
        <v>416</v>
      </c>
      <c r="L54" s="7" t="s">
        <v>404</v>
      </c>
      <c r="M54" s="283"/>
    </row>
    <row r="55" spans="1:13" ht="57.75" x14ac:dyDescent="0.25">
      <c r="A55" s="6" t="s">
        <v>30</v>
      </c>
      <c r="B55" s="7" t="s">
        <v>406</v>
      </c>
      <c r="C55" s="137" t="s">
        <v>334</v>
      </c>
      <c r="D55" s="137" t="s">
        <v>401</v>
      </c>
      <c r="E55" s="137">
        <v>100</v>
      </c>
      <c r="F55" s="137">
        <v>100</v>
      </c>
      <c r="G55" s="140">
        <f t="shared" si="1"/>
        <v>1</v>
      </c>
      <c r="H55" s="145"/>
      <c r="I55" s="145"/>
      <c r="J55" s="147"/>
      <c r="K55" s="7" t="s">
        <v>408</v>
      </c>
      <c r="L55" s="7" t="s">
        <v>407</v>
      </c>
      <c r="M55" s="283"/>
    </row>
    <row r="56" spans="1:13" ht="24.75" x14ac:dyDescent="0.25">
      <c r="A56" s="6" t="s">
        <v>30</v>
      </c>
      <c r="B56" s="7" t="s">
        <v>409</v>
      </c>
      <c r="C56" s="137" t="s">
        <v>334</v>
      </c>
      <c r="D56" s="137" t="s">
        <v>401</v>
      </c>
      <c r="E56" s="137">
        <v>2.08</v>
      </c>
      <c r="F56" s="137">
        <v>3.15</v>
      </c>
      <c r="G56" s="140">
        <f t="shared" si="1"/>
        <v>1.5144230769230769</v>
      </c>
      <c r="H56" s="145"/>
      <c r="I56" s="145"/>
      <c r="J56" s="147"/>
      <c r="K56" s="7" t="s">
        <v>408</v>
      </c>
      <c r="L56" s="7" t="s">
        <v>410</v>
      </c>
      <c r="M56" s="283"/>
    </row>
    <row r="57" spans="1:13" ht="24.75" x14ac:dyDescent="0.25">
      <c r="A57" s="6" t="s">
        <v>30</v>
      </c>
      <c r="B57" s="7" t="s">
        <v>411</v>
      </c>
      <c r="C57" s="137" t="s">
        <v>334</v>
      </c>
      <c r="D57" s="137" t="s">
        <v>401</v>
      </c>
      <c r="E57" s="137">
        <v>100</v>
      </c>
      <c r="F57" s="137">
        <v>100</v>
      </c>
      <c r="G57" s="140">
        <f t="shared" si="1"/>
        <v>1</v>
      </c>
      <c r="H57" s="145"/>
      <c r="I57" s="145"/>
      <c r="J57" s="147"/>
      <c r="K57" s="7" t="s">
        <v>408</v>
      </c>
      <c r="L57" s="7" t="s">
        <v>412</v>
      </c>
      <c r="M57" s="283"/>
    </row>
    <row r="58" spans="1:13" ht="33" x14ac:dyDescent="0.25">
      <c r="A58" s="6" t="s">
        <v>30</v>
      </c>
      <c r="B58" s="7" t="s">
        <v>413</v>
      </c>
      <c r="C58" s="137" t="s">
        <v>334</v>
      </c>
      <c r="D58" s="137" t="s">
        <v>401</v>
      </c>
      <c r="E58" s="137">
        <v>100</v>
      </c>
      <c r="F58" s="137">
        <v>100</v>
      </c>
      <c r="G58" s="140">
        <f t="shared" si="1"/>
        <v>1</v>
      </c>
      <c r="H58" s="145"/>
      <c r="I58" s="145"/>
      <c r="J58" s="147"/>
      <c r="K58" s="7" t="s">
        <v>408</v>
      </c>
      <c r="L58" s="7"/>
      <c r="M58" s="283"/>
    </row>
    <row r="59" spans="1:13" ht="18.75" customHeight="1" x14ac:dyDescent="0.25">
      <c r="A59" s="4"/>
    </row>
    <row r="60" spans="1:13" ht="15" customHeight="1" x14ac:dyDescent="0.25">
      <c r="A60" s="244" t="s">
        <v>65</v>
      </c>
      <c r="B60" s="244"/>
      <c r="C60" s="244"/>
      <c r="D60" s="244"/>
      <c r="E60" s="244"/>
      <c r="F60" s="244"/>
      <c r="G60" s="244"/>
      <c r="H60" s="244"/>
      <c r="I60" s="244"/>
      <c r="J60" s="244"/>
      <c r="K60" s="244"/>
      <c r="L60" s="244"/>
      <c r="M60" s="244"/>
    </row>
    <row r="61" spans="1:13" x14ac:dyDescent="0.25">
      <c r="A61" s="244"/>
      <c r="B61" s="244"/>
      <c r="C61" s="244"/>
      <c r="D61" s="244"/>
      <c r="E61" s="244"/>
      <c r="F61" s="244"/>
      <c r="G61" s="244"/>
      <c r="H61" s="244"/>
      <c r="I61" s="244"/>
      <c r="J61" s="244"/>
      <c r="K61" s="244"/>
      <c r="L61" s="244"/>
      <c r="M61" s="244"/>
    </row>
    <row r="62" spans="1:13" x14ac:dyDescent="0.25">
      <c r="A62" s="244"/>
      <c r="B62" s="244"/>
      <c r="C62" s="244"/>
      <c r="D62" s="244"/>
      <c r="E62" s="244"/>
      <c r="F62" s="244"/>
      <c r="G62" s="244"/>
      <c r="H62" s="244"/>
      <c r="I62" s="244"/>
      <c r="J62" s="244"/>
      <c r="K62" s="244"/>
      <c r="L62" s="244"/>
      <c r="M62" s="244"/>
    </row>
    <row r="63" spans="1:13" x14ac:dyDescent="0.25">
      <c r="A63" s="32" t="s">
        <v>79</v>
      </c>
    </row>
  </sheetData>
  <mergeCells count="20">
    <mergeCell ref="A7:L7"/>
    <mergeCell ref="G9:G10"/>
    <mergeCell ref="H9:H10"/>
    <mergeCell ref="I9:I10"/>
    <mergeCell ref="J9:J10"/>
    <mergeCell ref="K9:K10"/>
    <mergeCell ref="L9:L10"/>
    <mergeCell ref="A9:A10"/>
    <mergeCell ref="B9:B10"/>
    <mergeCell ref="C9:C10"/>
    <mergeCell ref="D9:D10"/>
    <mergeCell ref="E9:E10"/>
    <mergeCell ref="F9:F10"/>
    <mergeCell ref="A60:M62"/>
    <mergeCell ref="M12:M15"/>
    <mergeCell ref="M48:M58"/>
    <mergeCell ref="M9:M10"/>
    <mergeCell ref="A11:M11"/>
    <mergeCell ref="A16:M16"/>
    <mergeCell ref="A47:M47"/>
  </mergeCells>
  <phoneticPr fontId="19" type="noConversion"/>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17</vt:i4>
      </vt:variant>
    </vt:vector>
  </HeadingPairs>
  <TitlesOfParts>
    <vt:vector size="28" baseType="lpstr">
      <vt:lpstr>ANEXO A</vt:lpstr>
      <vt:lpstr>ANEXO 1 TABLA 1</vt:lpstr>
      <vt:lpstr>ANEXO 1 TABLA 2</vt:lpstr>
      <vt:lpstr>ANEXO 1 TABLA 3</vt:lpstr>
      <vt:lpstr>Hoja1</vt:lpstr>
      <vt:lpstr>ANEXO 1 TABLA 4</vt:lpstr>
      <vt:lpstr>ANEXO 2</vt:lpstr>
      <vt:lpstr>ANEXO 3</vt:lpstr>
      <vt:lpstr>ANEXO 4</vt:lpstr>
      <vt:lpstr>ANEXO 6</vt:lpstr>
      <vt:lpstr>ANEXO 7</vt:lpstr>
      <vt:lpstr>'ANEXO 1 TABLA 1'!Área_de_impresión</vt:lpstr>
      <vt:lpstr>'ANEXO 1 TABLA 2'!Área_de_impresión</vt:lpstr>
      <vt:lpstr>'ANEXO 1 TABLA 3'!Área_de_impresión</vt:lpstr>
      <vt:lpstr>'ANEXO 1 TABLA 4'!Área_de_impresión</vt:lpstr>
      <vt:lpstr>'ANEXO 2'!Área_de_impresión</vt:lpstr>
      <vt:lpstr>'ANEXO 3'!Área_de_impresión</vt:lpstr>
      <vt:lpstr>'ANEXO 6'!Área_de_impresión</vt:lpstr>
      <vt:lpstr>'ANEXO 7'!Área_de_impresión</vt:lpstr>
      <vt:lpstr>'ANEXO A'!Área_de_impresión</vt:lpstr>
      <vt:lpstr>'ANEXO 1 TABLA 1'!OLE_LINK1</vt:lpstr>
      <vt:lpstr>'ANEXO 1 TABLA 2'!Títulos_a_imprimir</vt:lpstr>
      <vt:lpstr>'ANEXO 1 TABLA 3'!Títulos_a_imprimir</vt:lpstr>
      <vt:lpstr>'ANEXO 3'!Títulos_a_imprimir</vt:lpstr>
      <vt:lpstr>'ANEXO 4'!Títulos_a_imprimir</vt:lpstr>
      <vt:lpstr>'ANEXO 6'!Títulos_a_imprimir</vt:lpstr>
      <vt:lpstr>'ANEXO 7'!Títulos_a_imprimir</vt:lpstr>
      <vt:lpstr>'ANEXO 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Jorge Raúl Suárez Martínez</cp:lastModifiedBy>
  <cp:lastPrinted>2021-06-11T17:13:25Z</cp:lastPrinted>
  <dcterms:created xsi:type="dcterms:W3CDTF">2019-04-03T22:58:47Z</dcterms:created>
  <dcterms:modified xsi:type="dcterms:W3CDTF">2021-09-03T16:26:14Z</dcterms:modified>
</cp:coreProperties>
</file>