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480" windowHeight="8250" tabRatio="914"/>
  </bookViews>
  <sheets>
    <sheet name="ANEXO A" sheetId="18" r:id="rId1"/>
    <sheet name="ANEXO 1 TABLA 1" sheetId="1" r:id="rId2"/>
    <sheet name="ANEXO 1 TABLA 2" sheetId="6" r:id="rId3"/>
    <sheet name="ANEXO 1 TABLA 3" sheetId="5" r:id="rId4"/>
    <sheet name="Hoja1" sheetId="20" r:id="rId5"/>
    <sheet name="Hoja2" sheetId="21" r:id="rId6"/>
    <sheet name="ANEXO 1 TABLA 4" sheetId="4" r:id="rId7"/>
    <sheet name="ANEXO 2" sheetId="8" r:id="rId8"/>
    <sheet name="ANEXO 3" sheetId="9" r:id="rId9"/>
    <sheet name="ANEXO 4" sheetId="10" r:id="rId10"/>
    <sheet name="ANEXO 6" sheetId="12" r:id="rId11"/>
    <sheet name="ANEXO 7" sheetId="16" r:id="rId12"/>
  </sheets>
  <externalReferences>
    <externalReference r:id="rId13"/>
    <externalReference r:id="rId14"/>
  </externalReferences>
  <definedNames>
    <definedName name="_xlnm._FilterDatabase" localSheetId="2" hidden="1">'ANEXO 1 TABLA 2'!$A$15:$J$79</definedName>
    <definedName name="_xlnm._FilterDatabase" localSheetId="3" hidden="1">'ANEXO 1 TABLA 3'!$A$10:$K$69</definedName>
    <definedName name="_xlnm._FilterDatabase" localSheetId="6" hidden="1">'ANEXO 1 TABLA 4'!$A$16:$F$75</definedName>
    <definedName name="_xlnm._FilterDatabase" localSheetId="9" hidden="1">'ANEXO 4'!$A$11:$M$11</definedName>
    <definedName name="_xlnm._FilterDatabase" localSheetId="11" hidden="1">'ANEXO 7'!$A$12:$H$63</definedName>
    <definedName name="_xlnm.Print_Area" localSheetId="2">'ANEXO 1 TABLA 2'!$A$15:$I$79</definedName>
    <definedName name="_xlnm.Print_Area" localSheetId="11">'ANEXO 7'!$A$1:$C$63</definedName>
    <definedName name="OLE_LINK1" localSheetId="1">'ANEXO 1 TABLA 1'!$A$5</definedName>
    <definedName name="OLE_LINK1" localSheetId="2">'ANEXO 1 TABLA 2'!#REF!</definedName>
    <definedName name="OLE_LINK1" localSheetId="3">'ANEXO 1 TABLA 3'!#REF!</definedName>
    <definedName name="OLE_LINK1" localSheetId="6">'ANEXO 1 TABLA 4'!#REF!</definedName>
    <definedName name="OLE_LINK1" localSheetId="7">'ANEXO 2'!#REF!</definedName>
    <definedName name="OLE_LINK1" localSheetId="8">'ANEXO 3'!#REF!</definedName>
    <definedName name="OLE_LINK1" localSheetId="9">'ANEXO 4'!#REF!</definedName>
    <definedName name="OLE_LINK1" localSheetId="10">'ANEXO 6'!#REF!</definedName>
    <definedName name="OLE_LINK1" localSheetId="11">'ANEXO 7'!#REF!</definedName>
    <definedName name="OLE_LINK1" localSheetId="0">'ANEXO A'!#REF!</definedName>
    <definedName name="_xlnm.Print_Titles" localSheetId="2">'ANEXO 1 TABLA 2'!$1:$14</definedName>
    <definedName name="_xlnm.Print_Titles" localSheetId="11">'ANEXO 7'!$1:$12</definedName>
  </definedNames>
  <calcPr calcId="145621"/>
  <pivotCaches>
    <pivotCache cacheId="0"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0" l="1"/>
  <c r="G18" i="20"/>
  <c r="G19" i="20"/>
  <c r="G20" i="20"/>
  <c r="G21" i="20"/>
  <c r="G22" i="20"/>
  <c r="G23" i="20"/>
  <c r="G24" i="20"/>
  <c r="G25" i="20"/>
  <c r="G26" i="20"/>
  <c r="G27" i="20"/>
  <c r="G16" i="20"/>
  <c r="E16" i="21"/>
  <c r="D16" i="21"/>
  <c r="E11" i="21"/>
  <c r="D11" i="21"/>
  <c r="E4" i="21"/>
  <c r="D4" i="21"/>
  <c r="J40" i="10" l="1"/>
  <c r="G40" i="10"/>
  <c r="J39" i="10"/>
  <c r="G39" i="10"/>
  <c r="J38" i="10"/>
  <c r="G38" i="10"/>
  <c r="J37" i="10"/>
  <c r="G37" i="10"/>
  <c r="J36" i="10"/>
  <c r="G36" i="10"/>
  <c r="J35" i="10"/>
  <c r="G35" i="10"/>
  <c r="J34" i="10"/>
  <c r="G34" i="10"/>
  <c r="J33" i="10"/>
  <c r="G33" i="10"/>
  <c r="J32" i="10"/>
  <c r="G32" i="10"/>
  <c r="J31" i="10"/>
  <c r="G31" i="10"/>
  <c r="J30" i="10"/>
  <c r="G30" i="10"/>
  <c r="J29" i="10"/>
  <c r="G29" i="10"/>
  <c r="J28" i="10"/>
  <c r="G28" i="10"/>
  <c r="J27" i="10"/>
  <c r="G27" i="10"/>
  <c r="J26" i="10"/>
  <c r="G26" i="10"/>
  <c r="J25" i="10"/>
  <c r="G25" i="10"/>
  <c r="J24" i="10"/>
  <c r="G24" i="10"/>
  <c r="J23" i="10"/>
  <c r="G23" i="10"/>
  <c r="J22" i="10"/>
  <c r="G22" i="10"/>
  <c r="J21" i="10"/>
  <c r="G21" i="10"/>
  <c r="J20" i="10"/>
  <c r="G20" i="10"/>
  <c r="J19" i="10"/>
  <c r="G19" i="10"/>
  <c r="J18" i="10"/>
  <c r="G18" i="10"/>
  <c r="J17" i="10"/>
  <c r="G17" i="10"/>
  <c r="B13" i="12" l="1"/>
  <c r="C13" i="12"/>
  <c r="C21" i="8" l="1"/>
  <c r="C18" i="8"/>
  <c r="C16" i="8"/>
  <c r="D13" i="8"/>
  <c r="C13" i="8"/>
  <c r="C22" i="8" l="1"/>
  <c r="B31" i="1" l="1"/>
  <c r="C31" i="1"/>
  <c r="D31" i="1"/>
  <c r="E31" i="1"/>
  <c r="F31" i="1"/>
  <c r="E29" i="1"/>
  <c r="E76" i="6"/>
  <c r="F76" i="6" s="1"/>
  <c r="E74" i="6" l="1"/>
  <c r="B79" i="6"/>
  <c r="B76" i="6"/>
  <c r="C33" i="6" l="1"/>
  <c r="G33" i="6" s="1"/>
  <c r="F74" i="6" l="1"/>
  <c r="D74" i="6"/>
  <c r="C73" i="6" l="1"/>
  <c r="G73" i="6" s="1"/>
  <c r="C72" i="6"/>
  <c r="G72" i="6" s="1"/>
  <c r="C71" i="6"/>
  <c r="G71" i="6" s="1"/>
  <c r="C70" i="6"/>
  <c r="G70" i="6" s="1"/>
  <c r="C65" i="6"/>
  <c r="G65" i="6" s="1"/>
  <c r="C64" i="6"/>
  <c r="G64" i="6" s="1"/>
  <c r="C63" i="6"/>
  <c r="G63" i="6" s="1"/>
  <c r="C62" i="6"/>
  <c r="G62" i="6" s="1"/>
  <c r="C61" i="6"/>
  <c r="G61" i="6" s="1"/>
  <c r="C60" i="6"/>
  <c r="G60" i="6" s="1"/>
  <c r="C59" i="6"/>
  <c r="G59" i="6" s="1"/>
  <c r="C69" i="6" l="1"/>
  <c r="G69" i="6" s="1"/>
  <c r="C68" i="6"/>
  <c r="G68" i="6" s="1"/>
  <c r="C67" i="6"/>
  <c r="G67" i="6" s="1"/>
  <c r="C66" i="6"/>
  <c r="G66" i="6" s="1"/>
  <c r="C58" i="6"/>
  <c r="G58" i="6" s="1"/>
  <c r="C57" i="6"/>
  <c r="G57" i="6" s="1"/>
  <c r="C56" i="6"/>
  <c r="G56" i="6" s="1"/>
  <c r="C55" i="6"/>
  <c r="G55" i="6" s="1"/>
  <c r="C54" i="6"/>
  <c r="G54" i="6" s="1"/>
  <c r="C53" i="6"/>
  <c r="G53" i="6" s="1"/>
  <c r="C52" i="6"/>
  <c r="G52" i="6" s="1"/>
  <c r="C51" i="6"/>
  <c r="G51" i="6" s="1"/>
  <c r="C50" i="6"/>
  <c r="G50" i="6" s="1"/>
  <c r="C49" i="6"/>
  <c r="G49" i="6" s="1"/>
  <c r="C48" i="6"/>
  <c r="G48" i="6" s="1"/>
  <c r="C47" i="6"/>
  <c r="G47" i="6" s="1"/>
  <c r="C46" i="6"/>
  <c r="G46" i="6" s="1"/>
  <c r="C45" i="6"/>
  <c r="G45" i="6" s="1"/>
  <c r="C44" i="6"/>
  <c r="G44" i="6" s="1"/>
  <c r="C43" i="6"/>
  <c r="G43" i="6" s="1"/>
  <c r="C42" i="6"/>
  <c r="G42" i="6" s="1"/>
  <c r="C41" i="6"/>
  <c r="G41" i="6" s="1"/>
  <c r="C40" i="6"/>
  <c r="G40" i="6" s="1"/>
  <c r="C39" i="6"/>
  <c r="G39" i="6" s="1"/>
  <c r="C38" i="6"/>
  <c r="G38" i="6" s="1"/>
  <c r="C37" i="6"/>
  <c r="G37" i="6" s="1"/>
  <c r="C36" i="6"/>
  <c r="G36" i="6" s="1"/>
  <c r="C35" i="6"/>
  <c r="G35" i="6" s="1"/>
  <c r="C34" i="6"/>
  <c r="G34" i="6" s="1"/>
  <c r="C32" i="6"/>
  <c r="G32" i="6" s="1"/>
  <c r="C31" i="6"/>
  <c r="G31" i="6" s="1"/>
  <c r="C30" i="6"/>
  <c r="G30" i="6" s="1"/>
  <c r="C29" i="6"/>
  <c r="G29" i="6" s="1"/>
  <c r="C28" i="6"/>
  <c r="G28" i="6" s="1"/>
  <c r="C27" i="6"/>
  <c r="G27" i="6" s="1"/>
  <c r="C26" i="6"/>
  <c r="G26" i="6" s="1"/>
  <c r="C25" i="6"/>
  <c r="G25" i="6" s="1"/>
  <c r="C24" i="6"/>
  <c r="G24" i="6" s="1"/>
  <c r="C23" i="6"/>
  <c r="G23" i="6" s="1"/>
  <c r="C22" i="6"/>
  <c r="G22" i="6" s="1"/>
  <c r="C21" i="6"/>
  <c r="G21" i="6" s="1"/>
  <c r="C20" i="6"/>
  <c r="G20" i="6" s="1"/>
  <c r="C19" i="6"/>
  <c r="G19" i="6" s="1"/>
  <c r="C18" i="6"/>
  <c r="G18" i="6" s="1"/>
  <c r="C17" i="6"/>
  <c r="G17" i="6" s="1"/>
  <c r="C16" i="6"/>
  <c r="G16" i="6" s="1"/>
  <c r="C15" i="6"/>
  <c r="G15" i="6" l="1"/>
  <c r="G74" i="6" s="1"/>
  <c r="C74" i="6"/>
  <c r="C79" i="6" s="1"/>
  <c r="C156" i="6" s="1"/>
  <c r="B77" i="4"/>
  <c r="F156" i="6"/>
  <c r="D156" i="6"/>
  <c r="B156" i="6"/>
  <c r="E156" i="6"/>
  <c r="D32" i="1"/>
  <c r="F32" i="1"/>
  <c r="E32" i="1"/>
  <c r="C32" i="1"/>
  <c r="B32" i="1"/>
</calcChain>
</file>

<file path=xl/sharedStrings.xml><?xml version="1.0" encoding="utf-8"?>
<sst xmlns="http://schemas.openxmlformats.org/spreadsheetml/2006/main" count="1587" uniqueCount="681">
  <si>
    <t>Aprobado</t>
  </si>
  <si>
    <t>Modificado</t>
  </si>
  <si>
    <t xml:space="preserve">  </t>
  </si>
  <si>
    <t>Total</t>
  </si>
  <si>
    <t xml:space="preserve"> </t>
  </si>
  <si>
    <t>Orden de Gobierno</t>
  </si>
  <si>
    <t>Federal</t>
  </si>
  <si>
    <t>Subtotal Federal (a)</t>
  </si>
  <si>
    <t>Estatal</t>
  </si>
  <si>
    <t>Subtotal Estatal (b)</t>
  </si>
  <si>
    <t>Ingresos propios</t>
  </si>
  <si>
    <t>Subtotal Estatal (c)</t>
  </si>
  <si>
    <t>Subtotal Otros recursos (d)</t>
  </si>
  <si>
    <t>Anexo 3. Procesos en la Gestión del Fondo.</t>
  </si>
  <si>
    <t>Tabla de General del Proceso</t>
  </si>
  <si>
    <t>Número de proceso</t>
  </si>
  <si>
    <t>Nombre del proceso</t>
  </si>
  <si>
    <t>Actividades</t>
  </si>
  <si>
    <t>Áreas Responsables</t>
  </si>
  <si>
    <t>Valoración general</t>
  </si>
  <si>
    <t>____________________________________</t>
  </si>
  <si>
    <t>Anexo 4. Resultados de los Indicadores Estratégicos y de Gestión del Fondo.</t>
  </si>
  <si>
    <t>Nivel de Objetivo</t>
  </si>
  <si>
    <t>Nombre del Indicador</t>
  </si>
  <si>
    <t>Frecuencia de medición</t>
  </si>
  <si>
    <t>Unidad de medida</t>
  </si>
  <si>
    <t>Medios de verificación (fuentes de información)</t>
  </si>
  <si>
    <t>Indicadores MIR Federal</t>
  </si>
  <si>
    <t xml:space="preserve">Fin </t>
  </si>
  <si>
    <t xml:space="preserve">Propósito </t>
  </si>
  <si>
    <t>Indicadores Institucionales</t>
  </si>
  <si>
    <t>Pregunta</t>
  </si>
  <si>
    <t>Respuesta</t>
  </si>
  <si>
    <t>Soporte</t>
  </si>
  <si>
    <t>PREGUNTA</t>
  </si>
  <si>
    <t>RESPUESTA</t>
  </si>
  <si>
    <t>Apartado de Contribución y Destino:</t>
  </si>
  <si>
    <t>Apartado de Gestión:</t>
  </si>
  <si>
    <t>Apartado de Generación de Información y Rendición de Cuentas:</t>
  </si>
  <si>
    <t>Apartado de Orientación y Medición de Resultados:</t>
  </si>
  <si>
    <t>ARCHIVO ADJUNTO (pdf, Word, Excel etc) LIGA ELECTRÓNICA</t>
  </si>
  <si>
    <t>Devengado</t>
  </si>
  <si>
    <t>Pagado</t>
  </si>
  <si>
    <t>Disponible</t>
  </si>
  <si>
    <t>15. ¿Cómo documenta la Ejecutora los resultados del Fondo a nivel de fin o propósito?</t>
  </si>
  <si>
    <t>Anexo 2. Presupuesto del Fondo 2020 con respecto al total de recursos de la Ejecutora.</t>
  </si>
  <si>
    <t>INGRESOS TOTALES 2020</t>
  </si>
  <si>
    <t>Fuente de Financiamiento</t>
  </si>
  <si>
    <t>% que representa el presupuesto del Fondo y cada Fuente de Financiamiento con respecto al total de recursos 2020 de la Ejecutora</t>
  </si>
  <si>
    <t>Otros recursos
(Especificar)</t>
  </si>
  <si>
    <t>Total de ingresos 2020 de la ejecutora (a + b + c + d)</t>
  </si>
  <si>
    <t>CONCURRENCIA DE RECURSOS</t>
  </si>
  <si>
    <t>Orden de Gobierno y Fuente de Financiamiento</t>
  </si>
  <si>
    <t>Fundamento legal por el que concurren los recursos:</t>
  </si>
  <si>
    <t>Comentarios:</t>
  </si>
  <si>
    <t>Nota: Reportar los ingresos totales y calcular el porcentaje que representa el recurso con respecto al total de ingresos 2020.
De aplicar concurrencia de recursos debe reportarse y explicarse que recursos concurren y cuál es el fundamento. Al final del anexo la Ejecutora puede agregar cuantas notas aclaratorias sean necesarias.</t>
  </si>
  <si>
    <t>Meta programada en 2020</t>
  </si>
  <si>
    <t>Logro en 2020</t>
  </si>
  <si>
    <t>% de cumplimiento</t>
  </si>
  <si>
    <t>Meta programada para el ejercicio anterior (2019)</t>
  </si>
  <si>
    <t>Logro en 2019</t>
  </si>
  <si>
    <t xml:space="preserve">Justificación del cumplimiento o no en 2020 </t>
  </si>
  <si>
    <t>Instancias en el Estado y Federación (de aplicar) que le da seguimiento a los indicadores</t>
  </si>
  <si>
    <t>Indicadores Estatales (Programas Presupuestarios) o Actividades Institucionales</t>
  </si>
  <si>
    <t>Nota: Se pueden presentar todos los indicadores que se manejen a nivel Federal, Estatal e Institucional. Es indispensable presentar las Fichas Técnicas de indicadores y reportes de los cierres de resultados 2020 y 2019 de los sistemas en que se hayan reportado, como evidencia documental. Se debe considerar justificar si se cumplieron o no en 2020 las metas programadas considerando eventos extraordinarios como la pandemia. Al final del anexo la Ejecutora puede agregar cuantas notas aclaratorias sean necesarias.</t>
  </si>
  <si>
    <t>Anexo 6. Resultados 2020 con Recursos del Fondo.</t>
  </si>
  <si>
    <t>Cantidad</t>
  </si>
  <si>
    <t>Presupuesto gastado</t>
  </si>
  <si>
    <t>Evidencia o liga electrónica que soporte los resultados</t>
  </si>
  <si>
    <t>2.     ¿Cuáles fueron las medidas implementadas de la Ejecutora por la emergencia sanitaria? Detalle minuciosamente:</t>
  </si>
  <si>
    <t>3.     ¿En algún momento pararon funciones? De ser positiva la respuesta ¿Qué periodo lo hicieron? De no ser positiva ¿Por qué no lo hicieron cuales fueron las justificantes?</t>
  </si>
  <si>
    <t>4.     Detalle minuciosamente cuales Gacetas, comunicados, memorándums o cualquier documento oficial conocía la Ejecutora en torno a medidas por el SARS-CoV-2 (COVID-19), que le apoyó o coadyuvó en las medidas para su operación en 2020.</t>
  </si>
  <si>
    <t>5.     Explique qué parte del objetivo del Fondo no se realizó en 2020 por motivos de la pandemia por el SARS-CoV-2 (COVID-19). Detalle minuciosamente.</t>
  </si>
  <si>
    <t>6.     A su opinión ¿Estaba preparada la Ejecutora para una eventualidad o emergencia de esta magnitud? Si no estaba preparada ¿qué impactos negativos hubo en el manejo, operación, reporte, entre otros del Fondo? De estarlo ¿qué beneficios significativos hubo al disponer de un plan o planeación?</t>
  </si>
  <si>
    <t xml:space="preserve">9.     De implementar el home office ¿La Ejecutora proporcionó algún apoyo económico o material para realizar el trabajo en casa? Detalle minuciosamente que apoyos otorgó. </t>
  </si>
  <si>
    <t>Anexo 7. Cuestionario Diagnóstico del Desempeño del Fondo en el marco de Implicaciones derivadas de la contingencia por el SARS-CoV-2 (COVID 19).</t>
  </si>
  <si>
    <t>Al final del anexo la Ejecutora puede agregar cuantas notas aclaratorias sean necesarias.</t>
  </si>
  <si>
    <t>Comentario (s) Adiconal (es) que quiera realizar la Ejecutora:</t>
  </si>
  <si>
    <t>No modificar los encabezados de acuerdo a la solicitud de información del presente TdR.</t>
  </si>
  <si>
    <t xml:space="preserve">Justificación o comentario de la fuente de financiamiento </t>
  </si>
  <si>
    <t>El “Modelo general de procesos” presentado no es necesariamente coincidente con todos los procesos específicos que pueda tener cada Estado, este es una referencia, es decir, se debe ajustar al Estado, por medio de modificar, agregar o eliminar los elementos necesarios.</t>
  </si>
  <si>
    <r>
      <t xml:space="preserve">Para mayor información consultar la Guía para la Optimización, Estandarización y Mejora Continua de Procesos: </t>
    </r>
    <r>
      <rPr>
        <u/>
        <sz val="8"/>
        <color theme="10"/>
        <rFont val="Verdana"/>
        <family val="2"/>
      </rPr>
      <t>https://www.gob.mx/cms/uploads/attachment/file/56904/Gu_a_para_la_Optimizaci_n__Estandarizaci_n_y_Mejora_Continua_de_Procesos.pdf</t>
    </r>
  </si>
  <si>
    <t>Nota: La Ejecutora se podrá ayudar de la Evaluación Estratégica de la Coordinación del Fondo que se le practicó, en la cual se desarrolló la estructura de la Coordinación del Fondo.</t>
  </si>
  <si>
    <r>
      <t xml:space="preserve">Objetivo III.2.2 del PAE 2021: Efectuar Evaluaciones Específicas de Desempeño de las Ejecutoras de los Fondos Federales del Ramo General 33 de la Entidad Veracruzana, que permita evaluar el desempeño de las aportaciones en el ejercicio fiscal concluido 2020 con el objetivo de mejorar la gestión, los resultados y la rendición de cuentas, considerando levantar un diagnóstico de las repercusiones por la contingencia del SARS-CoV-2 (COVID-19) en la operación de los Fondos Evaluados. </t>
    </r>
    <r>
      <rPr>
        <b/>
        <sz val="9"/>
        <color rgb="FF404040"/>
        <rFont val="Verdana"/>
        <family val="2"/>
      </rPr>
      <t>Instrucciones: Conteste ampliamente y justifique o sustente los cuestionamientos diseñados para levantar el Diagnóstico. En todo momento cada pregunta que aplique debe contener soporte documental en CD (Debidamente identificado, organizado y subrayado a lo que refiera la respuesta) o proporcionar ligas electrónicas para corroborar la información. Es indispensable que adicional a que participen para contestarlo las Áreas de Planeación, Administración, Evaluación, Auditoría, Presupuesto, Transparencia, Unidad de Género o toda aquella relacionada al manejo del Fondo, se convoque a Recursos Humanos por el tipo de algunos cuestionamientos del TdR.</t>
    </r>
  </si>
  <si>
    <t>Anexo A. Criterios Técnicos para la Evaluación Específica de Desempeño del Fondo para la Infraestructura Estatal de las Entidades (FISE).</t>
  </si>
  <si>
    <r>
      <t xml:space="preserve">Comentarios: La respuesta de los temas que a continuación se presentan son </t>
    </r>
    <r>
      <rPr>
        <b/>
        <sz val="11"/>
        <color rgb="FF404040"/>
        <rFont val="Verdana"/>
        <family val="2"/>
      </rPr>
      <t>enunciativos y no limitativos</t>
    </r>
    <r>
      <rPr>
        <sz val="11"/>
        <color rgb="FF404040"/>
        <rFont val="Verdana"/>
        <family val="2"/>
      </rPr>
      <t>, por lo que cada respuesta puede ser tan amplia como se considere pertinente, adicional a la respuesta, según aplique s</t>
    </r>
    <r>
      <rPr>
        <b/>
        <sz val="11"/>
        <color rgb="FF404040"/>
        <rFont val="Verdana"/>
        <family val="2"/>
      </rPr>
      <t xml:space="preserve">e debe proporcionar la liga electrónica, archivo pdf, word, excel etc., de los documentos soporte </t>
    </r>
    <r>
      <rPr>
        <sz val="11"/>
        <color rgb="FF404040"/>
        <rFont val="Verdana"/>
        <family val="2"/>
      </rPr>
      <t xml:space="preserve">que permitan validar las respuestas al Evaluador para un mejor puntaje de la Evaluación (indispensable presnetar evidencia documental de las afirmaciones o respuestas del cuestionario, en su defecto si no las tiene explicar la situación que guarda). </t>
    </r>
    <r>
      <rPr>
        <b/>
        <u/>
        <sz val="11"/>
        <color rgb="FF404040"/>
        <rFont val="Verdana"/>
        <family val="2"/>
      </rPr>
      <t>Para contestar el Anexo A, es indispensable consultar el Término de Referencia del Fondo, disponible en:</t>
    </r>
    <r>
      <rPr>
        <b/>
        <u/>
        <sz val="11"/>
        <color theme="3"/>
        <rFont val="Verdana"/>
        <family val="2"/>
      </rPr>
      <t xml:space="preserve"> http://www.veracruz.gob.mx/finanzas/wp-content/uploads/sites/2/2021/02/TdR-FISE-2021.pdf</t>
    </r>
  </si>
  <si>
    <t xml:space="preserve">Tabla 1. Presupuesto del FISE en 2020 por obra o acción, en la cual se debe desagregar para cada proyecto los momentos contables.
</t>
  </si>
  <si>
    <t>Obra o Acción</t>
  </si>
  <si>
    <t>ALC: Alcantarillado</t>
  </si>
  <si>
    <t>Subtotal</t>
  </si>
  <si>
    <t>APO: Agua Potable</t>
  </si>
  <si>
    <t>DRE: Drenaje y Letrinas</t>
  </si>
  <si>
    <t>ELE: Electrificación</t>
  </si>
  <si>
    <t>IBE: Infraestructura Básica del Sector Educativo</t>
  </si>
  <si>
    <t>IBS: Infraestructura Básica del Sector Salud</t>
  </si>
  <si>
    <t>MEV: Mejoramiento de Vivienda</t>
  </si>
  <si>
    <t>URB: Urbanización</t>
  </si>
  <si>
    <t>Total:</t>
  </si>
  <si>
    <t>Calcular los Subtotales por obra o acción y sumarlos en el Total Global.</t>
  </si>
  <si>
    <t xml:space="preserve">Sí hay otros apartados de gasto en obra o acción diferentes agregarlos a la tabla. </t>
  </si>
  <si>
    <t>No modificar los encabezados.</t>
  </si>
  <si>
    <t>Obra o acción</t>
  </si>
  <si>
    <t>Presupuesto aprobado</t>
  </si>
  <si>
    <t>Presupuesto modificado</t>
  </si>
  <si>
    <t>Presupuesto Ejercido</t>
  </si>
  <si>
    <t>Municipio</t>
  </si>
  <si>
    <t xml:space="preserve">Rubro de gasto </t>
  </si>
  <si>
    <t>Modalidad</t>
  </si>
  <si>
    <t xml:space="preserve">ALC: Alcantarillado </t>
  </si>
  <si>
    <t xml:space="preserve">A: Ampliación </t>
  </si>
  <si>
    <t xml:space="preserve">APO: Agua Potable </t>
  </si>
  <si>
    <t xml:space="preserve">C: Construcción </t>
  </si>
  <si>
    <t xml:space="preserve">DRE; Drenaje y Letrinas </t>
  </si>
  <si>
    <t xml:space="preserve">E: Equipamiento </t>
  </si>
  <si>
    <t xml:space="preserve">ELE: Electrificación </t>
  </si>
  <si>
    <t xml:space="preserve">I: Instalación </t>
  </si>
  <si>
    <t xml:space="preserve">IBE: Inf. Básica del Sector Educativo </t>
  </si>
  <si>
    <t xml:space="preserve">M: Mejoramiento </t>
  </si>
  <si>
    <t xml:space="preserve">IBS: Inf. Básica del Sector Salud </t>
  </si>
  <si>
    <t>R: Rehabilitación</t>
  </si>
  <si>
    <t>URB; Urbanización</t>
  </si>
  <si>
    <t>Sumar el total global</t>
  </si>
  <si>
    <t>Tabla 2. Presupuesto ejercido del FISE en 2020 por obra o acción, rubro de gasto y modalidad.</t>
  </si>
  <si>
    <t>Clave MIDS</t>
  </si>
  <si>
    <t>Ubicación</t>
  </si>
  <si>
    <t>Tipo de ZAP</t>
  </si>
  <si>
    <t>Grado de Rezago Social</t>
  </si>
  <si>
    <t>Grado de Pobreza</t>
  </si>
  <si>
    <t>Costo</t>
  </si>
  <si>
    <t>Núm. de Beneficiarios</t>
  </si>
  <si>
    <t>Localidad</t>
  </si>
  <si>
    <t>%</t>
  </si>
  <si>
    <t>Total ZAP URBANA</t>
  </si>
  <si>
    <t>Total ZAP RURAL</t>
  </si>
  <si>
    <t>Total sin ZAP</t>
  </si>
  <si>
    <t>Total 2 mayores grados de Rezago Social</t>
  </si>
  <si>
    <t>Total Pobreza Extrema</t>
  </si>
  <si>
    <t>Tabla 3. Presupuesto ejercido del FISE en 2020 por distribución geográfica, en la cual se debe desagregar por cada uno de los municipios del Estado el presupuesto ejercido por tipo de ZAP, situación socioeconómica y número de beneficiarios.</t>
  </si>
  <si>
    <t>Rubro de gasto</t>
  </si>
  <si>
    <t>Incidencia</t>
  </si>
  <si>
    <t xml:space="preserve">DIR: Directa  </t>
  </si>
  <si>
    <t xml:space="preserve">COM: Complementaria </t>
  </si>
  <si>
    <t xml:space="preserve">              R: Rehabilitación</t>
  </si>
  <si>
    <t>Tabla 4.Presupuesto ejercido del fondo en 2020 por rubro de gasto, incidencia y modalidad por tipo de proyecto.</t>
  </si>
  <si>
    <t xml:space="preserve"> Nota: Sumar el Total Global.</t>
  </si>
  <si>
    <t>Nota: Reportar en la descripción o concepto la cantidad de todo lo realizado con recursos del Fondo, especificando cuanto se destinó del gasto.</t>
  </si>
  <si>
    <t>Explicar las Auditorías que fiscalizaron los recursos, poniendo las principales observaciones y recomendaciones que le hicieron al Fondo.</t>
  </si>
  <si>
    <t>Explicar la participación ciudadana en las obras o acciones con FISE 2020.</t>
  </si>
  <si>
    <t>De tener subejercicio y haber devuelto recursos requisitar el apartado.</t>
  </si>
  <si>
    <t xml:space="preserve">7.     ¿La ejecutora disponía de un estudio para cuantificar cuánto de su personal disponía de internet y/o equipos tecnológicos o demás insumos para trabajar en home office? </t>
  </si>
  <si>
    <t>8.     ¿La ejecutora conoce qué porcentaje exacto del personal realizó home office? Determine las cifras exactas del personal en casa y el que continúo trabajando.</t>
  </si>
  <si>
    <t>10.  ¿La Ejecutora dispuso de un estudio de clima organizacional o similar de su personal?</t>
  </si>
  <si>
    <t>11.  ¿La Ejecutora dispuso de algún programa interno de capacitación en materia del manejo, operación, reporte, evaluación u otro tema relacionado con el Fondo?</t>
  </si>
  <si>
    <t>12.  ¿La ciudadanía consultó a través de INFOMEX que medidas o acciones estaba tomando la Ejecutora ante la emergencia sanitaria por el SARS-CoV-2 (COVID-19)? Explique cada uno de los folios y todas las solicitudes realizadas.</t>
  </si>
  <si>
    <t>13.  ¿De marzo a diciembre de 2020, asistió, convocó o participó la Ejecutora en reuniones presenciales? ¿Total de reuniones? ¿Qué medidas por cada una tuvieron para salvaguardar la integridad de las personas? Detalle minuciosamente.</t>
  </si>
  <si>
    <t>14.  ¿De marzo a diciembre de 2020, se presentaron casos de personal infectado por COVID 19? De ser positiva la respuesta ¿Cuántos? ¿Cómo los apoyó la dependencia? ¿los funcionarios apoyaban a la operación, manejo, control y reporte del Fondo? Entre enero y febrero de 2021 ¿se han presentado casos de infectos en la Ejecutora? ¿Cuántos? Detalle minuciosamente.</t>
  </si>
  <si>
    <t>15.  Elabore  y presente el FODA de la Ejecutora, resaltando los impactos que pudieran haberse generado por el COVID en el manejo, operación, reporte y evaluación del Fondo.</t>
  </si>
  <si>
    <t>16.  ¿Qué Auditorías le practicaron en 2020 respecto al Fondo? ¿Qué ente fiscalizador la efectuó? ¿Cuáles fueron los resultados? Presente las respectivas cédulas. De existir algún desfase, o si la Auditoría se pauso por  la emergencia sanitaria, detalle minuciosamente la situación de irregularidad 2020.</t>
  </si>
  <si>
    <t>17.  ¿Afecta la emergencia sanitaria del COVID 19 en materia de la Fiscalización 2021 del Fondo del Ejercicio fiscal 2020? Detalle minuciosamente que aspectos serían.</t>
  </si>
  <si>
    <t>18.  Qué Evaluaciones diferentes a las del PAE 2020 Tomo II le practicaron en 2020? ¿Quién efectuó dichas Evaluaciones? ¿Cuáles fueron los resultados? Presente las respectivas Evaluaciones. De existir algún desfase, o si la Evaluación se pauso por  la emergencia sanitaria, detalle minuciosamente la situación de irregularidad 2020.</t>
  </si>
  <si>
    <t>19.  ¿Afecta la emergencia sanitaria del COVID 19 en materia de los resultados de la presente Evaluación del PAE 2021 Tomo II del Fondo del Ejercicio fiscal 2020? Detalle minuciosamente que aspectos serían.</t>
  </si>
  <si>
    <t>20.  ¿Qué actividades programadas en 2020 le afectaron por la emergencia sanitaria del COVID 19, que no pudieron realizarse? Detalle minuciosamente.</t>
  </si>
  <si>
    <t xml:space="preserve">21.  Enliste cada una de las buenas prácticas o acciones de éxito implementadas por la Ejecutora como medida para concluir el Ejercicio Fiscal, que contribuyeron en logros aun con la adversidad. </t>
  </si>
  <si>
    <t>22.  Durante la emergencia sanitaria del COVID 19 ¿El presupuesto fue ejercido en su totalidad? ¿Hubo subejercicio, a cuánto ascendió? ¿Hubo devolución de los recursos, a cuánto ascendió y a quien se le devolvió? Detalle y presente evidencia.</t>
  </si>
  <si>
    <t>23.  ¿Hubo rendimientos del Fondo? De ser positivo ¿En que se utilizaron o se devolvieron y a quién se devolvió? Detalle y presente evidencia.</t>
  </si>
  <si>
    <t>24.  ¿La Unidad de Transparencia de la Ejecutora implementó algunas medidas para emplazar las fechas de reporte de obligaciones de transparencia trimestral/anual o para atender las solicitudes de los ciudadanos? De ser positiva enliste y presente evidencia de las medidas (oficios, comunicados, gacetas entre otros).</t>
  </si>
  <si>
    <t>25.  ¿Los responsables de la participación ciudadana en el manejo del Fondo, implementaron algunas medidas ante la emergencia sanitaria para salvaguardar a los funcionarios y ciudadanos? De ser positiva enliste y presente evidencia de las medidas (oficios, comunicados, gacetas entre otros).</t>
  </si>
  <si>
    <t>26.  ¿Los responsables de coordinar a las Unidades de Género implementaron algunas medidas ante la emergencia sanitaria para salvaguardar la integridad de quienes participan en los programas de trabajo? De ser positiva enliste y presente evidencia de las medidas (oficios, comunicados, gacetas entre otros).</t>
  </si>
  <si>
    <t>27.  ¿La Unidad de Género se vio afectada en su programa de trabajo, indicadores, metas o actividades 2020 por el la emergencia sanitaria del COVID 19? La o el Titular de la Unidad de Género deberá explicar ampliamente la situación y repercusiones de su Unidad ante la adversidad e informar las buenas prácticas o acciones de éxito implementadas o las repercusiones de lo no logrado en 2020 al concluir el Ejercicio Fiscal.</t>
  </si>
  <si>
    <t>28.  ¿La Ejecutora recibió alguna notificación o apoyo de la Federación ante la emergencia sanitaria? De ser positiva detallar los tipos de apoyo y en que benefició o apoyó.</t>
  </si>
  <si>
    <t>29.  ¿Recibió alguna instrucción de reprogramación de metas de los indicadores Federales, Estatales, Institucionales u otros por la emergencia sanitaria del COVID 19? Explique la situación de las metas, logros, % de cumplimiento de los indicadores enfatizando si se cumplieron o no cada una y si la emergencia sanitaria del COVID 19 afectó significativamente o no estos resultados.</t>
  </si>
  <si>
    <t>30.  ¿En su opinión se operó con el suficiente personal para cumplir los compromisos 2020 en el manejo, operación, reporte y demás necesidades del Fondo? ¿Esto impactó o benefició a los resultados?</t>
  </si>
  <si>
    <t>31.  ¿En su opinión la experiencia de pasar por la emergencia sanitaria del COVID 19 ayudará a realizar una Planeación del Fondo 2021 más apegada a la situación, en virtud de que continua crítica la situación en 2021 o la forma de planeación será la tradicional como era antes de la emergencia?</t>
  </si>
  <si>
    <t>32.  En su opinión enliste que aprendizaje deja a la Ejecutora el impacto por la emergencia sanitaria del COVID 19.</t>
  </si>
  <si>
    <t>33.  ¿La estructura organizacional, reglamento interno y manuales de organización y procedimientos incluyen a los responsables de la operación, manejo, control, reporte y Evaluación del Fondo? Anéxelos resaltando los artículos, numerales o párrafos donde este identificado.</t>
  </si>
  <si>
    <t>34.  ¿Dispone de una unidad, área responsable, enlace, grupo de trabajo, comité o similar interno en la Ejecutora para atender la Evaluación del PAE Estatal y cuando aplique PAE Federal (CONEVAL-SHCP)? Presente el acta de constitución o sesiones 2020 o similares como evidencia, de no haberlas justifique.</t>
  </si>
  <si>
    <t>35.  Hubo capacitación 2020 para los servidores públicos de la Ejecutora. De ser positiva la respuesta enumere cada curso, señale el número de participantes y presente las constancias de participación.</t>
  </si>
  <si>
    <t>36.  ¿El Órgano Interno de Control de la Ejecutora y/o la Contraloría General del Estado, le ha solicitado o da seguimiento a los Proyectos de Mejora derivado de las recomendaciones de las Evaluaciones derivadas de PAE anteriores? De ser positiva la respuesta detalle minuciosamente como ha sido este proceso.</t>
  </si>
  <si>
    <t>37.  Para el Enlace Institucional del Fondo. Emita su opinión respecto a cómo la Coordinadora de la Evaluación enfrentó y tomó decisiones para concluir el PAE 2020 Tomo II. Detalle las medidas implementadas y cuales considera de éxito.</t>
  </si>
  <si>
    <t>38.  ¿Qué mejoras propondría para hacer más eficiente el Sistema de Seguimiento de Proyectos de Mejora para el Bienestar (SSPMB)? Detalle ampliamente.</t>
  </si>
  <si>
    <t>39.  ¿Cómo contribuye la Ejecutora del Fondo con los indicadores de la agenda 2030? ¿cuáles son esos indicadores? ¿Qué avances tienen? ¿La emergencia sanitaria afectó estos indicadores en 2020? Detalle ampliamente.</t>
  </si>
  <si>
    <t>40.  ¿Hay alienación entre el Plan Nacional, Plan Veracruzano, Sectorial o Institucional con respecto al objetivo del Fondo? Comente:</t>
  </si>
  <si>
    <t>41.  Explique que puede ver el ciudadano publicado en su Portal de Internet respecto al manejo, operación, control, reporte, Evaluación, seguimiento, Auditoría o demás actividades relacionadas al Fondo. Enliste ampliamente y proporcione la liga o ligas.</t>
  </si>
  <si>
    <t>42.  ¿La SHCP, CONEVAL o similar en la Federación o Estado, tuvieron en 2019 o 2020 comunicación con la Ejecutora para alguna Evaluación del PAE Federal en el Estado? De ser positiva la respuesta indique ¿Quiénes? ¿Se solicitó apoyo financiero para la realización de esas evaluaciones? ¿Participó el Gobierno del Estado de Veracruz? ¿Le informaron los resultados? ¿Dónde se pueden consultar esas evaluaciones de la SHCP y CONEVAL? Detalle ampliamente.</t>
  </si>
  <si>
    <t>43.  Instancias Federales o Estatales le han solicitado alguna información para realizar un estudio relacionado al impacto del SARS-CoV-2 (COVID-19) en el Estado de Veracruz? De ser positiva ¿Qué instancia? ¿Dónde están disponibles los resultados? Detalle ampliamente.</t>
  </si>
  <si>
    <t>44.  ¿Hubo atraso en las ministraciones de los recursos del Fondo en 2020 de acuerdo a lo calendarizado o no hubo afectación alguna para la Ejecutora? Detalle ampliamente y proporcione el calendario de ministración.</t>
  </si>
  <si>
    <t>45.  ¿El personal dispone de seguridad médica? De ser positiva ¿Qué tipo?: (ISSSTE, IMSS, particular, módulo médico dentro de la dependencia, u otro), ¿Número total de Personal con que opera la Ejecutora? Del número total detallar ¿Cuántos tienen seguridad médica y cuantos no? Detallar ampliamente.</t>
  </si>
  <si>
    <t xml:space="preserve">46.  Detalle ampliamente los protocolos implementados para el ingreso a las instalaciones de la Ejecutora como medidas ante la emergencia sanitaria y explique si se ha restringido el ingreso para personal o visitantes. </t>
  </si>
  <si>
    <t>47.  Para el manejo de documentación oficial que ingresa a sus instalaciones ¿La Ejecutora cuenta con filtros o medidas sanitarias para el manejo y entrega de la misma? De ser positiva detalle ampliamente ¿Cuáles son?</t>
  </si>
  <si>
    <t>48.  Detalle ampliamente la dinámica de trabajo de marzo a diciembre de 2020 calendarizando un listado por mes, en el sentido de explicar si se trabajó mediante guardias, home office, jornada laboral normal, media jornada u otra y cuanto personal laboró de esa manera. Comente al final si el desempeño obtenido fue el esperado o si hubo afectación por cambiar las dinámicas tradicionales de trabajo y en qué sentido fueron.</t>
  </si>
  <si>
    <t xml:space="preserve">49.  ¿Qué consideraciones debería tener el principal marco jurídico del manejo, operación, control, reporte, evaluación y demás del Fondo, ante las obligaciones y posibles sanciones por incumplimiento ante una situación de repercusión mundial como lo es el SARS-CoV-2 (COVID-19) o cualquier otra emergencia? Comente: </t>
  </si>
  <si>
    <t>50.  ¿Qué medidas, apoyos o estrategias, implementó el área de Recursos Humanos para apoyar al personal ante la emergencia sanitaria en el periodo marzo-diciembre 2020? ¿Recursos Humanos tuvo registro, control, seguimiento del personal en las diferentes modalidades que haya operado la Ejecutora (Home office, media jornada, guardias entre otras)? ¿RRHH dispuso de algún programa emergente ante la pandemia? ¿RRHH dispuso de algún estudio o evaluación del personal para coadyuvar a la Ejecutora para implementar los nuevos tipos de operación (Home office, guardias, media jornada entre otros) en el sentido de conocer si disponían de los elementos mínimos propios (computadora, internet, impresora, teléfono entre otros) para una nueva operación ocasionada por la emergencia sanitaria?</t>
  </si>
  <si>
    <t xml:space="preserve">1. ¿Las Ejecutoras cuentan con documentación en la que se identifique un diagnóstico sobre la problemática que atiende el FISE?
</t>
  </si>
  <si>
    <t>2. ¿La ejecutora cuenta con criterios documentados para distribuir los recursos del Fondo por tipo de proyecto, obra o acción y/o programa?</t>
  </si>
  <si>
    <t>3. ¿La Ejecutora documenta el destino de las Aportaciones y está desagregado por categorías?</t>
  </si>
  <si>
    <t>4. ¿Existe consistencia entre el diagnóstico de las necesidades a atender por el Fondo y el destino de las Aportaciones en el Estado?</t>
  </si>
  <si>
    <t xml:space="preserve">5. De acuerdo con la LCF, los recursos del FISE se destinan exclusivamente al 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 ¿cuáles son las fuentes de financiamiento concurrentes en el Estado vinculadas a los objetivos y rubros de asignación del fondo? 
</t>
  </si>
  <si>
    <t>6. Describa el o los procesos claves en la gestión del Fondo, así como la o las dependencias responsables involucradas en cada etapa del proceso.</t>
  </si>
  <si>
    <t>7. ¿La Ejecutora cuenta con procedimientos documentados de planeación de los recursos en el Estado?</t>
  </si>
  <si>
    <t>8. ¿La ejecutora cuenta con mecanismos documentados para verificar que las transferencias de las aportaciones se hacen de acuerdo con lo programado?</t>
  </si>
  <si>
    <t>9. ¿La Ejecutora cuenta con mecanismos documentados para dar seguimiento al ejercicio de las aportaciones?</t>
  </si>
  <si>
    <t>10. ¿Cuál es la opinión de la Ejecutora sobre los retos en la gestión de los recursos del FISE en el Estado?</t>
  </si>
  <si>
    <t>11. ¿La Ejecutora recolecta información para la planeación, asignación y seguimiento de los recursos del fondo?</t>
  </si>
  <si>
    <t>12. ¿La Ejecutora reporta información documentada para monitorear el desempeño de las Aportaciones?</t>
  </si>
  <si>
    <t>13. ¿La Ejecutora cuenta con mecanismos documentados de transparencia y rendición de cuentas?</t>
  </si>
  <si>
    <t>16. En caso de que la Ejecutora cuente con evaluaciones externas del Fondo que permitan identificar hallazgos relacionados con el Fin y/o Propósito, ¿cuáles son los resultados de las evaluaciones?</t>
  </si>
  <si>
    <t>17. La Ejecutora cuenta con instrumentos para evaluar la incidencia del Fondo en los indicadores de situación de pobreza y rezago social?</t>
  </si>
  <si>
    <t>00132020000064</t>
  </si>
  <si>
    <t>00132020000117</t>
  </si>
  <si>
    <t>00132020000105</t>
  </si>
  <si>
    <t>00132020000071</t>
  </si>
  <si>
    <t>00132020000118</t>
  </si>
  <si>
    <t>00132020000112</t>
  </si>
  <si>
    <t>00132020000111</t>
  </si>
  <si>
    <t>00132020000113</t>
  </si>
  <si>
    <t>00132020000100</t>
  </si>
  <si>
    <t>00132020000114</t>
  </si>
  <si>
    <t>00132020000121</t>
  </si>
  <si>
    <t>00132020000004</t>
  </si>
  <si>
    <t>00132020000001</t>
  </si>
  <si>
    <t>00132020000115</t>
  </si>
  <si>
    <t>00132020000116</t>
  </si>
  <si>
    <t>00132020000119</t>
  </si>
  <si>
    <t>00132020000120</t>
  </si>
  <si>
    <t>00132020000122</t>
  </si>
  <si>
    <t>00132020000123</t>
  </si>
  <si>
    <t>00132020000124</t>
  </si>
  <si>
    <t>00132020000125</t>
  </si>
  <si>
    <t>00132020000126</t>
  </si>
  <si>
    <t>00132020000127</t>
  </si>
  <si>
    <t>00132020000128</t>
  </si>
  <si>
    <t>00132020000129</t>
  </si>
  <si>
    <t>00132020000132</t>
  </si>
  <si>
    <t>00132020000133</t>
  </si>
  <si>
    <t>00132020000134</t>
  </si>
  <si>
    <t>00132020000135</t>
  </si>
  <si>
    <t>00132020000136</t>
  </si>
  <si>
    <t>00132020000137</t>
  </si>
  <si>
    <t>00132020000139</t>
  </si>
  <si>
    <t>00132020000140</t>
  </si>
  <si>
    <t>00132020000141</t>
  </si>
  <si>
    <t>00132020000142</t>
  </si>
  <si>
    <t>00132020000143</t>
  </si>
  <si>
    <t>00132020000144</t>
  </si>
  <si>
    <t>00132020000145</t>
  </si>
  <si>
    <t>00132020000146</t>
  </si>
  <si>
    <t>00132020000147</t>
  </si>
  <si>
    <t>00132020000148</t>
  </si>
  <si>
    <t>00132020000149</t>
  </si>
  <si>
    <t>00132020000150</t>
  </si>
  <si>
    <t>00132020000151</t>
  </si>
  <si>
    <t>00132020000152</t>
  </si>
  <si>
    <t>00132020000153</t>
  </si>
  <si>
    <t>00132020000154</t>
  </si>
  <si>
    <t>00132020000155</t>
  </si>
  <si>
    <t>00132020000156</t>
  </si>
  <si>
    <t>00132020000157</t>
  </si>
  <si>
    <t>00132020000158</t>
  </si>
  <si>
    <t>00132020000159</t>
  </si>
  <si>
    <t>00132020000160</t>
  </si>
  <si>
    <t>00132020000161</t>
  </si>
  <si>
    <t>00132020000162</t>
  </si>
  <si>
    <t>00132020000163</t>
  </si>
  <si>
    <t>00132020000164</t>
  </si>
  <si>
    <t>00132020000165</t>
  </si>
  <si>
    <t>00132020000166</t>
  </si>
  <si>
    <t>FISE</t>
  </si>
  <si>
    <t>TOTAL</t>
  </si>
  <si>
    <t>GASTOS DE OPERACIÓN</t>
  </si>
  <si>
    <t>FISE 2020</t>
  </si>
  <si>
    <t>FISE R 2020</t>
  </si>
  <si>
    <t>REHABILITACION DE CAMINO SACACOSECHAS EN LA LOCALIDAD DE TLACUILOLOXTLA DEL MUNICIPIO DE COSCOMATEPEC</t>
  </si>
  <si>
    <t>COSCOMATEPEC</t>
  </si>
  <si>
    <t>TLACUILOLOXTLA</t>
  </si>
  <si>
    <t>REHABILITACION DE CAMINO SACACOSECHAS EN VARIOS TRAMOS EN LA LOCALIDAD DE EL BEJUCAL DEL MUNICIPIO DE CASTILLO DE TEAYO</t>
  </si>
  <si>
    <t>CASTILLO DE TEAYO</t>
  </si>
  <si>
    <t>EL BEJUCAL</t>
  </si>
  <si>
    <t>REHABILITACION DE CAMINO SACACOSECHAS EN LA LOCALIDAD DE EL ESPINAL DEL MUNICIPIO DE CARRILLO PUERTO</t>
  </si>
  <si>
    <t>CARRILLO PUERTO</t>
  </si>
  <si>
    <t>EL ESPINAL</t>
  </si>
  <si>
    <t>REHABILITACION DE CAMINO SACACOSECHAS EN LA LOCALIDAD DE EL PROGRESO MIXE DEL MUNICIPIO DE SAYULA DE ALEMAN</t>
  </si>
  <si>
    <t>SAYULA DE ALEMAN</t>
  </si>
  <si>
    <t>EL PROGRESO MIXE</t>
  </si>
  <si>
    <t>REHABILITACION DE CAMINOS SACACOSECHAS, EN LAS LOCALIDADES DE CITLALTEPETL, LA BARRANCA Y PUEBLO NUEVO  DEL MUNICIPIO DE ÁLAMO TEMAPACHE</t>
  </si>
  <si>
    <t>ALAMO TEMAPACHE</t>
  </si>
  <si>
    <t>VARIAS</t>
  </si>
  <si>
    <t>REHABILITACION DE CAMINO SACACOSECHAS EN LA LOCALIDAD DE LOMA CENTRAL DEL MUNICIPIO DE TEXISTEPEC</t>
  </si>
  <si>
    <t>TEXISTEPEC</t>
  </si>
  <si>
    <t>LOMA CENTRAL</t>
  </si>
  <si>
    <t>REHABILITACION DE CAMINO SACACOSECHAS EN LA LOCALIDAD DE CARRIZAL CHICO DEL MUNICIPIO DE ZACUALPAN</t>
  </si>
  <si>
    <t>ZACUALPAN</t>
  </si>
  <si>
    <t>CARRIZAL CHICO</t>
  </si>
  <si>
    <t>REHABILITACION DE CAMINO SACACOSECHAS  EN LA LOCALIDAD DE MONTE DE ORO DEL MUNICIPIO DE COMAPA</t>
  </si>
  <si>
    <t>COMAPA</t>
  </si>
  <si>
    <t>MONTE DE ORO</t>
  </si>
  <si>
    <t>REHABILITACION DE CAMINO SACACOSECHAS EN LA LOCALIDAD DE VILLA ALDAMA DEL MUNICIPIO DE VILLA ALDAMA</t>
  </si>
  <si>
    <t>VILLA ALDAMA</t>
  </si>
  <si>
    <t>REHABILITACION DE CAMINO SACACOSECHAS EN LA LOCALIDAD DE LA CANDELARIA DEL MUNICIPIO DE PLAYA VICENTE</t>
  </si>
  <si>
    <t>PLAYA VICENTE</t>
  </si>
  <si>
    <t>LA CANDELARIA</t>
  </si>
  <si>
    <t>REHABILITACION DE CAMINO SACACOSECHAS EN  LA LOCALIDAD DE NIÑOS HEROES DEL MUNICIPIO DE UXPANAPA</t>
  </si>
  <si>
    <t>UXPANAPA</t>
  </si>
  <si>
    <t>NIÑOS HEROES</t>
  </si>
  <si>
    <t>REHABILITACION DE CAMINO SACACOSECHAS EN LA LOCALIDAD DE COLONIA SEIS DE ENERO DEL MUNICIPIO DE XALAPA</t>
  </si>
  <si>
    <t>XALAPA</t>
  </si>
  <si>
    <t>COLONIA SEIS DE ENERO</t>
  </si>
  <si>
    <t>REHABILITACION DE CAMINO SACACOSECHAS EN LA LOCALIDAD DE MORELOS DEL MUNICIPIO DE SOTEAPAN</t>
  </si>
  <si>
    <t>SOTEAPAN</t>
  </si>
  <si>
    <t>MORELOS</t>
  </si>
  <si>
    <t>REHABILITACION DE CAMINO SACACOSECHAS EN LA LOCALIDAD DE VEGA DE SAN PEDRO DEL MUNICIPIO DE ALTOTONGA</t>
  </si>
  <si>
    <t>ALTOTONGA</t>
  </si>
  <si>
    <t>VEGA DE SAN PEDRO</t>
  </si>
  <si>
    <t>REHABILITACION DE CAMINO SACACOSECHAS EN LA LOCALIDAD DE HUAPALA DEL MUNICIPIO DE LAS MINAS</t>
  </si>
  <si>
    <t>LAS MINAS</t>
  </si>
  <si>
    <t>HUAPALA</t>
  </si>
  <si>
    <t>REHABILITACION DE CAMINO SACACOSECHAS EN LA LOCALIDAD DE AGUA NACIDA DEL MUNICIPIO DE OZULUAMA DE MASCAREÑAS</t>
  </si>
  <si>
    <t>OZULUAMA DE MASCAREÑAS</t>
  </si>
  <si>
    <t>AGUA NACIDA</t>
  </si>
  <si>
    <t>REHABILITACION DE CAMINO SACACOSECHAS EN LA LOCALIDAD DE XALISCUILO DEL MUNICIPIO DE COSAUTLAN DE CARVAJAL</t>
  </si>
  <si>
    <t>COSAUTLAN DE CARVAJAL</t>
  </si>
  <si>
    <t>XALISCUILO</t>
  </si>
  <si>
    <t>REHABILITACION DE CAMINO SACACOSECHAS EN LA LOCALIDAD DE EL YUALE GRANDE DEL MUNICIPIO DE SANTIAGO TUXTLA</t>
  </si>
  <si>
    <t>SANTIAGO TUXTLA</t>
  </si>
  <si>
    <t xml:space="preserve">
EL YUALE GRANDE</t>
  </si>
  <si>
    <t>CONSTRUCCION DE TRES BORDOS PARA CAPTURA Y ALMACENAMIENTO DE AGUA EN LAS LOCALIDADES DE GRAN BRETAÑA E IXTAGAPA DEL MUNICIPIO DE ACAYUCAN</t>
  </si>
  <si>
    <t>ACAYUCAN</t>
  </si>
  <si>
    <t>REHABILITACION DE CAMINO SACACOSECHAS EN LA LOCALIDAD DE CERRO DEL CANDELERO DEL MUNICIPIO DE ATZALAN</t>
  </si>
  <si>
    <t>ATZALAN</t>
  </si>
  <si>
    <t>CERRO DEL CANDELERO</t>
  </si>
  <si>
    <t>CONSTRUCCION Y EQUIPAMIENTO DE INFRAESTRUCTURA ARTESANAL: MAQUINARIA Y EQUIPO COMUNITARIO; TALLER COMUNITARIO PARA LA ELBORACION DE ARTESANIAS A BASE DE HOJA DE PINO EN LA LOCALIDAD DE NUEVA VAQUERIA DEL MUNICIPIO DE CALCAHUALCO</t>
  </si>
  <si>
    <t>CALCAHUALCO</t>
  </si>
  <si>
    <t>NUEVA VAQUERIA</t>
  </si>
  <si>
    <t>CONSTRUCCION DE UN BORDO PARA CAPTURA Y ALMACENAMIENTO DE AGUA EN LA LOCALIDAD DE TLACOLULA DEL MUNICIPIO DE CHICONTEPEC</t>
  </si>
  <si>
    <t>CHICONTEPEC</t>
  </si>
  <si>
    <t>TLACOLULA</t>
  </si>
  <si>
    <t>CONSTRUCCION DE UN BORDO PARA CAPTURA Y ALMACENAMIENTO DE AGUA EN LA LOCALIDAD DE EL GIRASOL DEL MUNICIPIO DE COMAPA</t>
  </si>
  <si>
    <t>EL GIRASOL</t>
  </si>
  <si>
    <t>CONSTRUCCION DE UN BORDO PARA CAPTURA Y ALMACENAMIENTO DE AGUA EN LA LOCALIDAD DE EL MAGUEY DEL MUNICIPIO DE COMAPA</t>
  </si>
  <si>
    <t>EL MAGUEY</t>
  </si>
  <si>
    <t>CONSTRUCCION DE TRES BORDOS PARA CAPTURA Y ALMACENAMIENTO DE AGUA EN LAS LOCALIDADES DE PASO ANONA, DOS MATAS Y ANEXO LAS GUACAMAYAS DEL MUNICIPIO DE COTAXTLA</t>
  </si>
  <si>
    <t>COTAXTLA</t>
  </si>
  <si>
    <t>REHABILITACION DE CAMINO SACACOSECHAS EN LA LOCALIDAD DE CARBONERO JACALES DEL MUNICIPIO DE HUAYACOCOTLA</t>
  </si>
  <si>
    <t>HUAYACOCOTLA</t>
  </si>
  <si>
    <t>CARBONERO JACALES</t>
  </si>
  <si>
    <t>CONSTRUCCION DE UN BORDO PARA CAPTURA Y ALMACENAMIENTO DE AGUA EN LA LOCALIDAD DE ALTO DEL POZO VIEJO DEL MUNICIPIO DE OZULUAMA DE MASCAREÑAS</t>
  </si>
  <si>
    <t>ALTO DEL POZO VIEJO</t>
  </si>
  <si>
    <t>REHABILITACION DE CAMINO SACACOSECHAS EN LA LOCALIDAD DE NUEVO MUNDO DEL MUNICIPIO DE SAYULA DE ALEMAN</t>
  </si>
  <si>
    <t>NUEVO MUNDO</t>
  </si>
  <si>
    <t>REHABILITACION DE CAMINO SACACOSECHAS EN LA LOCALIDAD DE RANCHO NUEVO DEL MUNICIPIO DE TAMALIN</t>
  </si>
  <si>
    <t>TAMALIN</t>
  </si>
  <si>
    <t>RANCHO NUEVO</t>
  </si>
  <si>
    <t>CONSTRUCCION DE UN BORDO PARA CAPTURA Y ALMACENAMIENTO DE AGUA EN LA LOCALIDAD DE IGNACIO ZARAGOZA DEL MUNICIPIO DE TANCOCO</t>
  </si>
  <si>
    <t>TANCOCO</t>
  </si>
  <si>
    <t>IGNACIO ZARAGOZA</t>
  </si>
  <si>
    <t>REHABILITACION DE CAMINO SACACOSECHAS EN LA LOCALIDAD DE LA REFORMA DEL MUNICIPIO DE TEMPOAL</t>
  </si>
  <si>
    <t>TEMPOAL</t>
  </si>
  <si>
    <t>LA REFORMA</t>
  </si>
  <si>
    <t>CONSTRUCCION DE UN BORDO PARA CAPTURA Y ALMACENAMIENTO DE AGUA EN LA LOCALIDAD DE RINCON PATIÑO DEL MUNICIPIO DE ZENTLA</t>
  </si>
  <si>
    <t>ZENTLA</t>
  </si>
  <si>
    <t>RINCON PATIÑO</t>
  </si>
  <si>
    <t>CONSTRUCCION DE UN BORDO PARA CAPTURA Y ALMACENAMIENTO DE AGUA EN LA LOCALIDAD DE EL CONSUELO DEL MUNICIPIO DE ZENTLA</t>
  </si>
  <si>
    <t>EL CONSUELO</t>
  </si>
  <si>
    <t>REHABILITACION DE UN BORDO PARA CAPTURA Y ALMACENAMIENTO DE AGUA EN LA LOCALIDAD DE LA FLOR DEL MUNICIPIO DE ZENTLA</t>
  </si>
  <si>
    <t>LA FLOR</t>
  </si>
  <si>
    <t>REHABILITACION DE CAMINO SACACOSECHAS EN LA LOCALIDAD DE MIXQUIAPAN DEL MUNICIPIO DE JALACINGO</t>
  </si>
  <si>
    <t>JALACINGO</t>
  </si>
  <si>
    <t>MIXQUIAPAN</t>
  </si>
  <si>
    <t>REHABILITACION DE CAMINO SACA COSECHAS EN LA LOCALIDAD  DE COSCOMATEPEC DE BRAVO DEL MUNICIPIO DE COSCOMATEPEC</t>
  </si>
  <si>
    <t>COSCOMATEPEC DE BRAVO</t>
  </si>
  <si>
    <t>REHABILITACION DE CAMINO SACACOSECHAS EN LA LOCALIDAD DE LAS MARGARITAS DEL MUNICIPIO DE UXPANAPA</t>
  </si>
  <si>
    <t>LAS MARGARITAS</t>
  </si>
  <si>
    <t>REHABILITACION DE CAMINO SACACOSECHAS EN LA LOCALIDAD DE CUMBRE DE JONOTAL DEL MUNICIPIO DE MIAHUATLAN</t>
  </si>
  <si>
    <t>MIAHUATLAN</t>
  </si>
  <si>
    <t>CUMBRE DE JONOTAL</t>
  </si>
  <si>
    <t>REHABILITACION DE CAMINO SACACOSECHAS I EN LA LOCALIDAD DE EL AGUACATE DEL MUNICIPIO DE CHICONTEPEC</t>
  </si>
  <si>
    <t>EL AGUACATE</t>
  </si>
  <si>
    <t>REHABILITACION DE CAMINO SACACOSECHAS EN LA LOCALIDAD DE EL RAMIE DEL MUNICIPIO DE PLAYA VICENTE</t>
  </si>
  <si>
    <t>EL RAMIE</t>
  </si>
  <si>
    <t>CONSTRUCCION DE DOS BORDOS PARA CAPTURA Y ALMACENAMIENTO DE AGUA EN LAS LOCALIDADES DE LLANO DE ENMEDIO Y TOTECO DEL MUNICIPIO DE TANCOCO</t>
  </si>
  <si>
    <t>REHABILITACION DE CAMINO SACACOSECHAS EN LA LOCALIDAD DE LOMA ANGOSTA DEL MUNICIPIO DE COTAXTLA</t>
  </si>
  <si>
    <t>LOMA ANGOSTA</t>
  </si>
  <si>
    <t>REHABILITACION DE CAMINO SACACOSECHAS DE LA LOCALIDAD DE XOCOAPA DEL MUNICIPIO DE TEZONAPA</t>
  </si>
  <si>
    <t>TEZONAPA</t>
  </si>
  <si>
    <t>XOCOAPA</t>
  </si>
  <si>
    <t>REHABILITACION DE CAMINO SACACOSECHAS EN LA LOCALIDAD DE EL RETIRO DEL MUNICIPIO DE TOTUTLA</t>
  </si>
  <si>
    <t>TOTUTLA</t>
  </si>
  <si>
    <t>EL RETIRO</t>
  </si>
  <si>
    <t>REHABILITACION DE CAMINO SACACOSECHAS EN LA LOCALIDAD DE EJIDO OTATITLAN DEL MUNICIPIO DE OTATITLAN</t>
  </si>
  <si>
    <t>OTATITLAN</t>
  </si>
  <si>
    <t>EJIDO OTATITLAN</t>
  </si>
  <si>
    <t>REHABILITACION DE CAMINO SACACOSECHAS EN LA LOCALIDAD DE APOMPAL DEL MUNICIPIO DE TLACOJALPAN</t>
  </si>
  <si>
    <t>TLACOJALPAN</t>
  </si>
  <si>
    <t>APOMPAL</t>
  </si>
  <si>
    <t>REHABILITACION DE CAMINO SACACOSECHAS EN LA LOCALIDAD DE TLACOJALPAN DEL MUNICIPIO DE TLACOJALPAN</t>
  </si>
  <si>
    <t>REHABILITACION DE CAMINO SACACOSECHAS EN LA LOCALIDAD DE AMBROSIO ALCALDE DEL MUNICIPIO DE TLACOJALPAN</t>
  </si>
  <si>
    <t>AMBROSIO ALCALDE</t>
  </si>
  <si>
    <t>REHABILITACION DE CAMINO SACACOSECHAS EN LA LOCALIDAD DE CALATEPEC DEL MUNICIPIO DE TLACOJALPAN</t>
  </si>
  <si>
    <t>CALATEPEC</t>
  </si>
  <si>
    <t>REHABILITACION DE CAMINO SACACOSECHAS EN LA LOCALIDAD DE BAJO GRANDE DEL MUNICIPIO DE OMEALCA</t>
  </si>
  <si>
    <t>OMEALCA</t>
  </si>
  <si>
    <t>BAJO GRANDE</t>
  </si>
  <si>
    <t>REHABILITACION DE CAMINO SACACOSECHAS EN LA LOCALIDAD DE GUSTAVO DIAZ ORDAZ DEL MUNICIPIO DE CATEMACO</t>
  </si>
  <si>
    <t>CATEMACO</t>
  </si>
  <si>
    <t>GUSTAVO DIAZ ORDAZ</t>
  </si>
  <si>
    <t>REHABILITACION DE UN BORDO PARA CAPTURA Y ALMACENAMIENTO DE AGUA EN LA LOCALIDAD DE LA ESTANZUELA DEL MUNICIPIO DE EMILIANO ZAPATA</t>
  </si>
  <si>
    <t>EMILIANO ZAPATA</t>
  </si>
  <si>
    <t>LA ESTANZUELA</t>
  </si>
  <si>
    <t>REHABILITACION DE UN BORDO PARA CAPTURA Y ALMACENAMIENTO DE AGUA EN LA LOCALIDAD DE CHAVARRILLO DEL MUNICIPIO DE EMILIANO ZAPATA</t>
  </si>
  <si>
    <t>CHAVARRILLO</t>
  </si>
  <si>
    <t xml:space="preserve">REHABILITACION DE CAMINO SACACOSECHAS EN LA LOCALIDAD DE CRUZ VERDE DEL MUNICIPIO DE TOMATLAN </t>
  </si>
  <si>
    <t>TOMATLAN</t>
  </si>
  <si>
    <t>CRUZ VERDE</t>
  </si>
  <si>
    <t>REHABILITACION DE CAMINO SACACOSECHAS EN LA LOCALIDAD DE EL ABRA DEL MUNICIPIO DE VEGA DE ALATORRE</t>
  </si>
  <si>
    <t>VEGA DE ALATORRE</t>
  </si>
  <si>
    <t>EL ABRA</t>
  </si>
  <si>
    <t>REHABILITACION DE CAMINO SACACOSECHAS EN LA LOCALIDAD DE SANTA ANA DEL MUNICIPIO DE JALACINGO</t>
  </si>
  <si>
    <t>SANTA ANA</t>
  </si>
  <si>
    <t>REHABILITACION DE CAMINO SACACOSECHAS EN LAS LOCALIDADES DE CHICOMOCELOC Y CAPULTITLA DEL MUNICIPIO DE MAGDALENA</t>
  </si>
  <si>
    <t>MAGDALENA</t>
  </si>
  <si>
    <t>REHABILITACION DE CAMINO SACACOSECHAS EN LA LOCALIDAD DE ARMADILLO DEL MUNICIPIO DE TEMPOAL</t>
  </si>
  <si>
    <t>ARMADILLO</t>
  </si>
  <si>
    <t>CONSTRUCCION DE UN BORDO PARA CAPTURA Y ALMACENAMIENTO DE AGUA EN LA LOCALIDAD DE JUAN RODRIGUEZ CLARA DEL MUNICIPIO DE JUAN RODRIGUEZ CLARA</t>
  </si>
  <si>
    <t>JUAN RODRIGUEZ CLARA</t>
  </si>
  <si>
    <t>RURAL</t>
  </si>
  <si>
    <t>R:Rehabilitación</t>
  </si>
  <si>
    <t>NO ZAP</t>
  </si>
  <si>
    <t>225573, 225863, 225986</t>
  </si>
  <si>
    <t>ALTO</t>
  </si>
  <si>
    <t>MEDIO</t>
  </si>
  <si>
    <t>62,98</t>
  </si>
  <si>
    <t>MUY BAJO</t>
  </si>
  <si>
    <t>BAJO</t>
  </si>
  <si>
    <t>11,51</t>
  </si>
  <si>
    <t>SIN REGISTRO EN MIDS</t>
  </si>
  <si>
    <t>ESTA ASIGNACIÓN PRESUPUESTAL FUE LA ÚNICA DE LA QUE DISPUSO EL PP.</t>
  </si>
  <si>
    <t>DURANTE EL EJERCICIO QUE SE ANALIZA NO SE CONCRETO NINGÚN CONVENIO DE CONCURRENCIA CON EL PP</t>
  </si>
  <si>
    <t>Mediante oficio del C. Secretario de Despacho de la SEDARPA se giraron las directrices para encarar la crisis generada por la pandemia del SARS-CoV-2, de forma de proteger la salud del Personal que desarrolla sus actvidades en el Edificio sede de la Secretaría de Despacho y la de los productores que acuden a él a realizar gestiones de apoyos. Las actvidades de emergecia han continuado en función que la pandemia no ha cedido.</t>
  </si>
  <si>
    <t>pdf. De oficios girados por el C. Secretario, la Secretaría Particular, la Unidad Administrativa</t>
  </si>
  <si>
    <t xml:space="preserve">Debido a que las condiciones sanitarias del entorno la actvidad institucional de la SEDARPA en ningun momento tuvo la necesidad de cerrar completamente sus funciones en forma total. </t>
  </si>
  <si>
    <t xml:space="preserve">El total de la asignación preupuestal determinada por el Ente financiero del Gobierno del Estado, fue programado-presupuestado, licitado, ejecutado, y entregado a los productores que, en su momento, lo solicitaron. </t>
  </si>
  <si>
    <t>pdf. Oficio de modificación de asignación y relación de CL de finiquito.</t>
  </si>
  <si>
    <t>La SEDARPA no contaba, en su momento, de esta información, dado que no estaba contemplada esta contingencia, sin embargo existe un proyecto para que la instancia ejecutora del fondo, la Coordinación de Infraestructura Agropecuaria, cuente con este diagnóstico para elaborar el estudio correspondiente.</t>
  </si>
  <si>
    <t>El personal que hic¡zo home office, por iniciativa propia, trabajó con los equipos de su propiedad enviando sus archivos por vía electronica y el personal que estaba en la oficina los procesaba y gestionaba, es importante mencionar que aun se conserva ese mecanismo de trabajo.</t>
  </si>
  <si>
    <t>La operación de la ejecutora se fue adaptando a las nuevas condiciones a través de acuerdos operativos instrumentados por los directivos y mandos medios.</t>
  </si>
  <si>
    <t>La ejecutora no recibió requerimientos de INFOMEX sobre información sobre ese tipo de medidas o acciones.</t>
  </si>
  <si>
    <t>Todas las reuniones y sesiones inherentes a la opereción del fondo, tanto en SEDESOL y SEFIPLAN, se han realizado en forma Virtual, por lo que no hubo necesidad de impelmentar medidas preventivas.</t>
  </si>
  <si>
    <t>pdf. Ultimo documento recibido de cada una de las auditorías.</t>
  </si>
  <si>
    <t>Las auditorías que se practicaron a la ejecutora se llevaron a cabo de acuerdo con los programas que trajo cada uno de los entes fiscalizadores.</t>
  </si>
  <si>
    <t>pdf. Pliego firmado por el Coordinador de Infraestructura Agropecuaria y el Subcoordinador de Infraestructura y Supervisión de Obra donde manifiestan que todas las auiditorías de 2020 se llevaron acabo según programa.</t>
  </si>
  <si>
    <t>La Evaluación de FISE 2019, practicada en 2020, la llevo a cabo, como órgano externo, la Universidad de Xalapa (UX), el proceso de la evaluación se llevo a cabo en los tiempos programados y se anexa el link del Informe final presentado por la UX</t>
  </si>
  <si>
    <t>Link del Informe final del PAE 2019</t>
  </si>
  <si>
    <t>A la fecha todas las actividades correspondientes a la Evaluación del PAE 2021 Tomo II del Fondo del Ejercicio Fiscal 2020 se han hecho en tiempo y forma.</t>
  </si>
  <si>
    <t>a).La elaboración adecuada de la documentación e información para la gestíon de las DSP. b). La integración correcta de los expedientes de licitación, c). Control estricto de la ejecución de las obras, d). Entrega de obras a beneficiarios de acuerdo a la normativa de participación ciudadana,</t>
  </si>
  <si>
    <t>pdf. Actas de Entrega-recepcción Dependencia-Beneficiarios</t>
  </si>
  <si>
    <t>El total de la asignación presupuestal determinada por el Ente financiero del Gobierno del Estado, fue programado-presupuestado, licitado, ejecutado, y entregados los productos a quienes, en su momento, lo solicitaron. La ejecutora, debido al mecanismo con que se opera el manejo del recurso del fondo no tiene ingerencia en los mecanismos de manejo financiero.</t>
  </si>
  <si>
    <t>La ejecutora no recibió requerimientos de la Unidad de Transparencia con respecto al cumplimiento de reportes periodicos información al respecto.</t>
  </si>
  <si>
    <t>pdf. Oficios de reportes de la Coordinación a la Unidad de transparencia.</t>
  </si>
  <si>
    <t xml:space="preserve">El responsable de participación ciudadana de la ejecutora no tubo la necesidad de implementar ninguna medida extraordinaria para protección de los servidores publicos de la Secretaría ni de los productores que visitaban, en la medida que ya los directivos de la SDEDARPA habian implementado medidas generales de prevención.  </t>
  </si>
  <si>
    <t xml:space="preserve">El mecanismo de operación implementado por la SEDARPA, de complemento entre el home office y el personal que acudió a las oficinas dio como resultado el cumplimiento de los compromisos de entrega de información sobre el desarrollo del fondo. </t>
  </si>
  <si>
    <t>La enseñanza mas importante de la crisis es la necesidad de tener planes de contingencia que preparen al personal y a la institución misma a enfrentar imprevistos de gran magnitud.</t>
  </si>
  <si>
    <t>A la fecha el área responsable del seguiemiento a la gestión del PAE es la Coordinación de Asesores de la SEDARPA.</t>
  </si>
  <si>
    <t>pdf. Oficio de nombramiento del Mtro. Luis Manuel Rodriguez como Enlace Institucional de PAE</t>
  </si>
  <si>
    <t xml:space="preserve">Como consecuencia de la crisis del Covid-19 en el 2020 no se hicieron cursos ni talleres de capacitación, unicamente seminarios virtuales. </t>
  </si>
  <si>
    <t>El Organo Interno de Control (OIC), es un elemento institucional del PAE y existe una cercana relación de trabajo entre la ejecutora y ese ente fiscalizador en el seguimiento de toda la gestion del PAE.</t>
  </si>
  <si>
    <t>Pdf. Oficios de solcitud del OIC sobre avances del PAE y las respuestas de la SEDARPA.</t>
  </si>
  <si>
    <t>En la actualidad el apartado de la Coordinación de Infraestructura Agropecuaria se halla en proceso de rediseño presisamente para dar lugar a la difusión de las actividades y resultados de la aplicacióbn del fondo.</t>
  </si>
  <si>
    <t>Ninguna de las instancias referidas en la pregunta estableción comunicación directa con la ejecutora para temas de evaluación del PAE, toda la información generada y procesada se remitio al Enlace Institucional de la SEDARPA en ejecicio de sus atribuciones.</t>
  </si>
  <si>
    <t>pdf. De oficios de de envìo de información de eveluaciones del PAE</t>
  </si>
  <si>
    <t>Al momento la ejecutora no ha recibido solicitudes de información en ese sentido.</t>
  </si>
  <si>
    <t>Dado el esquema de manejo de los recursos del fondo, la ejecutora carece de acceso a la información relativa a las ministraciónes su volumen y la oportunidad de su radicación.</t>
  </si>
  <si>
    <t>a). Control de la temperatura corporal de todas las personas que ingresan a las instalaciones de la SEDARPA, suministro de gel desinfectante y sanitización con rocio corporal integro b). Sanitización diaria a las instalaciones con solución adecuada por parte del personal de intendencia y c). Sanitización integra semanal a todo el edificio por parte de una empresa especializada.</t>
  </si>
  <si>
    <t>La SEDARPA, igual que todas las dependencias del Estado, no cuenta con un esquema para encarar los efectos de esta crisis, el efecto causado a la operación del fondo fue un retraso en el proceso constructivo, sin embargo se cumplió con el ejercicio del recurso del fondo.</t>
  </si>
  <si>
    <t>La ejecutora no recibió sugrencia ni instrucción alguna para efectuar reprogramación de metas en los indicadores tanto federales o del estado.</t>
  </si>
  <si>
    <t>pdf. Pliego de recomendaciones.</t>
  </si>
  <si>
    <t>pdf. Oficios de invitación a platicas virtuales.</t>
  </si>
  <si>
    <t>pdf. Del oficio de solicitud al respecto al Coordinador de Asesores.</t>
  </si>
  <si>
    <t>pdd. Oficios de invitación de SEDESOL a reuniones en linea-</t>
  </si>
  <si>
    <t>La experiencia del 2020 ha llevado a directivos de la ejecutora a realizar foros y consultas informales, por ahora, que habran de llevar a cabo cambios en los procedimientos establecidos para el ejercicio del fondo para 2021, considerando las condiciones generadas por la pandemia.</t>
  </si>
  <si>
    <t>pdf. Oficio con directriz de la Unidad Administrativa.</t>
  </si>
  <si>
    <t xml:space="preserve">Ell analisis de la contribución de los resultados del fondo con la agenda 2030 es una de las actvidades pendientes por pàrte de de la ejecutora, pero será una de las acciones que se programarán para el ejercicio 2021. </t>
  </si>
  <si>
    <t>Reducir al mínimo posible la asistencia del personal tecnico, administrativo y de apoyo, privilegiando a las personas mayores, con problemas de afecciones crònicas, etc., medidas de sana distancia y practicas de sanitización de las instalaciones, control sanitario de todas las personas que ingresan a las instalaciones.</t>
  </si>
  <si>
    <t>Se da cumplimiento al requerimiento</t>
  </si>
  <si>
    <t>En general la crisis provicada por la pandemia del Civid-19 no afecto las actividades sustantivas de la ejecutora para una correcta ejecución de los procedimientos operativos-administrativos correspondientes a la aplicación de los recursos del fondo, en lo interno; sí hubo retrasos, estos se generaron por los factores externos que participan en esos procesos como ejemplo los productores a la entrga de los requisitos que les competen.</t>
  </si>
  <si>
    <t>En los archivos de la ejeuctora no se encontró ningun oficio o comuncado donde se notifique de algun apoyo extraordinario a su operación con motivo de la emergencia.</t>
  </si>
  <si>
    <t xml:space="preserve">Actualmente la ejecutora no contempla en sus documentos normativos un apartado exclusivo para el manejo del Fondo. Sin embargo las recomendaciones de la evaluación PAE 2020 está la de adecuar la normativa con la finalidad de tener una estructura normada para dar seguimiento a dichas recomendaciones </t>
  </si>
  <si>
    <t>Se considera que en general la Coordinación del Programa a cargo de la Subsecretaría de Planeación, condujo toda la actividad con mucha eficiencia y con un trato adecuado para todas las operadoras del fondo.</t>
  </si>
  <si>
    <t xml:space="preserve">En este momento del avance del Programa, resulta temerario hacer recomendaciones cuando las condiciones en las que estamos trabajando son nuevas y los niveles de mejora debieran empezar en el seno de las operadoras y ahí se van a generar las propuestas para el nivel cupular de esta operación. </t>
  </si>
  <si>
    <t>Si la Unidad Administrativa giró instrucciones para el amnejo de correspondencia y documentación.</t>
  </si>
  <si>
    <t>51. Comentario final sobre el desarrollo del PP 166. Desarrollo de Infraestructura Productiva para el Sector Agroalimentario.</t>
  </si>
  <si>
    <t>Durante el ejercicio 2020 la ejecutora no registra en su archivo ninguna instrucción ni directriz referente a nuevos protocolos en el área de su responsabilidad.</t>
  </si>
  <si>
    <t>1.  Fecha exacta en que la Ejecutora tomó medidas ante la emergencia sanitaria por el SARS-CoV-2 (COVID-19) y fecha en que concluyeron esas medidas o ¿aun continúan por la emergencia? comente:</t>
  </si>
  <si>
    <t xml:space="preserve">Si la hay la actividad del PP se inscribe en el Objetivo 7, Estrategia 7.1 y Linea de Acción 7.1.3 del Plan Veracruzano de Desarrollo 2019-2024 (pp. 247 y 248), conceptos que están reflejados en el Prgrama Sectorial Alimentando a Veracruz 2019-2024 </t>
  </si>
  <si>
    <t>[F] Contribuir a impulsar el desarrollo del sector agroalimentario de Veracruz para mejorar su competitividad mediante la cobertura de infraestructura agropecuaria, hidroagrícola, pesquera y acuícola del estado de Veracruz.</t>
  </si>
  <si>
    <t>Obra</t>
  </si>
  <si>
    <t>[P] Productores agropecuarios, acuícolas y pescadores del estado de Veracruz cuentan con obras de infraestructura productiva.</t>
  </si>
  <si>
    <t>Anual</t>
  </si>
  <si>
    <t>Productor</t>
  </si>
  <si>
    <t>Registro Único de Beneficarios RUB del Actual Ejercicio de la Coordinación de Infraestructura Agropecuaria.</t>
  </si>
  <si>
    <t>Componente 1</t>
  </si>
  <si>
    <t>[C1] Obras de infraestructura agropecuaria: bordos entregados.</t>
  </si>
  <si>
    <t>Semestral</t>
  </si>
  <si>
    <t>[A1C1] Atención a solicitudes de obras de infraestructura agropecuaria: bordos.</t>
  </si>
  <si>
    <t>Trimestral</t>
  </si>
  <si>
    <t>Solicitud</t>
  </si>
  <si>
    <t>[C2] Obras de infraestructura agropecuaria: unidades de riego entregadas.</t>
  </si>
  <si>
    <t>[A1C2] Atención a solicitudes de obras de infraestructura hidroagrícola: unidades de riego.</t>
  </si>
  <si>
    <t>Porcentaje</t>
  </si>
  <si>
    <t>[C3] Obras de infraestructura agropecuaria: caminos saca-cosechas entregados.</t>
  </si>
  <si>
    <t>[A1C3] Atención a solicitudes de obras de infraestructura agropecuaria: caminos saca-cosechas.</t>
  </si>
  <si>
    <t>Actividad 1C1</t>
  </si>
  <si>
    <t>Actividad 1C2</t>
  </si>
  <si>
    <t>[A2C3] Supervisión de obra de infraestructura agropecuaria: caminos saca-cosechas.</t>
  </si>
  <si>
    <t>[C4] Obras de infraestructura apícola: sala de extracción de miel entregadas.</t>
  </si>
  <si>
    <t>[A1C4] Atención a solicitudes de obras de infraestructura apícola: sala de extracción de miel.</t>
  </si>
  <si>
    <t>[A2 C4] Supervisión de obra de infraestructura apícola: sala de extracción de miel.</t>
  </si>
  <si>
    <t>[C5] Obras de infraestructura pecuaria: espacio, maquinaria y equipo comunitario; centros comunitarios de capacitación y centros de sacrificio y faenado entregadas.</t>
  </si>
  <si>
    <t>[A1C5] Atención a solicitudes de obras de infraestructura pecuaria: espacio, maquinaria y equipo comunitario; centros comunitarios de capacitación y centros de sacrificio y faenado.</t>
  </si>
  <si>
    <t>[A2C5] Supervisión de obra de infraestructura pecuaria: espacio, maquinaria y equipo comunitario; centros comunitarios de capacitación y centros de sacrificio y faenado.</t>
  </si>
  <si>
    <t>[C6] Obras de infraestructura hidroagrícola: presas entregadas.</t>
  </si>
  <si>
    <t>0bra</t>
  </si>
  <si>
    <t>[A1C6] Atención a solicitudes de obras de infraestructura hidroagrícola: presas.</t>
  </si>
  <si>
    <t>[A2 C6] Supervisión de obra de infraestructura hidroagícola: presas.</t>
  </si>
  <si>
    <t>[C7] Obras de infraestructura acuícola: granjas acuícolas.</t>
  </si>
  <si>
    <t>[A1C7] Atención a solicitudes de obras de infraestructura acuícola: granjas acuícolas.</t>
  </si>
  <si>
    <t>[A2 C7] Supervisión de obra de infraestructura acuícola: granjas acuícolas.</t>
  </si>
  <si>
    <t>[C8] Obras de infraestructura estratégica agroalimentaria.</t>
  </si>
  <si>
    <t>[A1C8] Atención a solicitudes de obras de infraestructura estratégica agroalimentaria.</t>
  </si>
  <si>
    <t>[A2 C8] Supervisión de obra de infraestructura estratégica agroalimentaria.</t>
  </si>
  <si>
    <t>N/A</t>
  </si>
  <si>
    <t>Informe anual de cierre de la Coordinación de Infraestructura Agropecuaria</t>
  </si>
  <si>
    <t>INFRAESTRUCTURA AGRICOLA: CAMINOS SACACOSECHA</t>
  </si>
  <si>
    <t>INFRAESTRUCTURA AGRICOLA: BORDOS</t>
  </si>
  <si>
    <t>Durante el 2020 se practicaron 2 auditorías al fondo, por parte de los órganos fisaclizadores: a)Organo Iterno de Contrl de SEDARPA y b)Auditoria superior de la Federación</t>
  </si>
  <si>
    <t>INFRAESTRUCTURA ARTESANAL: ESPACIO Y EQUIPO</t>
  </si>
  <si>
    <t>TOTAL:</t>
  </si>
  <si>
    <t xml:space="preserve">ESTA INFOMACIÓN SE UBICA UNICAMENTE EN EL SIAFEV2.0 </t>
  </si>
  <si>
    <t xml:space="preserve">A la fecha de la presente evaluación la ejecutora no cuenta con un diagnóstico de la problemática sobre la situación de infraestructura productiva en el sector agroalimentario del Estado de Veracruz; sin embargo, se encuentra en proceso de elaboración, conforme los ASM derivados de la Evaluación de Diseño del Pp 166 Desarrollo de Infraestructura Productiva para el Sector Agroalimentario que involucra los recursos del FISE.  </t>
  </si>
  <si>
    <t>Nombre del Titular de la Dependencia, Entidad u Organismo Autónomo: ING. EDUARDO CADENA CERÓN</t>
  </si>
  <si>
    <t>Nombre del Enlace Institucional: MTRO. LUIS MANUEL RODRÍGUEZ SOLIS</t>
  </si>
  <si>
    <t>Cargo del Enlace Institucional: COORDINADOR DE ASESORES</t>
  </si>
  <si>
    <t>Antigüedad en el cargo del Enlace Institucional: 2 AÑOS 4 MESES</t>
  </si>
  <si>
    <t>Dependencia, Entidad u Organismo Autónomo: SECRETARÍA DE DESARROLLO AGROPECUARIO, RURAL Y PESCA</t>
  </si>
  <si>
    <t>Fecha de requisitado del Anexo A: 14 DE ABRIL DE 2021</t>
  </si>
  <si>
    <t>Regularmente la ejecutora del FISE para la distribución de los recursos del fondo se basa en los siguientes documentos: lineamientos generales de operación del FAIS, manual de usuario de MIDS, informe anual de pobreza del CONEVAL y declaratoria de atención de ZAP. No obstante, las reglas de operación del programa adecuadas al contexto del Estado de Veracruz se encuentran en proceso de elaboración.</t>
  </si>
  <si>
    <t>http://www.veracruz.gob.mx/desarrollosocial/wp-content/uploads/sites/12/2020/03/Lineamientos-del-Fondo-de-Aportaciones-para-la-Infraestructura-Social-2020-2.pdf</t>
  </si>
  <si>
    <t>https://www.gob.mx/cms/uploads/attachment/file/559852/Manual_MIDS.pdf</t>
  </si>
  <si>
    <t>https://www.gob.mx/cms/uploads/attachment/file/528737/30_Inf_Estatal_Veracruz_de_Ignacio_de_la_LLave.pdf</t>
  </si>
  <si>
    <t>http://www.veracruz.gob.mx/desarrollosocial/wp-content/uploads/sites/12/2020/01/Declaratoria-ZAP-2020-DOF-111219.pdf</t>
  </si>
  <si>
    <t xml:space="preserve">Sí, a través de la CPPI del FISE la ejecutora documenta el destino de las aportaciones del FISE, los cuales vienen desagregados por tipo de obra, de acuerdo a los lineamientos de operación del FAIS. </t>
  </si>
  <si>
    <t xml:space="preserve">Se anexa documento en formato Excel denominado: CPPI_FISE2020_interno.xlsx </t>
  </si>
  <si>
    <t xml:space="preserve">Sí, los recursos del fondo se destinan exclusivamente al financiamiento de obras y acciones que benefician a la población objetivo establecida en los lineamientos de operación del fais, no obstante, la ejecutora no cuenta con fuentes de financiamiento concurrentes para el desarrollo de las mismas. </t>
  </si>
  <si>
    <t xml:space="preserve">http://www.veracruz.gob.mx/finanzas/wp-content/uploads/sites/2/2018/09/Diagrama-de-flujo-de-procedimientos-FISE1.pdf </t>
  </si>
  <si>
    <t>http://www.veracruz.gob.mx/agropecuario/wp-content/uploads/sites/11/2011/10/Reglameto-Interior-de-la-SEDARPA.pdf</t>
  </si>
  <si>
    <t>http://www.veracruz.gob.mx/desarrollosocial/25179-2/</t>
  </si>
  <si>
    <t>http://www.veracruz.gob.mx/desarrollosocial/wp-content/uploads/sites/12/2021/01/ACTA-2a-SESI%C3%93N-ORDINARIA-2020-SUPLADEB-FISE.pdf</t>
  </si>
  <si>
    <t>Uno de los mecanismos para dar seguimiento a los recursos de FISE y sin duda el más importante es el SUPLADEB del FISE, el cual se constituye como un instrumento de planeación y seguimiento de los recursos del FISE de las ejecutoras (incluyendo la SEDARPA) en el contexto estatal; asimismo, destaca la MIDS y la CPPI del FISE.</t>
  </si>
  <si>
    <t xml:space="preserve">A la fecha no existe un mecanismo formal en el contexto de la SEDARPA para la recolección de información de los recursos del fondo para la planeación, asignación y seguimiento más que los especificados por los lineamientos de operación del FAIS (SRFT y MIDS) y los formalizados por la SEFIPLAN y la SEDESOL como el SUPLADEB FISE. Sin embargo, la ejecutora se encuentra trabajando en las reglas de operación y los mecanismos pertinentes para la recolección de información del programa, adecuadas al contexto del sector agroalimentario de Veracruz.   </t>
  </si>
  <si>
    <t>https://www.transparenciapresupuestaria.gob.mx/work/models/PTP/Capacitacion/Resources/files/guia_criterios.pdf</t>
  </si>
  <si>
    <t>http://www.veracruz.gob.mx/agropecuario/</t>
  </si>
  <si>
    <t>http://www.veracruz.gob.mx/agropecuario/fise/</t>
  </si>
  <si>
    <t>http://www.veracruz.gob.mx/agropecuario/wp-content/uploads/sites/11/2021/02/FISE-DGG2020.zip</t>
  </si>
  <si>
    <t>A traves del software SIAFEV 2.0 la SEDARPA documenta los resultados del fondo a nivel de fin y propósito, debido a que en el módulo PbR se puede capturar de manera trimestral los avances de indicadores relativos al Pp BBH.G.K.166.U Desarrollo de Infraestructura Productiva para el Sector Agroalimentario.</t>
  </si>
  <si>
    <t xml:space="preserve">Se anexa archivo con capturas de pantalla del SIAFEV 2.0 donde se documenta los indicadores del Pp BBH.G.K.166.U Desarrollo de Infraestructura Productiva para el Sector Agroalimentario: </t>
  </si>
  <si>
    <t xml:space="preserve">En el ejercicio 2020 el FISE recibió dos evaluaciones, una de diseño y la estrategica de coordinación del FISE. En la evaluación de diseño se establece que el fin y propósito de la MIR del Pp 166 cumplen con los criterios de diseño pero presentan detalles minimos de consistencia (Pags 26 y 27 del informe final). </t>
  </si>
  <si>
    <t xml:space="preserve">http://www.veracruz.gob.mx/wp-content/uploads/sites/2/2020/06/Informe-PP-166-SEDARPA.pdf </t>
  </si>
  <si>
    <t>http://www.veracruz.gob.mx/finanzas/wp-content/uploads/sites/2/2021/02/1.-Informe-Final-FISE.pdf</t>
  </si>
  <si>
    <t>No, a la fecha de la presente evaluación la SEDARPA no cuenta con instrumentos para medir la incidencia del fondo en los indicadores de pobreza y rezago social del CONEVAL</t>
  </si>
  <si>
    <t xml:space="preserve">Uno de los mecanismos donde se reporta información documentada del desempeño del fondo es el SUPLADEB FISE que coordina la SEDESOL a traves de las sesiones trimestrales; otros mecanismos son el SRFT y la MIDS. </t>
  </si>
  <si>
    <t xml:space="preserve">Si, a traves pagina web de la SEDARPA en la pestaña de transparencia se puede acceder directo a la plataforma nacional de transparencia donde se reportan las obras y acciones de los programas de la dependencia; ademas se cuenta con algunos banners dedicados al FISE, aunque algunos deben ser actualizados. </t>
  </si>
  <si>
    <t>Manifiesta la Titular de la Unidad de Género de la ejecutora que la pandemia no afectó en forma minima el desarrollo de sus programas y activiadades, que coalboró con la Oficina del C. Secretario de Despacho en la implementación de acciones emergentes para las y los servidores publicos en situación de vulnarabilidad, pero en lo posible la actividad con respecto a la equidad de género no se vio afectada.</t>
  </si>
  <si>
    <t xml:space="preserve">Como la mayoría de las instancias del Ejecutivo del Estado, la ejecutora aplico, con un criterio de solidaridad, acciones en apoyo de los servidores públicos adscritos a ella, como son: la liberacion de las personas adultas mayores, quienes padecen vulnerabilidad sanitaria; promover el home ofice, la presencia escalonada del personal de guardia, quienes optaron por el home office altruistamente pusieron a disposición sus equipos de computo personales y no solictaron apoyo para la opeoración de sus encargos, cada área acordó con sus colaboradores las condiciones de trabajo de los servidores publicos, quedando pendiente la elaboración de informes puntuales por área para consolidar un informe por toda la Secretaría.  </t>
  </si>
  <si>
    <t>Se anexa escaneode documento en formato Excel denominado: Reporte Trimestral_SRFT.xlsx</t>
  </si>
  <si>
    <t>Se anexa escaneo de documento en formato Excel denominado: Reporte trimestaral SRFT.xlsx</t>
  </si>
  <si>
    <t xml:space="preserve">La SEDARPA, en el ejercicio que se analiza realizó las acciones tendientes a prevenir los efectos de la crisis en forma de que cada área operativa tuviera la libertad de tomar las decisiones mas adecuadas para cada caso, por lo que la Unidad Administrativa empieza a concentrar y procesar la informacion unitaria d cada área </t>
  </si>
  <si>
    <t xml:space="preserve">Sí bien la pandemia del Covid-19 no afectó en forma sustancial la aplicación de los recursos de FISE, es real que si dejo ver algunas de oprtunidades no solo en la operación de este fondo, tambien en la interrelación operativa con las otras instancias operadoras del fondo y con otros actores del desarrollo rural, lo anterior con el fin que las operadodoras puedadn participar en el diseño de la normatividad para la aplicación del fondo. </t>
  </si>
  <si>
    <t>pdf. Oficio de asignación de FISE-R y la CPPI correspondiente. Evidencia 2020</t>
  </si>
  <si>
    <t>Componente C1</t>
  </si>
  <si>
    <t>Component C2</t>
  </si>
  <si>
    <t>Componente C3</t>
  </si>
  <si>
    <t>Actividad 1C3</t>
  </si>
  <si>
    <t>Actividad 2C3</t>
  </si>
  <si>
    <t>Componente C4</t>
  </si>
  <si>
    <t>Actividad 1C4</t>
  </si>
  <si>
    <t>Actividad 2C4</t>
  </si>
  <si>
    <t>Componente C5</t>
  </si>
  <si>
    <t xml:space="preserve">Actividad 1C5 </t>
  </si>
  <si>
    <t>Actividad 2C5</t>
  </si>
  <si>
    <t>Componente C6</t>
  </si>
  <si>
    <t>Actividad 1C6</t>
  </si>
  <si>
    <t xml:space="preserve">Actividad 2C6 </t>
  </si>
  <si>
    <t xml:space="preserve">Componente C7 </t>
  </si>
  <si>
    <t>Actividad 1C7</t>
  </si>
  <si>
    <t>Actividad 2C7</t>
  </si>
  <si>
    <t>Componente C8</t>
  </si>
  <si>
    <t>Actividad 1C8</t>
  </si>
  <si>
    <t>Actividad 2C8</t>
  </si>
  <si>
    <t>OK</t>
  </si>
  <si>
    <t xml:space="preserve">http://repositorio.veracruz.gob.mx/wp-content/uploads/sites/4/files/transp/pvd_2019_2024/Gac2019-224_Miercoles_05_TOMO_II_Ext_(PLAN_VERACRUZANO_2019_2024).pdf </t>
  </si>
  <si>
    <t xml:space="preserve">La Ejecutora considera que para cumplir con las metas y objetivos en caso de que se volviera a dar otro evento de pandemia, es necesario revisar la legislación y la normatividad de forma que los procedimientos técnicos y admnistrativos no se afecten y la operación sufra el menor de los efectos negativos posibles. </t>
  </si>
  <si>
    <t>En esta Ejecutora el personal que realizó home office practicamente no se dio, y solo 2 de los 25 servidores públicos, que representan el 8%, que conforman la plantilla se separaron, hasta nuevas ordenes de sus responsabilidades.</t>
  </si>
  <si>
    <t>A la fecha se esta llevando a cabo una revisión por parte de la Auditoría Superior de la Federación y se encuentra en fase de visitas de campo se anexa pdf. del Oficio de Aviso de auditoría.</t>
  </si>
  <si>
    <t>Los procesos claves para la gestión del FISE son los presupuestales Y aquellos relacionados con la programación de la CPPI, debido a que posiblemente surjan actividades de reprogramación de las obras que la integran, lo cual postergaría los tiempos para la ejecución de los recursos del fondo. Para tal efecto, los responsables y procesos son los siguientes: 1) elaboración de la CPPI y corrección de observaciones por parte del área operativa que es la Coordinación de Infraestructura Agropecuaria de la SEDARPA, para efectos de la integración y seguimiento de la información de la CPPI en el Matriz de Inversión de Desarrollo Social y el Sistema de Recursos Federales Transferidos (MIDS-SRFT); 2) revisión y análisis de las obras y acciones y la integración del anteproyecto de CPPI que lleva a cabo la Oficina de Control de Inversión de la SEDARPA; 3) la Unidad Administrativa de la SEDARPA da a conocer los lineamientos para la integración de la CPPI y recibe oficio de asignación presupuestal; 4) El Titular de la  SEDARPA, una vez integrada la CPPI, la recibe para su visto bueno y la firma para su remisión a la SEFIPLAN;  y, 5) la Dirección de Inversión Pública de SEFIPLAN recibe la CPPI mediante oficio signado por el Secretario de la SEDARPA para su análisis, aprobación y posterior emisión de los oficios de asignación presupuestal con número de obra. Por otro lado, también se encuentra la Secretaria del Desarrollo Social y la Subsecretaría de Egresos de la SEFIPLAN con quien específicamente la SEDARPA (Gobierno Estatal) se coordina  para el seguimiento de obras, acciones y recursos mediante la MIDS que contemplan los lineamientos del FAIS del cual depende FISE. En este sentido, la SEDESOL y la SEFIPLAN del Gobierno del Estado de Veracruz como enlace del FAIS ante Gobierno Federal, también se coordinan con la SEDARPA (y otras ejecutoras)  para que la CPPI del FISE se registre en el MIDS y consecuentemente en SRFT, así como para su posterior seguimiento, el cual también se da en el marco del SUPLADEB del FISE en sus sesiones ordinarias respectivas.</t>
  </si>
  <si>
    <t>14. ¿Cómo documenta la Ejecutora los resultados del Fondo a nivel de fin o propósito?</t>
  </si>
  <si>
    <t xml:space="preserve">En función del mecanismo con que se opera financieramente este Fondo la SEDARPA planea, presupuesta, licita, hace propuesta a SEFIPLAN, y asigna; los pagos los gestiona a traves de Cuentas por Liquidar y el pago lo hace el ente fiainciero, por lo que no es posible contestar esta pregunta </t>
  </si>
  <si>
    <t xml:space="preserve">Nombre del Grupo o Comité de participación Ciudadana que superviso las obras o acciones con los recursos del FISE: (Presente evidencia de su constitución y operación, explique la situación 2020): Comité de Contraloría Ciudadana de los que se formaron 4 para dar seguimiento a las obras con cobertura regional, se anexa pdf de informes de Constitución de Comité  </t>
  </si>
  <si>
    <t>Planeacion Presupuestación</t>
  </si>
  <si>
    <t>Licitación</t>
  </si>
  <si>
    <t>1.- Recepción de solicitudas, 2.- Clasificación, 3.- Integración de Expedientes de solicitud</t>
  </si>
  <si>
    <t>Elaboración de Banco de Solicitudes</t>
  </si>
  <si>
    <t>1.- Integración de Cartera, 2.- Solicitud de Oficio de Disponibolidad de Suficiencia Presupuestal, 3.- integración de Expediente Tecnico de obra.</t>
  </si>
  <si>
    <t>Coordinación de Infraestructura Agropecuaria</t>
  </si>
  <si>
    <t>Coordinación de Infraestructura Agropecuaria y Unidad Administrativa</t>
  </si>
  <si>
    <t>1.- Convocatoria a Contratistas, 2.- Tramites previos, 3.- Visitas de Campo, 4.- Asignación de Contrato</t>
  </si>
  <si>
    <t xml:space="preserve">Comité de Obra Pública de la SEDARPA </t>
  </si>
  <si>
    <t>Contratación</t>
  </si>
  <si>
    <t>1.- Notificación a Contratista ganadora, 2.- Satisfacción de requisitos por parte de la Contratista, 3.- Firma de Contrato</t>
  </si>
  <si>
    <t>Unidad Administrativa y Contratistas</t>
  </si>
  <si>
    <t xml:space="preserve">Se desarrolla oportuna y satisfactoriamente </t>
  </si>
  <si>
    <t>Existe la oportunidad de mejorar este procedimiento mediante cambios en la Normativa procesal.</t>
  </si>
  <si>
    <t>En medida de que se mejoren los dos procedimientos anteriores, mejorará este mecanismo</t>
  </si>
  <si>
    <t xml:space="preserve">https://dof.gob.mx/nota_detalle.php?codigo=5565603&amp;fecha=12/07/2019 </t>
  </si>
  <si>
    <t xml:space="preserve">https://www.gob.mx/cms/uploads/attachment/file/559852/Manual_MIDS.pdf </t>
  </si>
  <si>
    <t>El manejo financiero del fondo lo realiza integramente la SEFIPLAN, por lo que la ejecutora no cuenta con documentos oficiales de esta información, para la gestión de los pagos inherentes a las obras ejecutadas, se vale de las Cuentas por Liquidar (CL) información permite a la SEDARPA tener un manejo contable de los recursos gestionados contra los montos asignados de cada una de las obras</t>
  </si>
  <si>
    <t>Uno de los objetivos del fondo es el combate a la pobreza, y esta situación solo se remedia a través de la producción, en la medida que la estrategia conduzca a fomentar una producción planeada sobre estudios de demanda, los indicadores por necesidad tendran que mejorar positivamente.</t>
  </si>
  <si>
    <t>El procedimiento de planeación se lleva a cabo a partir de la propuesta de la Ejecutora para la elaboración de la CPPI, dicha selección se basa en los Lineamientos de FAIS y el Manual del Usuario de MIDS y en los criterios específicos del Plan Veracruzano de Desarrollo.</t>
  </si>
  <si>
    <t>A</t>
  </si>
  <si>
    <t>A traves de los reportes de los Reportes de indicadores que se reporta al Sistema de Recursos FederalesTransferidos que se presentan en forma trimestral.</t>
  </si>
  <si>
    <t xml:space="preserve">pdf. De reporte trimestral SRFT. </t>
  </si>
  <si>
    <t>No hay comentarios extras.</t>
  </si>
  <si>
    <t>https://www.coneval.org.mx/coordinacion/entidades/Documents/Informes_de_pobreza_y_evaluacion_2020_Documentos/Informe_Veracruz_2020.pdf</t>
  </si>
  <si>
    <t>El destino de las aportaciones del fondo se lleva a cabo en congruencia con los lineamientos del FAIS, el manual de MIDS y el Informe de pobreza y evaluación, aplicando las politicas publiuvas del Plan Veracruzano de Desarrollo, sin embargo el mecanismo de Diagnóstico se encuentra en proceso de elaboración por la ejecutora.</t>
  </si>
  <si>
    <t>https://www.dof.gob.mx/nota_detalle.php?codigo=5589457&amp;fecha=13/03/2020</t>
  </si>
  <si>
    <t xml:space="preserve">Para la operación del Fondo la ejecutora se ajusto a las  platicas de actualización llevadas a cabo por la SEDESOL-Veracruz en su calidad de enlace estatal FISE y cuya convocatoria fue telefónica y sin documentación de evidencia. </t>
  </si>
  <si>
    <t>N/A (Sí hubiera notificaciones de los 3 casos de COVID en Infra)</t>
  </si>
  <si>
    <t>pdf. Escaneos de Oficios de desiganción de "Guardias"</t>
  </si>
  <si>
    <t xml:space="preserve">Si, hubo rendimientos financieros del fondo los que fueron asignados por el ente financiero a la SEDARPA bajo la identificación FISE-R 2020 por un monto de $ 14,497,37, suma de dos asignaciones la del Oficio No. SFP/1534/2020 por $8,711,131.90 y la del Oficio No. SFP/1830/2020 por $ 5.786,242.00. </t>
  </si>
  <si>
    <t xml:space="preserve">Durante el periodo en mención dentro del personal de la ejecutora se presentaron 5 casos de contagios con Covid-19, la ejecutora les hizo válida la incapacidad medica, correspondiente, liberandolos de sus responsbilidades laborales, con notificación verbal unicamente, durante todo el tiempo que duro su convalecencia. </t>
  </si>
  <si>
    <t xml:space="preserve">pdf. Con documento de análisis FODA </t>
  </si>
  <si>
    <t>La SEDARPA fundamentó todas las acciones para encarar la crisis de la pandemia en directrices e instrucciones del Ejecutivo del Estado, p{ublicas y particulares.</t>
  </si>
  <si>
    <t xml:space="preserve">pdf. De oficios recibidos girados por el C. Gobernador del Estado, la Secretaría de Gobierno, Etc., http://repositorio.veracruz.gob.mx/trabajo/wp-content/uploads/sites/3/2020/07/A-DECRETO-GOBERNADOR-MEDIDAS-EXTRAORDINARIAS-07-DE-ABRIL.pdf;  </t>
  </si>
  <si>
    <t>Cantidad de Subejercicio del Fondo en 2020: No hubo subejercicio, se ejerció el total de la asignación.
Origen, motivo o explicación del Subejercicio 2020: N/A</t>
  </si>
  <si>
    <t xml:space="preserve">La ejecutora </t>
  </si>
  <si>
    <t xml:space="preserve">pdf. Oficios de nueva asignación y de FISE-R y CPPI de las dos. </t>
  </si>
  <si>
    <t>De acuerdo con el deparatmento de Recursos Humanos de la ejecutora el total del pesrssonal que labora en ella cuenta con inscripción en el Instituto Mexicano del Seguro Social.</t>
  </si>
  <si>
    <t>Cantidad de Rendimientos del Fondo en 2020: $14,497,374.00 asignados a SEDARPA por SEFIPLAN
Explicación del uso o devolución de los rendimientos: seejercieron $12,179,128.91 en 10 obras.</t>
  </si>
  <si>
    <t>CONSTRUCCION Y EQUIPAMIENTO DE INFRAESTRUCTURA ARTESANAL: MAQUINARIA Y</t>
  </si>
  <si>
    <t>REHABILITACION DE UN BORDO PARA CAPTURA Y ALMACENAMIENTO</t>
  </si>
  <si>
    <t>1a</t>
  </si>
  <si>
    <t>2a</t>
  </si>
  <si>
    <t>3a</t>
  </si>
  <si>
    <t>4a</t>
  </si>
  <si>
    <t>5a</t>
  </si>
  <si>
    <t>6a</t>
  </si>
  <si>
    <t>7a</t>
  </si>
  <si>
    <t>8a</t>
  </si>
  <si>
    <t>9a</t>
  </si>
  <si>
    <t>10a</t>
  </si>
  <si>
    <t>11a</t>
  </si>
  <si>
    <t>Total general</t>
  </si>
  <si>
    <t>Suma de 8a</t>
  </si>
  <si>
    <t>CONSTRUCCION DE BORDOS PARA CAPTURA Y ALMACENAMIENTO DE AGUA</t>
  </si>
  <si>
    <t xml:space="preserve">REHABILITACION DE CAMINO SACACOSECHAS </t>
  </si>
  <si>
    <t>Suma de 10a</t>
  </si>
  <si>
    <t>Cuenta de 3a</t>
  </si>
  <si>
    <t>Tipo de Infraestructura Social Construida</t>
  </si>
  <si>
    <t xml:space="preserve">Grado de Rezago Social </t>
  </si>
  <si>
    <t>Porcentaje del Total</t>
  </si>
  <si>
    <t xml:space="preserve">Rehabilitación de Camino Sacacosechas </t>
  </si>
  <si>
    <t>Alto</t>
  </si>
  <si>
    <t>Rural</t>
  </si>
  <si>
    <t>Medio</t>
  </si>
  <si>
    <t>Bajo</t>
  </si>
  <si>
    <t>No Zap</t>
  </si>
  <si>
    <t>Muy Bajo</t>
  </si>
  <si>
    <t xml:space="preserve"> Alto </t>
  </si>
  <si>
    <t xml:space="preserve"> Medio </t>
  </si>
  <si>
    <t xml:space="preserve"> Bajo </t>
  </si>
  <si>
    <t>Rehabilitación de Bordos para Captura y Almacenamiento de Agua</t>
  </si>
  <si>
    <t>Infraestructura Artesanal</t>
  </si>
  <si>
    <t>Total General</t>
  </si>
  <si>
    <t>Construcción de Bordos para captura y almacenamiento de agua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</si>
</sst>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4" formatCode="_-&quot;$&quot;* #,##0.00_-;\-&quot;$&quot;* #,##0.00_-;_-&quot;$&quot;* &quot;-&quot;??_-;_-@_-"/>
    <numFmt numFmtId="43" formatCode="_-* #,##0.00_-;\-* #,##0.00_-;_-* &quot;-&quot;??_-;_-@_-"/>
    <numFmt numFmtId="164" formatCode="_-[$$-80A]* #,##0.00_-;\-[$$-80A]* #,##0.00_-;_-[$$-80A]* &quot;-&quot;??_-;_-@_-"/>
    <numFmt numFmtId="165" formatCode="_-* #,##0_-;\-* #,##0_-;_-* &quot;-&quot;??_-;_-@_-"/>
  </numFmts>
  <fonts count="66">
    <font>
      <sz val="11"/>
      <color theme="1"/>
      <name val="Calibri"/>
      <family val="2"/>
      <scheme val="minor"/>
    </font>
    <font>
      <b/>
      <sz val="11"/>
      <color rgb="FF404040"/>
      <name val="Verdana"/>
      <family val="2"/>
    </font>
    <font>
      <b/>
      <sz val="8"/>
      <color rgb="FF404040"/>
      <name val="Verdana"/>
      <family val="2"/>
    </font>
    <font>
      <b/>
      <sz val="10"/>
      <color rgb="FF404040"/>
      <name val="Verdana"/>
      <family val="2"/>
    </font>
    <font>
      <sz val="10"/>
      <color rgb="FF404040"/>
      <name val="Verdana"/>
      <family val="2"/>
    </font>
    <font>
      <b/>
      <sz val="12"/>
      <color rgb="FF404040"/>
      <name val="Verdana"/>
      <family val="2"/>
    </font>
    <font>
      <sz val="8"/>
      <color rgb="FF404040"/>
      <name val="Verdana"/>
      <family val="2"/>
    </font>
    <font>
      <b/>
      <sz val="9"/>
      <color rgb="FF404040"/>
      <name val="Verdana"/>
      <family val="2"/>
    </font>
    <font>
      <sz val="9"/>
      <color rgb="FF404040"/>
      <name val="Verdana"/>
      <family val="2"/>
    </font>
    <font>
      <sz val="11"/>
      <color rgb="FF404040"/>
      <name val="Verdana"/>
      <family val="2"/>
    </font>
    <font>
      <sz val="12"/>
      <color rgb="FF404040"/>
      <name val="Verdana"/>
      <family val="2"/>
    </font>
    <font>
      <b/>
      <vertAlign val="superscript"/>
      <sz val="8"/>
      <color rgb="FF404040"/>
      <name val="Verdana"/>
      <family val="2"/>
    </font>
    <font>
      <u/>
      <sz val="11"/>
      <color theme="10"/>
      <name val="Calibri"/>
      <family val="2"/>
      <scheme val="minor"/>
    </font>
    <font>
      <b/>
      <sz val="5"/>
      <color rgb="FF404040"/>
      <name val="Verdana"/>
      <family val="2"/>
    </font>
    <font>
      <sz val="5"/>
      <color rgb="FF404040"/>
      <name val="Verdana"/>
      <family val="2"/>
    </font>
    <font>
      <b/>
      <sz val="9"/>
      <color rgb="FF404040"/>
      <name val="Neo Sans Pro"/>
      <family val="2"/>
    </font>
    <font>
      <sz val="9"/>
      <color rgb="FF404040"/>
      <name val="Neo Sans Pro"/>
      <family val="2"/>
    </font>
    <font>
      <sz val="11"/>
      <color theme="1"/>
      <name val="Neo Sans Pro"/>
      <family val="2"/>
    </font>
    <font>
      <b/>
      <sz val="11"/>
      <color theme="1"/>
      <name val="Verdana"/>
      <family val="2"/>
    </font>
    <font>
      <b/>
      <sz val="12"/>
      <name val="Verdana"/>
      <family val="2"/>
    </font>
    <font>
      <u/>
      <sz val="8"/>
      <color theme="10"/>
      <name val="Verdana"/>
      <family val="2"/>
    </font>
    <font>
      <sz val="8"/>
      <name val="Calibri"/>
      <family val="2"/>
      <scheme val="minor"/>
    </font>
    <font>
      <sz val="11"/>
      <color theme="1"/>
      <name val="Verdana"/>
      <family val="2"/>
    </font>
    <font>
      <b/>
      <u/>
      <sz val="11"/>
      <color rgb="FF404040"/>
      <name val="Verdana"/>
      <family val="2"/>
    </font>
    <font>
      <b/>
      <sz val="11"/>
      <color theme="1"/>
      <name val="Calibri"/>
      <family val="2"/>
      <scheme val="minor"/>
    </font>
    <font>
      <b/>
      <u/>
      <sz val="11"/>
      <color theme="3"/>
      <name val="Verdana"/>
      <family val="2"/>
    </font>
    <font>
      <sz val="11"/>
      <color theme="1"/>
      <name val="Calibri"/>
      <family val="2"/>
      <scheme val="minor"/>
    </font>
    <font>
      <b/>
      <sz val="7"/>
      <name val="Verdana"/>
      <family val="2"/>
    </font>
    <font>
      <sz val="7"/>
      <name val="Verdana"/>
      <family val="2"/>
    </font>
    <font>
      <b/>
      <sz val="8"/>
      <name val="Verdana"/>
      <family val="2"/>
    </font>
    <font>
      <b/>
      <sz val="10"/>
      <name val="Verdana"/>
      <family val="2"/>
    </font>
    <font>
      <sz val="10"/>
      <name val="Verdana"/>
      <family val="2"/>
    </font>
    <font>
      <b/>
      <sz val="8"/>
      <color theme="1"/>
      <name val="Verdana"/>
      <family val="2"/>
    </font>
    <font>
      <sz val="8"/>
      <color theme="1"/>
      <name val="Calibri"/>
      <family val="2"/>
      <scheme val="minor"/>
    </font>
    <font>
      <sz val="10"/>
      <color theme="1"/>
      <name val="Calibri"/>
      <family val="2"/>
      <scheme val="minor"/>
    </font>
    <font>
      <sz val="10"/>
      <name val="Arial"/>
      <family val="2"/>
    </font>
    <font>
      <sz val="12"/>
      <color rgb="FF000000"/>
      <name val="Calibri"/>
      <family val="2"/>
      <scheme val="minor"/>
    </font>
    <font>
      <sz val="12"/>
      <name val="Neo Sans Pro"/>
      <family val="2"/>
    </font>
    <font>
      <sz val="8"/>
      <name val="Verdana"/>
      <family val="2"/>
    </font>
    <font>
      <b/>
      <sz val="6"/>
      <color theme="1"/>
      <name val="Verdana"/>
      <family val="2"/>
    </font>
    <font>
      <sz val="6"/>
      <color theme="1"/>
      <name val="Verdana"/>
      <family val="2"/>
    </font>
    <font>
      <sz val="10"/>
      <name val="Calibri"/>
      <family val="2"/>
      <scheme val="minor"/>
    </font>
    <font>
      <sz val="10"/>
      <color theme="1"/>
      <name val="Arial"/>
      <family val="2"/>
    </font>
    <font>
      <sz val="8"/>
      <color theme="1"/>
      <name val="Verdana"/>
      <family val="2"/>
    </font>
    <font>
      <sz val="11"/>
      <color rgb="FFFF0000"/>
      <name val="Calibri"/>
      <family val="2"/>
      <scheme val="minor"/>
    </font>
    <font>
      <b/>
      <sz val="10"/>
      <color theme="1"/>
      <name val="Calibri"/>
      <family val="2"/>
      <scheme val="minor"/>
    </font>
    <font>
      <sz val="8"/>
      <color theme="1"/>
      <name val="Arial"/>
      <family val="2"/>
    </font>
    <font>
      <sz val="8"/>
      <color rgb="FF000000"/>
      <name val="Calibri"/>
      <family val="2"/>
      <scheme val="minor"/>
    </font>
    <font>
      <b/>
      <sz val="12"/>
      <color rgb="FF000000"/>
      <name val="Calibri"/>
      <family val="2"/>
      <scheme val="minor"/>
    </font>
    <font>
      <sz val="5"/>
      <name val="Verdana"/>
      <family val="2"/>
    </font>
    <font>
      <sz val="10"/>
      <color rgb="FF000000"/>
      <name val="Times New Roman"/>
      <family val="1"/>
    </font>
    <font>
      <sz val="5"/>
      <color theme="1"/>
      <name val="Calibri"/>
      <family val="2"/>
      <scheme val="minor"/>
    </font>
    <font>
      <sz val="5"/>
      <name val="Arial"/>
      <family val="2"/>
    </font>
    <font>
      <sz val="5"/>
      <color rgb="FF000000"/>
      <name val="Arial"/>
      <family val="2"/>
    </font>
    <font>
      <sz val="5"/>
      <color rgb="FF000000"/>
      <name val="Verdana"/>
      <family val="2"/>
    </font>
    <font>
      <b/>
      <sz val="13"/>
      <color theme="1"/>
      <name val="Calibri"/>
      <family val="2"/>
      <scheme val="minor"/>
    </font>
    <font>
      <b/>
      <sz val="13"/>
      <color rgb="FF404040"/>
      <name val="Calibri"/>
      <family val="2"/>
      <scheme val="minor"/>
    </font>
    <font>
      <sz val="9"/>
      <color theme="1"/>
      <name val="Sans pro"/>
    </font>
    <font>
      <b/>
      <sz val="11"/>
      <color rgb="FF303030"/>
      <name val="Verdana"/>
      <family val="2"/>
    </font>
    <font>
      <b/>
      <sz val="14"/>
      <color theme="0"/>
      <name val="Calibri"/>
      <family val="2"/>
      <scheme val="minor"/>
    </font>
    <font>
      <b/>
      <sz val="11"/>
      <color rgb="FF000000"/>
      <name val="Calibri"/>
      <family val="2"/>
      <scheme val="minor"/>
    </font>
    <font>
      <b/>
      <sz val="11"/>
      <color rgb="FFFFFFFF"/>
      <name val="Calibri"/>
      <family val="2"/>
      <scheme val="minor"/>
    </font>
    <font>
      <sz val="11"/>
      <color rgb="FF000000"/>
      <name val="Calibri"/>
      <family val="2"/>
      <scheme val="minor"/>
    </font>
    <font>
      <sz val="11"/>
      <color rgb="FFC0504D"/>
      <name val="Calibri"/>
      <family val="2"/>
      <scheme val="minor"/>
    </font>
    <font>
      <sz val="11"/>
      <color rgb="FF4F81BD"/>
      <name val="Calibri"/>
      <family val="2"/>
      <scheme val="minor"/>
    </font>
    <font>
      <b/>
      <sz val="11"/>
      <color theme="0"/>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rgb="FFFFFFFF"/>
        <bgColor indexed="64"/>
      </patternFill>
    </fill>
    <fill>
      <patternFill patternType="solid">
        <fgColor rgb="FFFFD200"/>
        <bgColor indexed="64"/>
      </patternFill>
    </fill>
    <fill>
      <patternFill patternType="solid">
        <fgColor theme="0"/>
        <bgColor indexed="64"/>
      </patternFill>
    </fill>
    <fill>
      <patternFill patternType="solid">
        <fgColor theme="0"/>
        <bgColor theme="4" tint="0.79998168889431442"/>
      </patternFill>
    </fill>
    <fill>
      <patternFill patternType="solid">
        <fgColor rgb="FFFFFF00"/>
        <bgColor indexed="64"/>
      </patternFill>
    </fill>
    <fill>
      <patternFill patternType="solid">
        <fgColor theme="0" tint="-0.14999847407452621"/>
        <bgColor theme="4" tint="0.79998168889431442"/>
      </patternFill>
    </fill>
    <fill>
      <patternFill patternType="solid">
        <fgColor rgb="FFDA9694"/>
        <bgColor indexed="64"/>
      </patternFill>
    </fill>
    <fill>
      <patternFill patternType="solid">
        <fgColor rgb="FF000000"/>
        <bgColor indexed="64"/>
      </patternFill>
    </fill>
  </fills>
  <borders count="3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rgb="FF808080"/>
      </left>
      <right/>
      <top style="thin">
        <color indexed="64"/>
      </top>
      <bottom style="thin">
        <color rgb="FF808080"/>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9">
    <xf numFmtId="0" fontId="0" fillId="0" borderId="0"/>
    <xf numFmtId="0" fontId="12" fillId="0" borderId="0" applyNumberFormat="0" applyFill="0" applyBorder="0" applyAlignment="0" applyProtection="0"/>
    <xf numFmtId="43" fontId="26" fillId="0" borderId="0" applyFont="0" applyFill="0" applyBorder="0" applyAlignment="0" applyProtection="0"/>
    <xf numFmtId="44" fontId="26" fillId="0" borderId="0" applyFont="0" applyFill="0" applyBorder="0" applyAlignment="0" applyProtection="0"/>
    <xf numFmtId="0" fontId="35" fillId="0" borderId="0"/>
    <xf numFmtId="43" fontId="26" fillId="0" borderId="0" applyFont="0" applyFill="0" applyBorder="0" applyAlignment="0" applyProtection="0"/>
    <xf numFmtId="44" fontId="26" fillId="0" borderId="0" applyFont="0" applyFill="0" applyBorder="0" applyAlignment="0" applyProtection="0"/>
    <xf numFmtId="0" fontId="50" fillId="0" borderId="0"/>
    <xf numFmtId="41" fontId="26" fillId="0" borderId="0" applyFont="0" applyFill="0" applyBorder="0" applyAlignment="0" applyProtection="0"/>
  </cellStyleXfs>
  <cellXfs count="343">
    <xf numFmtId="0" fontId="0" fillId="0" borderId="0" xfId="0"/>
    <xf numFmtId="0" fontId="1"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justify" vertical="center"/>
    </xf>
    <xf numFmtId="0" fontId="10" fillId="0" borderId="0" xfId="0" applyFont="1" applyAlignment="1">
      <alignment horizontal="justify" vertical="center"/>
    </xf>
    <xf numFmtId="0" fontId="4" fillId="0" borderId="2" xfId="0" applyFont="1" applyBorder="1" applyAlignment="1">
      <alignment horizontal="justify" vertical="center" wrapText="1"/>
    </xf>
    <xf numFmtId="0" fontId="7" fillId="0" borderId="2" xfId="0" applyFont="1" applyBorder="1" applyAlignment="1">
      <alignment horizontal="justify" vertical="center" wrapText="1"/>
    </xf>
    <xf numFmtId="0" fontId="13"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7" fillId="2" borderId="2" xfId="0" applyFont="1" applyFill="1" applyBorder="1" applyAlignment="1">
      <alignment horizontal="center" vertical="center" wrapText="1"/>
    </xf>
    <xf numFmtId="0" fontId="17" fillId="0" borderId="0" xfId="0" applyFont="1" applyAlignment="1">
      <alignment horizontal="left" wrapText="1"/>
    </xf>
    <xf numFmtId="0" fontId="0" fillId="0" borderId="0" xfId="0" applyAlignment="1">
      <alignment horizontal="center" vertical="center"/>
    </xf>
    <xf numFmtId="0" fontId="7" fillId="0" borderId="2" xfId="0" applyFont="1" applyBorder="1" applyAlignment="1">
      <alignment horizontal="justify"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2" xfId="0" applyFont="1" applyBorder="1" applyAlignment="1">
      <alignment horizontal="justify" vertical="center" wrapText="1"/>
    </xf>
    <xf numFmtId="0" fontId="0" fillId="0" borderId="2" xfId="0" applyBorder="1"/>
    <xf numFmtId="0" fontId="11" fillId="0" borderId="0" xfId="0" applyFont="1" applyAlignment="1">
      <alignment vertical="center" wrapText="1"/>
    </xf>
    <xf numFmtId="0" fontId="12" fillId="0" borderId="0" xfId="1" applyAlignment="1">
      <alignment vertical="center" wrapText="1"/>
    </xf>
    <xf numFmtId="0" fontId="1"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left" vertical="center" wrapText="1"/>
    </xf>
    <xf numFmtId="0" fontId="7" fillId="2" borderId="2" xfId="0" applyFont="1" applyFill="1" applyBorder="1" applyAlignment="1">
      <alignment horizontal="center" vertical="center" wrapText="1"/>
    </xf>
    <xf numFmtId="0" fontId="22" fillId="0" borderId="0" xfId="0" applyFont="1" applyAlignment="1">
      <alignment wrapText="1"/>
    </xf>
    <xf numFmtId="0" fontId="22" fillId="0" borderId="0" xfId="0" applyFont="1"/>
    <xf numFmtId="0" fontId="9" fillId="0" borderId="0" xfId="0" applyFont="1" applyAlignment="1">
      <alignment wrapText="1"/>
    </xf>
    <xf numFmtId="0" fontId="8" fillId="5"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0" xfId="0" applyFont="1"/>
    <xf numFmtId="0" fontId="3"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5" fillId="0" borderId="0" xfId="0" applyFont="1" applyAlignment="1">
      <alignment vertical="center"/>
    </xf>
    <xf numFmtId="0" fontId="2" fillId="0" borderId="0" xfId="0" applyFont="1" applyAlignment="1">
      <alignment horizontal="left" vertical="center"/>
    </xf>
    <xf numFmtId="0" fontId="24" fillId="0" borderId="0" xfId="0" applyFont="1"/>
    <xf numFmtId="0" fontId="2" fillId="0" borderId="0" xfId="0" applyFont="1" applyAlignment="1">
      <alignment vertical="center"/>
    </xf>
    <xf numFmtId="0" fontId="8" fillId="0" borderId="2" xfId="0" applyFont="1" applyBorder="1" applyAlignment="1">
      <alignment horizontal="justify" vertical="top" wrapText="1"/>
    </xf>
    <xf numFmtId="0" fontId="3"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3" borderId="2" xfId="0" applyFont="1" applyFill="1" applyBorder="1" applyAlignment="1">
      <alignment horizontal="justify" vertical="top" wrapText="1"/>
    </xf>
    <xf numFmtId="0" fontId="15" fillId="3" borderId="2" xfId="0" applyFont="1" applyFill="1" applyBorder="1" applyAlignment="1">
      <alignment horizontal="center" vertical="center" wrapText="1"/>
    </xf>
    <xf numFmtId="0" fontId="15" fillId="0" borderId="2" xfId="0" applyFont="1" applyBorder="1" applyAlignment="1">
      <alignment horizontal="justify" vertical="center" wrapText="1"/>
    </xf>
    <xf numFmtId="0" fontId="15" fillId="0" borderId="2" xfId="0" applyFont="1" applyBorder="1" applyAlignment="1">
      <alignment horizontal="center" vertical="center" wrapText="1"/>
    </xf>
    <xf numFmtId="0" fontId="2" fillId="0" borderId="0" xfId="0" applyFont="1" applyAlignment="1">
      <alignment horizontal="left" vertical="center"/>
    </xf>
    <xf numFmtId="0" fontId="1" fillId="0" borderId="0" xfId="0" applyFont="1" applyAlignment="1">
      <alignment wrapText="1"/>
    </xf>
    <xf numFmtId="43" fontId="0" fillId="0" borderId="0" xfId="2" applyFont="1"/>
    <xf numFmtId="0" fontId="30" fillId="2" borderId="9"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1" fillId="2" borderId="10" xfId="0" applyFont="1" applyFill="1" applyBorder="1" applyAlignment="1">
      <alignment horizontal="justify" vertical="center" wrapText="1"/>
    </xf>
    <xf numFmtId="0" fontId="31" fillId="0" borderId="11" xfId="0" applyFont="1" applyBorder="1" applyAlignment="1">
      <alignment horizontal="justify" vertical="center" wrapText="1"/>
    </xf>
    <xf numFmtId="0" fontId="30" fillId="2" borderId="10" xfId="0" applyFont="1" applyFill="1" applyBorder="1" applyAlignment="1">
      <alignment horizontal="justify" vertical="center" wrapText="1"/>
    </xf>
    <xf numFmtId="0" fontId="30" fillId="3" borderId="11" xfId="0" applyFont="1" applyFill="1" applyBorder="1" applyAlignment="1">
      <alignment vertical="center" wrapText="1"/>
    </xf>
    <xf numFmtId="43" fontId="31" fillId="0" borderId="11" xfId="2" applyFont="1" applyBorder="1" applyAlignment="1">
      <alignment horizontal="justify" vertical="center" wrapText="1"/>
    </xf>
    <xf numFmtId="43" fontId="30" fillId="0" borderId="11" xfId="2" applyFont="1" applyBorder="1" applyAlignment="1">
      <alignment horizontal="justify" vertical="center" wrapText="1"/>
    </xf>
    <xf numFmtId="43" fontId="30" fillId="0" borderId="11" xfId="2" applyFont="1" applyBorder="1" applyAlignment="1">
      <alignment vertical="center" wrapText="1"/>
    </xf>
    <xf numFmtId="0" fontId="2" fillId="0" borderId="0" xfId="0" applyFont="1" applyAlignment="1">
      <alignment vertical="center" wrapText="1"/>
    </xf>
    <xf numFmtId="0" fontId="27" fillId="2" borderId="13" xfId="0" applyFont="1" applyFill="1" applyBorder="1" applyAlignment="1">
      <alignment horizontal="center" vertical="center" wrapText="1"/>
    </xf>
    <xf numFmtId="0" fontId="28" fillId="2" borderId="15" xfId="0" applyFont="1" applyFill="1" applyBorder="1" applyAlignment="1">
      <alignment horizontal="left" vertical="center" wrapText="1" indent="2"/>
    </xf>
    <xf numFmtId="0" fontId="0" fillId="2" borderId="15" xfId="0" applyFill="1" applyBorder="1" applyAlignment="1">
      <alignment vertical="center" wrapText="1"/>
    </xf>
    <xf numFmtId="0" fontId="28" fillId="2" borderId="11" xfId="0" applyFont="1" applyFill="1" applyBorder="1" applyAlignment="1">
      <alignment horizontal="left" vertical="center" wrapText="1" indent="2"/>
    </xf>
    <xf numFmtId="0" fontId="0" fillId="2" borderId="11" xfId="0" applyFill="1" applyBorder="1" applyAlignment="1">
      <alignment vertical="center" wrapText="1"/>
    </xf>
    <xf numFmtId="0" fontId="33" fillId="6" borderId="2" xfId="0" applyFont="1" applyFill="1" applyBorder="1" applyAlignment="1">
      <alignment vertical="center" wrapText="1"/>
    </xf>
    <xf numFmtId="4" fontId="34" fillId="6" borderId="2" xfId="2" applyNumberFormat="1" applyFont="1" applyFill="1" applyBorder="1" applyAlignment="1">
      <alignment vertical="center" wrapText="1"/>
    </xf>
    <xf numFmtId="4" fontId="34" fillId="6" borderId="2" xfId="0" applyNumberFormat="1" applyFont="1" applyFill="1" applyBorder="1" applyAlignment="1">
      <alignment horizontal="right" vertical="center" wrapText="1"/>
    </xf>
    <xf numFmtId="0" fontId="33" fillId="5" borderId="2" xfId="0" applyFont="1" applyFill="1" applyBorder="1" applyAlignment="1">
      <alignment vertical="center" wrapText="1"/>
    </xf>
    <xf numFmtId="4" fontId="34" fillId="5" borderId="2" xfId="2" applyNumberFormat="1" applyFont="1" applyFill="1" applyBorder="1" applyAlignment="1">
      <alignment vertical="center" wrapText="1"/>
    </xf>
    <xf numFmtId="4" fontId="34" fillId="5" borderId="2" xfId="0" applyNumberFormat="1" applyFont="1" applyFill="1" applyBorder="1" applyAlignment="1">
      <alignment horizontal="right" vertical="center" wrapText="1"/>
    </xf>
    <xf numFmtId="4" fontId="34" fillId="5" borderId="2" xfId="4" applyNumberFormat="1" applyFont="1" applyFill="1" applyBorder="1" applyAlignment="1">
      <alignment horizontal="right" vertical="center" wrapText="1"/>
    </xf>
    <xf numFmtId="0" fontId="30" fillId="5" borderId="2" xfId="0" applyFont="1" applyFill="1" applyBorder="1" applyAlignment="1">
      <alignment horizontal="justify" vertical="center" wrapText="1"/>
    </xf>
    <xf numFmtId="4" fontId="31" fillId="5" borderId="2" xfId="0" applyNumberFormat="1" applyFont="1" applyFill="1" applyBorder="1" applyAlignment="1">
      <alignment horizontal="right" vertical="center" wrapText="1"/>
    </xf>
    <xf numFmtId="0" fontId="29" fillId="2" borderId="11" xfId="0" applyFont="1" applyFill="1" applyBorder="1" applyAlignment="1">
      <alignment horizontal="center" vertical="center" wrapText="1"/>
    </xf>
    <xf numFmtId="0" fontId="36" fillId="0" borderId="2" xfId="0" applyFont="1" applyBorder="1" applyAlignment="1" applyProtection="1">
      <alignment horizontal="center" vertical="center"/>
      <protection locked="0"/>
    </xf>
    <xf numFmtId="0" fontId="35" fillId="2" borderId="10" xfId="0" applyFont="1" applyFill="1" applyBorder="1" applyAlignment="1">
      <alignment horizontal="justify" vertical="center" wrapText="1"/>
    </xf>
    <xf numFmtId="0" fontId="29" fillId="2" borderId="8" xfId="0" applyFont="1" applyFill="1" applyBorder="1" applyAlignment="1">
      <alignment horizontal="justify" vertical="center" wrapText="1"/>
    </xf>
    <xf numFmtId="0" fontId="29" fillId="2" borderId="8"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8" fillId="2" borderId="11" xfId="0" applyFont="1" applyFill="1" applyBorder="1" applyAlignment="1">
      <alignment horizontal="justify" vertical="center" wrapText="1"/>
    </xf>
    <xf numFmtId="0" fontId="38" fillId="2" borderId="11" xfId="0" applyFont="1" applyFill="1" applyBorder="1" applyAlignment="1">
      <alignment horizontal="center" vertical="center" wrapText="1"/>
    </xf>
    <xf numFmtId="0" fontId="29" fillId="2" borderId="7" xfId="0" applyFont="1" applyFill="1" applyBorder="1" applyAlignment="1">
      <alignment horizontal="justify" vertical="center" wrapText="1"/>
    </xf>
    <xf numFmtId="9" fontId="29" fillId="2" borderId="11" xfId="0" applyNumberFormat="1" applyFont="1" applyFill="1" applyBorder="1" applyAlignment="1">
      <alignment horizontal="center" vertical="center" wrapText="1"/>
    </xf>
    <xf numFmtId="0" fontId="38" fillId="2" borderId="15"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9" fillId="2" borderId="8" xfId="0" applyFont="1" applyFill="1" applyBorder="1" applyAlignment="1">
      <alignment horizontal="right" vertical="center" wrapText="1"/>
    </xf>
    <xf numFmtId="0" fontId="38"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33" fillId="0" borderId="2" xfId="0" applyFont="1" applyFill="1" applyBorder="1" applyAlignment="1">
      <alignment vertical="center" wrapText="1"/>
    </xf>
    <xf numFmtId="0" fontId="39" fillId="2" borderId="13" xfId="0" applyFont="1" applyFill="1" applyBorder="1" applyAlignment="1">
      <alignment horizontal="center" vertical="center" wrapText="1"/>
    </xf>
    <xf numFmtId="0" fontId="40" fillId="2" borderId="15" xfId="0" applyFont="1" applyFill="1" applyBorder="1" applyAlignment="1">
      <alignment horizontal="left" vertical="center" wrapText="1" indent="1"/>
    </xf>
    <xf numFmtId="0" fontId="40" fillId="2" borderId="15" xfId="0" applyFont="1" applyFill="1" applyBorder="1" applyAlignment="1">
      <alignment horizontal="left" vertical="center" wrapText="1" indent="2"/>
    </xf>
    <xf numFmtId="0" fontId="40" fillId="2" borderId="15" xfId="0" applyFont="1" applyFill="1" applyBorder="1" applyAlignment="1">
      <alignment horizontal="left" vertical="center" wrapText="1" indent="3"/>
    </xf>
    <xf numFmtId="0" fontId="39" fillId="2" borderId="15" xfId="0" applyFont="1" applyFill="1" applyBorder="1" applyAlignment="1">
      <alignment horizontal="center" vertical="center" wrapText="1"/>
    </xf>
    <xf numFmtId="0" fontId="0" fillId="2" borderId="15" xfId="0" applyFill="1" applyBorder="1" applyAlignment="1">
      <alignment vertical="top" wrapText="1"/>
    </xf>
    <xf numFmtId="0" fontId="40" fillId="2" borderId="15" xfId="0" applyFont="1" applyFill="1" applyBorder="1" applyAlignment="1">
      <alignment horizontal="justify" vertical="center" wrapText="1"/>
    </xf>
    <xf numFmtId="0" fontId="0" fillId="2" borderId="11" xfId="0" applyFill="1" applyBorder="1" applyAlignment="1">
      <alignment vertical="top" wrapText="1"/>
    </xf>
    <xf numFmtId="0" fontId="1" fillId="0" borderId="0" xfId="0" applyFont="1" applyBorder="1" applyAlignment="1">
      <alignment vertical="center" wrapText="1"/>
    </xf>
    <xf numFmtId="0" fontId="42" fillId="0" borderId="19"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33" fillId="0" borderId="20" xfId="0" applyFont="1" applyFill="1" applyBorder="1" applyAlignment="1">
      <alignment vertical="center" wrapText="1"/>
    </xf>
    <xf numFmtId="44" fontId="21" fillId="0" borderId="6" xfId="0" applyNumberFormat="1" applyFont="1" applyFill="1" applyBorder="1" applyAlignment="1" applyProtection="1">
      <alignment vertical="center" wrapText="1"/>
      <protection locked="0"/>
    </xf>
    <xf numFmtId="44" fontId="37" fillId="0" borderId="6" xfId="0" applyNumberFormat="1" applyFont="1" applyFill="1" applyBorder="1" applyAlignment="1" applyProtection="1">
      <alignment horizontal="center" vertical="center" wrapText="1"/>
      <protection locked="0"/>
    </xf>
    <xf numFmtId="0" fontId="42" fillId="0" borderId="6" xfId="0" applyFont="1" applyFill="1" applyBorder="1" applyAlignment="1">
      <alignment horizontal="center" vertical="center" wrapText="1"/>
    </xf>
    <xf numFmtId="0" fontId="42" fillId="0" borderId="21" xfId="0" applyFont="1" applyFill="1" applyBorder="1" applyAlignment="1">
      <alignment horizontal="center" vertical="center" wrapText="1"/>
    </xf>
    <xf numFmtId="0" fontId="32" fillId="0" borderId="9" xfId="0" applyFont="1" applyBorder="1" applyAlignment="1">
      <alignment horizontal="center" vertical="center" wrapText="1"/>
    </xf>
    <xf numFmtId="164" fontId="32" fillId="0" borderId="1" xfId="0" applyNumberFormat="1" applyFont="1" applyBorder="1" applyAlignment="1">
      <alignment horizontal="justify" vertical="center" wrapText="1"/>
    </xf>
    <xf numFmtId="0" fontId="32" fillId="0" borderId="1" xfId="0" applyFont="1" applyBorder="1" applyAlignment="1">
      <alignment horizontal="center" vertical="center" wrapText="1"/>
    </xf>
    <xf numFmtId="164" fontId="35" fillId="0" borderId="19" xfId="3" applyNumberFormat="1" applyFont="1" applyFill="1" applyBorder="1" applyAlignment="1">
      <alignment horizontal="center" vertical="center" wrapText="1"/>
    </xf>
    <xf numFmtId="0" fontId="40" fillId="2" borderId="11" xfId="0" applyFont="1" applyFill="1" applyBorder="1" applyAlignment="1">
      <alignment horizontal="left" vertical="center" wrapText="1" indent="1"/>
    </xf>
    <xf numFmtId="0" fontId="43" fillId="0" borderId="0" xfId="0" applyFont="1" applyAlignment="1">
      <alignment horizontal="justify" vertical="center"/>
    </xf>
    <xf numFmtId="4" fontId="34" fillId="0" borderId="2" xfId="0" applyNumberFormat="1" applyFont="1" applyFill="1" applyBorder="1" applyAlignment="1">
      <alignment horizontal="right" vertical="center" wrapText="1"/>
    </xf>
    <xf numFmtId="0" fontId="0" fillId="0" borderId="0" xfId="0" applyFill="1"/>
    <xf numFmtId="4" fontId="34" fillId="6" borderId="2" xfId="0" applyNumberFormat="1" applyFont="1" applyFill="1" applyBorder="1" applyAlignment="1">
      <alignment horizontal="right" vertical="center" wrapText="1"/>
    </xf>
    <xf numFmtId="4" fontId="34" fillId="6" borderId="2" xfId="0" applyNumberFormat="1" applyFont="1" applyFill="1" applyBorder="1" applyAlignment="1">
      <alignment horizontal="right" vertical="center" wrapText="1"/>
    </xf>
    <xf numFmtId="4" fontId="34" fillId="6" borderId="2" xfId="0" applyNumberFormat="1" applyFont="1" applyFill="1" applyBorder="1" applyAlignment="1">
      <alignment horizontal="right" vertical="center" wrapText="1"/>
    </xf>
    <xf numFmtId="4" fontId="31" fillId="5" borderId="2" xfId="0" applyNumberFormat="1" applyFont="1" applyFill="1" applyBorder="1" applyAlignment="1">
      <alignment horizontal="right" vertical="center" wrapText="1"/>
    </xf>
    <xf numFmtId="4" fontId="0" fillId="0" borderId="0" xfId="0" applyNumberFormat="1"/>
    <xf numFmtId="49" fontId="33" fillId="6" borderId="2" xfId="0" applyNumberFormat="1" applyFont="1" applyFill="1" applyBorder="1" applyAlignment="1">
      <alignment vertical="center" wrapText="1"/>
    </xf>
    <xf numFmtId="0" fontId="44" fillId="7" borderId="0" xfId="0" applyFont="1" applyFill="1"/>
    <xf numFmtId="0" fontId="33" fillId="8" borderId="2" xfId="0" applyFont="1" applyFill="1" applyBorder="1" applyAlignment="1">
      <alignment vertical="center" wrapText="1"/>
    </xf>
    <xf numFmtId="4" fontId="34" fillId="8" borderId="2" xfId="2" applyNumberFormat="1" applyFont="1" applyFill="1" applyBorder="1" applyAlignment="1">
      <alignment vertical="center" wrapText="1"/>
    </xf>
    <xf numFmtId="0" fontId="33" fillId="6" borderId="2" xfId="0" applyFont="1" applyFill="1" applyBorder="1" applyAlignment="1">
      <alignment vertical="center"/>
    </xf>
    <xf numFmtId="4" fontId="45" fillId="8" borderId="2" xfId="2" applyNumberFormat="1" applyFont="1" applyFill="1" applyBorder="1" applyAlignment="1">
      <alignment vertical="center" wrapText="1"/>
    </xf>
    <xf numFmtId="0" fontId="29" fillId="2" borderId="11" xfId="0" applyFont="1" applyFill="1" applyBorder="1" applyAlignment="1">
      <alignment horizontal="center" vertical="center" wrapText="1"/>
    </xf>
    <xf numFmtId="0" fontId="29" fillId="5" borderId="2" xfId="0" applyFont="1" applyFill="1" applyBorder="1" applyAlignment="1">
      <alignment horizontal="center" vertical="center" wrapText="1"/>
    </xf>
    <xf numFmtId="3" fontId="46" fillId="0" borderId="2" xfId="0" applyNumberFormat="1" applyFont="1" applyBorder="1" applyAlignment="1">
      <alignment horizontal="left" vertical="top" wrapText="1"/>
    </xf>
    <xf numFmtId="3" fontId="46" fillId="0" borderId="2" xfId="0" applyNumberFormat="1" applyFont="1" applyBorder="1" applyAlignment="1">
      <alignment horizontal="center" vertical="top" wrapText="1"/>
    </xf>
    <xf numFmtId="0" fontId="29" fillId="2" borderId="16" xfId="0" applyFont="1" applyFill="1" applyBorder="1" applyAlignment="1">
      <alignment horizontal="justify" vertical="center" wrapText="1"/>
    </xf>
    <xf numFmtId="0" fontId="29" fillId="2" borderId="16" xfId="0" applyFont="1" applyFill="1" applyBorder="1" applyAlignment="1">
      <alignment horizontal="center" vertical="center" wrapText="1"/>
    </xf>
    <xf numFmtId="0" fontId="35" fillId="0" borderId="2" xfId="0" applyFont="1" applyBorder="1" applyAlignment="1">
      <alignment horizontal="center" vertical="center" wrapText="1"/>
    </xf>
    <xf numFmtId="4" fontId="41" fillId="0" borderId="2" xfId="0" applyNumberFormat="1" applyFont="1" applyFill="1" applyBorder="1" applyAlignment="1">
      <alignment horizontal="right" vertical="center" wrapText="1"/>
    </xf>
    <xf numFmtId="4" fontId="41" fillId="6" borderId="2" xfId="0" applyNumberFormat="1" applyFont="1" applyFill="1" applyBorder="1" applyAlignment="1">
      <alignment horizontal="right" vertical="center" wrapText="1"/>
    </xf>
    <xf numFmtId="0" fontId="47" fillId="0" borderId="2" xfId="0" applyFont="1" applyBorder="1" applyAlignment="1" applyProtection="1">
      <alignment vertical="center"/>
      <protection locked="0"/>
    </xf>
    <xf numFmtId="0" fontId="0" fillId="0" borderId="2" xfId="0" applyBorder="1" applyAlignment="1">
      <alignment vertical="center"/>
    </xf>
    <xf numFmtId="2" fontId="29" fillId="5" borderId="2" xfId="0" applyNumberFormat="1" applyFont="1" applyFill="1" applyBorder="1" applyAlignment="1">
      <alignment horizontal="center" vertical="center" wrapText="1"/>
    </xf>
    <xf numFmtId="0" fontId="48" fillId="0" borderId="2" xfId="0" applyFont="1" applyBorder="1" applyAlignment="1" applyProtection="1">
      <alignment horizontal="center" vertical="center"/>
      <protection locked="0"/>
    </xf>
    <xf numFmtId="4" fontId="45" fillId="6" borderId="2" xfId="0" applyNumberFormat="1" applyFont="1" applyFill="1" applyBorder="1" applyAlignment="1">
      <alignment horizontal="right" vertical="center" wrapText="1"/>
    </xf>
    <xf numFmtId="4" fontId="7" fillId="0" borderId="2" xfId="0" applyNumberFormat="1" applyFont="1" applyBorder="1" applyAlignment="1">
      <alignment horizontal="justify" vertical="center" wrapText="1"/>
    </xf>
    <xf numFmtId="0" fontId="4" fillId="0" borderId="2" xfId="0" applyFont="1" applyBorder="1" applyAlignment="1">
      <alignment horizontal="right" vertical="center" wrapText="1"/>
    </xf>
    <xf numFmtId="0" fontId="4" fillId="0" borderId="2" xfId="0" applyFont="1" applyBorder="1" applyAlignment="1">
      <alignment horizontal="center" vertical="center" wrapText="1"/>
    </xf>
    <xf numFmtId="0" fontId="7" fillId="0" borderId="2" xfId="0" applyFont="1" applyBorder="1" applyAlignment="1">
      <alignment horizontal="right" vertical="center" wrapText="1"/>
    </xf>
    <xf numFmtId="0" fontId="3" fillId="0" borderId="2" xfId="0" applyFont="1" applyBorder="1" applyAlignment="1">
      <alignment horizontal="right" vertical="center" wrapText="1"/>
    </xf>
    <xf numFmtId="4" fontId="3" fillId="0" borderId="2" xfId="0" applyNumberFormat="1" applyFont="1" applyBorder="1" applyAlignment="1">
      <alignment horizontal="right" vertical="center" wrapText="1"/>
    </xf>
    <xf numFmtId="2" fontId="4" fillId="0" borderId="2" xfId="0" applyNumberFormat="1"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5" fillId="3" borderId="2" xfId="0" applyFont="1" applyFill="1" applyBorder="1" applyAlignment="1">
      <alignment horizontal="center" vertical="top" wrapText="1"/>
    </xf>
    <xf numFmtId="0" fontId="16" fillId="0" borderId="2" xfId="0" applyFont="1" applyBorder="1" applyAlignment="1">
      <alignment horizontal="justify" vertical="top" wrapText="1"/>
    </xf>
    <xf numFmtId="0" fontId="8" fillId="5" borderId="2" xfId="0" applyFont="1" applyFill="1" applyBorder="1" applyAlignment="1">
      <alignment horizontal="justify" vertical="top" wrapText="1"/>
    </xf>
    <xf numFmtId="0" fontId="51" fillId="0" borderId="2" xfId="0" applyFont="1" applyBorder="1" applyAlignment="1">
      <alignment horizontal="center" vertical="center"/>
    </xf>
    <xf numFmtId="2" fontId="52" fillId="0" borderId="2" xfId="0" applyNumberFormat="1" applyFont="1" applyFill="1" applyBorder="1" applyAlignment="1">
      <alignment vertical="center" wrapText="1"/>
    </xf>
    <xf numFmtId="0" fontId="52" fillId="0" borderId="2" xfId="0" applyFont="1" applyFill="1" applyBorder="1" applyAlignment="1">
      <alignment vertical="center" wrapText="1"/>
    </xf>
    <xf numFmtId="0" fontId="52" fillId="0" borderId="2" xfId="7" applyFont="1" applyFill="1" applyBorder="1" applyAlignment="1">
      <alignment horizontal="center" vertical="center" wrapText="1"/>
    </xf>
    <xf numFmtId="0" fontId="53" fillId="0" borderId="2" xfId="7" applyFont="1" applyFill="1" applyBorder="1" applyAlignment="1">
      <alignment horizontal="center" vertical="center" wrapText="1"/>
    </xf>
    <xf numFmtId="2" fontId="52" fillId="0" borderId="2" xfId="0" applyNumberFormat="1" applyFont="1" applyFill="1" applyBorder="1" applyAlignment="1">
      <alignment horizontal="center" vertical="center" wrapText="1"/>
    </xf>
    <xf numFmtId="0" fontId="52" fillId="0" borderId="2" xfId="0" applyFont="1" applyFill="1" applyBorder="1" applyAlignment="1">
      <alignment horizontal="center" vertical="center" wrapText="1"/>
    </xf>
    <xf numFmtId="0" fontId="54" fillId="0" borderId="23" xfId="7" applyFont="1" applyFill="1" applyBorder="1" applyAlignment="1">
      <alignment vertical="center" wrapText="1"/>
    </xf>
    <xf numFmtId="0" fontId="49" fillId="0" borderId="2" xfId="0" applyFont="1" applyFill="1" applyBorder="1" applyAlignment="1">
      <alignment vertical="center" wrapText="1"/>
    </xf>
    <xf numFmtId="43" fontId="49" fillId="0" borderId="2" xfId="2" applyFont="1" applyFill="1" applyBorder="1" applyAlignment="1">
      <alignment vertical="center" wrapText="1"/>
    </xf>
    <xf numFmtId="43" fontId="52" fillId="0" borderId="2" xfId="2" applyFont="1" applyFill="1" applyBorder="1" applyAlignment="1">
      <alignment horizontal="center" vertical="center" wrapText="1"/>
    </xf>
    <xf numFmtId="43" fontId="49" fillId="0" borderId="2" xfId="2" applyFont="1" applyFill="1" applyBorder="1" applyAlignment="1">
      <alignment horizontal="center" vertical="center" wrapText="1"/>
    </xf>
    <xf numFmtId="2" fontId="49" fillId="0" borderId="2" xfId="0" applyNumberFormat="1" applyFont="1" applyFill="1" applyBorder="1" applyAlignment="1">
      <alignment horizontal="center" vertical="center" wrapText="1"/>
    </xf>
    <xf numFmtId="0" fontId="52" fillId="0" borderId="3" xfId="0" applyFont="1" applyFill="1" applyBorder="1" applyAlignment="1">
      <alignment vertical="center" wrapText="1"/>
    </xf>
    <xf numFmtId="0" fontId="55" fillId="0" borderId="2" xfId="0" applyFont="1" applyBorder="1" applyAlignment="1"/>
    <xf numFmtId="0" fontId="33" fillId="0" borderId="2" xfId="0" applyFont="1" applyBorder="1" applyAlignment="1">
      <alignment wrapText="1"/>
    </xf>
    <xf numFmtId="43" fontId="33" fillId="0" borderId="2" xfId="2" applyFont="1" applyBorder="1" applyAlignment="1">
      <alignment wrapText="1"/>
    </xf>
    <xf numFmtId="43" fontId="55" fillId="0" borderId="2" xfId="2" applyFont="1" applyBorder="1" applyAlignment="1"/>
    <xf numFmtId="43" fontId="7" fillId="0" borderId="2" xfId="2" applyFont="1" applyBorder="1" applyAlignment="1">
      <alignment horizontal="justify" vertical="center" wrapText="1"/>
    </xf>
    <xf numFmtId="43" fontId="55" fillId="0" borderId="2" xfId="2" applyFont="1" applyBorder="1" applyAlignment="1">
      <alignment horizontal="right" vertical="center"/>
    </xf>
    <xf numFmtId="43" fontId="55" fillId="0" borderId="2" xfId="2" applyFont="1" applyBorder="1" applyAlignment="1">
      <alignment vertical="center"/>
    </xf>
    <xf numFmtId="165" fontId="55" fillId="0" borderId="2" xfId="2" applyNumberFormat="1" applyFont="1" applyBorder="1" applyAlignment="1">
      <alignment horizontal="center" vertical="center"/>
    </xf>
    <xf numFmtId="0" fontId="55" fillId="0" borderId="2" xfId="0" applyFont="1" applyBorder="1" applyAlignment="1">
      <alignment vertical="center"/>
    </xf>
    <xf numFmtId="43" fontId="56" fillId="0" borderId="2" xfId="2" applyFont="1" applyBorder="1" applyAlignment="1">
      <alignment horizontal="justify" vertical="center" wrapText="1"/>
    </xf>
    <xf numFmtId="43" fontId="56" fillId="0" borderId="2" xfId="2" applyFont="1" applyBorder="1" applyAlignment="1">
      <alignment horizontal="right" vertical="center" wrapText="1"/>
    </xf>
    <xf numFmtId="43" fontId="56" fillId="0" borderId="2" xfId="2" applyFont="1" applyBorder="1" applyAlignment="1">
      <alignment vertical="center" wrapText="1"/>
    </xf>
    <xf numFmtId="0" fontId="9" fillId="0" borderId="0" xfId="0" applyFont="1" applyBorder="1" applyAlignment="1">
      <alignment horizontal="center" vertical="center" wrapText="1"/>
    </xf>
    <xf numFmtId="0" fontId="9" fillId="0" borderId="2" xfId="0" applyFont="1" applyBorder="1" applyAlignment="1">
      <alignment vertical="center" wrapText="1"/>
    </xf>
    <xf numFmtId="0" fontId="9" fillId="0" borderId="0" xfId="0" applyFont="1" applyBorder="1" applyAlignment="1">
      <alignment vertical="center" wrapText="1"/>
    </xf>
    <xf numFmtId="0" fontId="9" fillId="0" borderId="2" xfId="0" applyFont="1" applyBorder="1" applyAlignment="1">
      <alignment wrapText="1"/>
    </xf>
    <xf numFmtId="0" fontId="15" fillId="5" borderId="2" xfId="0" applyFont="1" applyFill="1" applyBorder="1" applyAlignment="1">
      <alignment horizontal="justify" vertical="center" wrapText="1"/>
    </xf>
    <xf numFmtId="0" fontId="12" fillId="5" borderId="2" xfId="1" applyFill="1" applyBorder="1" applyAlignment="1">
      <alignment horizontal="justify" vertical="center" wrapText="1"/>
    </xf>
    <xf numFmtId="0" fontId="15" fillId="5"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left"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9" fillId="0" borderId="2" xfId="0" applyFont="1" applyBorder="1" applyAlignment="1">
      <alignment horizontal="center" vertical="center" wrapText="1"/>
    </xf>
    <xf numFmtId="43" fontId="38" fillId="2" borderId="11" xfId="2" applyFont="1" applyFill="1" applyBorder="1" applyAlignment="1">
      <alignment horizontal="justify" vertical="center" wrapText="1"/>
    </xf>
    <xf numFmtId="2" fontId="38" fillId="2" borderId="11" xfId="0" applyNumberFormat="1" applyFont="1" applyFill="1" applyBorder="1" applyAlignment="1">
      <alignment horizontal="right" vertical="center" wrapText="1"/>
    </xf>
    <xf numFmtId="2" fontId="38" fillId="2" borderId="15" xfId="0" applyNumberFormat="1" applyFont="1" applyFill="1" applyBorder="1" applyAlignment="1">
      <alignment horizontal="right" vertical="center" wrapText="1"/>
    </xf>
    <xf numFmtId="0" fontId="38" fillId="2" borderId="11" xfId="0" applyFont="1" applyFill="1" applyBorder="1" applyAlignment="1">
      <alignment horizontal="right" vertical="center" wrapText="1"/>
    </xf>
    <xf numFmtId="2" fontId="29" fillId="2" borderId="2" xfId="0" applyNumberFormat="1" applyFont="1" applyFill="1" applyBorder="1" applyAlignment="1">
      <alignment horizontal="right" vertical="center" wrapText="1"/>
    </xf>
    <xf numFmtId="10" fontId="29" fillId="2" borderId="11" xfId="0" applyNumberFormat="1" applyFont="1" applyFill="1" applyBorder="1" applyAlignment="1">
      <alignment horizontal="center" vertical="center" wrapText="1"/>
    </xf>
    <xf numFmtId="0" fontId="10" fillId="0" borderId="0" xfId="0" applyFont="1" applyAlignment="1"/>
    <xf numFmtId="0" fontId="13" fillId="5" borderId="2" xfId="0" applyFont="1" applyFill="1" applyBorder="1" applyAlignment="1">
      <alignment horizontal="justify"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2" fillId="0" borderId="2" xfId="1" applyBorder="1" applyAlignment="1">
      <alignment horizontal="center" vertical="center" wrapText="1"/>
    </xf>
    <xf numFmtId="0" fontId="12" fillId="0" borderId="2" xfId="1" applyBorder="1" applyAlignment="1">
      <alignment wrapText="1"/>
    </xf>
    <xf numFmtId="0" fontId="9" fillId="0" borderId="2" xfId="0" applyFont="1" applyBorder="1" applyAlignment="1">
      <alignment horizontal="center" vertical="center" wrapText="1"/>
    </xf>
    <xf numFmtId="0" fontId="16" fillId="5" borderId="2" xfId="0" applyFont="1" applyFill="1" applyBorder="1" applyAlignment="1">
      <alignment horizontal="justify" vertical="top" wrapText="1"/>
    </xf>
    <xf numFmtId="0" fontId="29" fillId="2" borderId="0" xfId="0" applyFont="1" applyFill="1" applyBorder="1" applyAlignment="1">
      <alignment horizontal="center" vertical="center" wrapText="1"/>
    </xf>
    <xf numFmtId="0" fontId="0" fillId="0" borderId="0" xfId="0" pivotButton="1"/>
    <xf numFmtId="0" fontId="0" fillId="0" borderId="0" xfId="0" applyNumberFormat="1"/>
    <xf numFmtId="41" fontId="0" fillId="0" borderId="0" xfId="0" applyNumberFormat="1"/>
    <xf numFmtId="41" fontId="0" fillId="0" borderId="0" xfId="8" applyFont="1"/>
    <xf numFmtId="0" fontId="61" fillId="10" borderId="0" xfId="0" applyFont="1" applyFill="1" applyBorder="1" applyAlignment="1">
      <alignment vertical="center"/>
    </xf>
    <xf numFmtId="3" fontId="61" fillId="10" borderId="0" xfId="0" applyNumberFormat="1" applyFont="1" applyFill="1" applyBorder="1" applyAlignment="1">
      <alignment vertical="center"/>
    </xf>
    <xf numFmtId="9" fontId="61" fillId="10" borderId="0" xfId="0" applyNumberFormat="1" applyFont="1" applyFill="1" applyBorder="1" applyAlignment="1">
      <alignment horizontal="right" vertical="center"/>
    </xf>
    <xf numFmtId="0" fontId="61" fillId="9" borderId="25" xfId="0" applyFont="1" applyFill="1" applyBorder="1" applyAlignment="1">
      <alignment vertical="center"/>
    </xf>
    <xf numFmtId="0" fontId="63" fillId="3" borderId="25" xfId="0" applyFont="1" applyFill="1" applyBorder="1" applyAlignment="1">
      <alignment vertical="center"/>
    </xf>
    <xf numFmtId="0" fontId="62" fillId="3" borderId="25" xfId="0" applyFont="1" applyFill="1" applyBorder="1" applyAlignment="1">
      <alignment vertical="center"/>
    </xf>
    <xf numFmtId="0" fontId="64" fillId="3" borderId="25" xfId="0" applyFont="1" applyFill="1" applyBorder="1" applyAlignment="1">
      <alignment vertical="center"/>
    </xf>
    <xf numFmtId="0" fontId="62" fillId="3" borderId="19" xfId="0" applyFont="1" applyFill="1" applyBorder="1" applyAlignment="1">
      <alignment vertical="center"/>
    </xf>
    <xf numFmtId="3" fontId="63" fillId="3" borderId="25" xfId="0" applyNumberFormat="1" applyFont="1" applyFill="1" applyBorder="1" applyAlignment="1">
      <alignment vertical="center"/>
    </xf>
    <xf numFmtId="3" fontId="62" fillId="3" borderId="25" xfId="0" applyNumberFormat="1" applyFont="1" applyFill="1" applyBorder="1" applyAlignment="1">
      <alignment vertical="center"/>
    </xf>
    <xf numFmtId="3" fontId="64" fillId="3" borderId="25" xfId="0" applyNumberFormat="1" applyFont="1" applyFill="1" applyBorder="1" applyAlignment="1">
      <alignment vertical="center"/>
    </xf>
    <xf numFmtId="9" fontId="63" fillId="3" borderId="25" xfId="0" applyNumberFormat="1" applyFont="1" applyFill="1" applyBorder="1" applyAlignment="1">
      <alignment horizontal="right" vertical="center"/>
    </xf>
    <xf numFmtId="9" fontId="62" fillId="3" borderId="25" xfId="0" applyNumberFormat="1" applyFont="1" applyFill="1" applyBorder="1" applyAlignment="1">
      <alignment horizontal="right" vertical="center"/>
    </xf>
    <xf numFmtId="9" fontId="64" fillId="3" borderId="25" xfId="0" applyNumberFormat="1" applyFont="1" applyFill="1" applyBorder="1" applyAlignment="1">
      <alignment horizontal="right" vertical="center"/>
    </xf>
    <xf numFmtId="0" fontId="61" fillId="9" borderId="25" xfId="0" applyFont="1" applyFill="1" applyBorder="1" applyAlignment="1">
      <alignment vertical="center" wrapText="1"/>
    </xf>
    <xf numFmtId="3" fontId="61" fillId="9" borderId="25" xfId="0" applyNumberFormat="1" applyFont="1" applyFill="1" applyBorder="1" applyAlignment="1">
      <alignment vertical="center"/>
    </xf>
    <xf numFmtId="3" fontId="65" fillId="9" borderId="25" xfId="0" applyNumberFormat="1" applyFont="1" applyFill="1" applyBorder="1" applyAlignment="1">
      <alignment vertical="center"/>
    </xf>
    <xf numFmtId="9" fontId="65" fillId="9" borderId="25" xfId="0" applyNumberFormat="1" applyFont="1" applyFill="1" applyBorder="1" applyAlignment="1">
      <alignment vertical="center"/>
    </xf>
    <xf numFmtId="0" fontId="65" fillId="9" borderId="25" xfId="0" applyFont="1" applyFill="1" applyBorder="1" applyAlignment="1">
      <alignment vertical="center"/>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1" fillId="0" borderId="5" xfId="0" applyFont="1" applyBorder="1" applyAlignment="1">
      <alignment horizontal="justify" vertical="top" wrapText="1"/>
    </xf>
    <xf numFmtId="0" fontId="1" fillId="0" borderId="26" xfId="0" applyFont="1" applyBorder="1" applyAlignment="1">
      <alignment horizontal="justify" vertical="center" wrapText="1"/>
    </xf>
    <xf numFmtId="0" fontId="0" fillId="0" borderId="24" xfId="0" applyBorder="1" applyAlignment="1">
      <alignment horizontal="justify" vertical="center" wrapText="1"/>
    </xf>
    <xf numFmtId="0" fontId="0" fillId="0" borderId="27" xfId="0" applyBorder="1" applyAlignment="1">
      <alignment horizontal="justify" vertical="center" wrapText="1"/>
    </xf>
    <xf numFmtId="0" fontId="0" fillId="0" borderId="0" xfId="0" applyAlignment="1">
      <alignment horizontal="justify" vertical="center" wrapText="1"/>
    </xf>
    <xf numFmtId="0" fontId="0" fillId="0" borderId="28" xfId="0" applyBorder="1" applyAlignment="1">
      <alignment horizontal="justify" vertical="center" wrapText="1"/>
    </xf>
    <xf numFmtId="0" fontId="0" fillId="0" borderId="29" xfId="0"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5" xfId="0" applyFont="1" applyBorder="1" applyAlignment="1">
      <alignment horizontal="justify" vertical="center" wrapText="1"/>
    </xf>
    <xf numFmtId="0" fontId="58" fillId="0" borderId="2"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9"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24" xfId="0" applyFont="1" applyBorder="1" applyAlignment="1">
      <alignment horizontal="left" vertical="center" wrapText="1"/>
    </xf>
    <xf numFmtId="0" fontId="1" fillId="0" borderId="0" xfId="0" applyFont="1" applyBorder="1" applyAlignment="1">
      <alignment horizontal="left" vertical="center" wrapText="1"/>
    </xf>
    <xf numFmtId="0" fontId="9" fillId="0" borderId="25" xfId="0" applyFont="1" applyBorder="1" applyAlignment="1">
      <alignment horizontal="center" vertical="center" wrapText="1"/>
    </xf>
    <xf numFmtId="0" fontId="9" fillId="0" borderId="2" xfId="0" applyFont="1" applyBorder="1" applyAlignment="1">
      <alignment vertical="center" wrapText="1"/>
    </xf>
    <xf numFmtId="0" fontId="0" fillId="0" borderId="2" xfId="0" applyBorder="1" applyAlignment="1">
      <alignment vertical="center" wrapText="1"/>
    </xf>
    <xf numFmtId="0" fontId="1" fillId="0" borderId="2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left" vertical="center" wrapText="1"/>
    </xf>
    <xf numFmtId="0" fontId="9" fillId="0" borderId="0" xfId="0" applyFont="1" applyAlignment="1">
      <alignment horizontal="left"/>
    </xf>
    <xf numFmtId="0" fontId="1" fillId="0" borderId="0" xfId="0" applyFont="1" applyAlignment="1">
      <alignment horizontal="left" wrapText="1"/>
    </xf>
    <xf numFmtId="0" fontId="9" fillId="0" borderId="0" xfId="0" applyFont="1" applyAlignment="1">
      <alignment horizontal="left" wrapText="1"/>
    </xf>
    <xf numFmtId="0" fontId="9" fillId="0" borderId="0" xfId="0" applyFont="1" applyAlignment="1">
      <alignment horizont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2" xfId="0" applyFont="1" applyBorder="1" applyAlignment="1">
      <alignment horizontal="justify" vertical="center" wrapText="1"/>
    </xf>
    <xf numFmtId="0" fontId="0" fillId="0" borderId="2" xfId="0" applyBorder="1" applyAlignment="1">
      <alignment horizontal="justify" vertical="center" wrapText="1"/>
    </xf>
    <xf numFmtId="0" fontId="0" fillId="0" borderId="2" xfId="0" applyBorder="1" applyAlignment="1">
      <alignment horizontal="center"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2" fillId="0" borderId="0" xfId="0" applyFont="1" applyAlignment="1">
      <alignment horizontal="left" vertical="center" wrapText="1"/>
    </xf>
    <xf numFmtId="0" fontId="1" fillId="0" borderId="16" xfId="0" applyFont="1" applyBorder="1" applyAlignment="1">
      <alignment horizontal="left" vertical="center" wrapText="1"/>
    </xf>
    <xf numFmtId="0" fontId="27" fillId="2" borderId="12"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 fillId="0" borderId="0" xfId="0" applyFont="1" applyAlignment="1">
      <alignment horizontal="left" vertical="center"/>
    </xf>
    <xf numFmtId="0" fontId="29" fillId="2" borderId="12"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59" fillId="5" borderId="0" xfId="0" applyFont="1" applyFill="1" applyAlignment="1">
      <alignment horizontal="center"/>
    </xf>
    <xf numFmtId="0" fontId="60" fillId="3" borderId="6" xfId="0" applyFont="1" applyFill="1" applyBorder="1" applyAlignment="1">
      <alignment horizontal="center" vertical="center" wrapText="1"/>
    </xf>
    <xf numFmtId="0" fontId="60" fillId="3" borderId="25" xfId="0" applyFont="1" applyFill="1" applyBorder="1" applyAlignment="1">
      <alignment horizontal="center" vertical="center" wrapText="1"/>
    </xf>
    <xf numFmtId="0" fontId="60" fillId="3" borderId="6" xfId="0" applyFont="1" applyFill="1" applyBorder="1" applyAlignment="1">
      <alignment horizontal="center" vertical="center"/>
    </xf>
    <xf numFmtId="0" fontId="60" fillId="3" borderId="25" xfId="0" applyFont="1" applyFill="1" applyBorder="1" applyAlignment="1">
      <alignment horizontal="center" vertical="center"/>
    </xf>
    <xf numFmtId="0" fontId="39" fillId="2" borderId="12" xfId="0" applyFont="1" applyFill="1" applyBorder="1" applyAlignment="1">
      <alignment horizontal="center" vertical="center" wrapText="1"/>
    </xf>
    <xf numFmtId="0" fontId="39" fillId="2" borderId="14"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12" xfId="0" applyFont="1" applyFill="1" applyBorder="1" applyAlignment="1">
      <alignment horizontal="left" vertical="center" wrapText="1" indent="1"/>
    </xf>
    <xf numFmtId="0" fontId="39" fillId="2" borderId="14" xfId="0" applyFont="1" applyFill="1" applyBorder="1" applyAlignment="1">
      <alignment horizontal="left" vertical="center" wrapText="1" indent="1"/>
    </xf>
    <xf numFmtId="0" fontId="39" fillId="2" borderId="10" xfId="0" applyFont="1" applyFill="1" applyBorder="1" applyAlignment="1">
      <alignment horizontal="left" vertical="center" wrapText="1" indent="1"/>
    </xf>
    <xf numFmtId="0" fontId="2" fillId="5"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applyAlignment="1">
      <alignment horizontal="justify" vertical="center" wrapText="1"/>
    </xf>
    <xf numFmtId="0" fontId="7" fillId="0" borderId="2" xfId="0" applyFont="1" applyBorder="1" applyAlignment="1">
      <alignment horizontal="justify"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4" fillId="0" borderId="3" xfId="0" applyFont="1" applyBorder="1" applyAlignment="1"/>
    <xf numFmtId="0" fontId="24" fillId="0" borderId="4" xfId="0" applyFont="1" applyBorder="1" applyAlignment="1"/>
    <xf numFmtId="0" fontId="24" fillId="0" borderId="5" xfId="0" applyFont="1" applyBorder="1" applyAlignment="1"/>
    <xf numFmtId="0" fontId="6" fillId="0" borderId="0" xfId="0" applyFont="1" applyAlignment="1">
      <alignment horizontal="justify" vertical="center" wrapText="1"/>
    </xf>
    <xf numFmtId="0" fontId="11" fillId="0" borderId="0" xfId="0" applyFont="1" applyAlignment="1">
      <alignment horizontal="justify" vertical="center" wrapText="1"/>
    </xf>
    <xf numFmtId="0" fontId="1" fillId="0" borderId="0" xfId="0" applyFont="1" applyAlignment="1">
      <alignment horizontal="left" vertical="center"/>
    </xf>
    <xf numFmtId="0" fontId="3" fillId="2" borderId="2" xfId="0" applyFont="1" applyFill="1" applyBorder="1" applyAlignment="1">
      <alignment horizontal="center" vertical="center" wrapText="1"/>
    </xf>
    <xf numFmtId="0" fontId="51" fillId="0" borderId="2" xfId="0" applyFont="1" applyBorder="1" applyAlignment="1">
      <alignment horizontal="center"/>
    </xf>
    <xf numFmtId="0" fontId="0" fillId="0" borderId="2" xfId="0" applyBorder="1" applyAlignment="1">
      <alignment horizontal="center"/>
    </xf>
    <xf numFmtId="0" fontId="13"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43" fontId="3" fillId="0" borderId="2" xfId="2" applyFont="1" applyBorder="1" applyAlignment="1">
      <alignment horizontal="left" vertical="center" wrapText="1"/>
    </xf>
    <xf numFmtId="43" fontId="3" fillId="0" borderId="2" xfId="2"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7" fillId="0" borderId="0" xfId="0" applyFont="1" applyAlignment="1">
      <alignment horizontal="justify" vertical="center" wrapText="1"/>
    </xf>
    <xf numFmtId="0" fontId="5" fillId="0" borderId="0" xfId="0" applyFont="1" applyAlignment="1">
      <alignment horizontal="justify" vertical="center" wrapText="1"/>
    </xf>
    <xf numFmtId="0" fontId="7" fillId="0" borderId="0" xfId="0" applyFont="1" applyAlignment="1">
      <alignment horizontal="left" vertical="center" wrapText="1"/>
    </xf>
    <xf numFmtId="43" fontId="55" fillId="0" borderId="6" xfId="2" applyFont="1" applyBorder="1" applyAlignment="1">
      <alignment horizontal="center" vertical="center" wrapText="1"/>
    </xf>
    <xf numFmtId="43" fontId="55" fillId="0" borderId="25" xfId="2" applyFont="1" applyBorder="1" applyAlignment="1">
      <alignment horizontal="center" vertical="center" wrapText="1"/>
    </xf>
    <xf numFmtId="43" fontId="55" fillId="0" borderId="19" xfId="2" applyFont="1" applyBorder="1" applyAlignment="1">
      <alignment horizontal="center" vertical="center" wrapText="1"/>
    </xf>
    <xf numFmtId="0" fontId="0" fillId="0" borderId="27" xfId="0" applyBorder="1" applyAlignment="1">
      <alignment horizontal="center"/>
    </xf>
    <xf numFmtId="0" fontId="0" fillId="0" borderId="0" xfId="0" applyAlignment="1">
      <alignment horizontal="center"/>
    </xf>
    <xf numFmtId="0" fontId="57" fillId="0" borderId="2" xfId="0" applyFont="1" applyBorder="1" applyAlignment="1">
      <alignment horizontal="center" wrapText="1"/>
    </xf>
    <xf numFmtId="0" fontId="8" fillId="5" borderId="27" xfId="0" applyFont="1" applyFill="1" applyBorder="1" applyAlignment="1">
      <alignment horizontal="center" vertical="top" wrapText="1"/>
    </xf>
    <xf numFmtId="0" fontId="8" fillId="5" borderId="0" xfId="0" applyFont="1" applyFill="1" applyBorder="1" applyAlignment="1">
      <alignment horizontal="center" vertical="top" wrapText="1"/>
    </xf>
    <xf numFmtId="0" fontId="19" fillId="0" borderId="0" xfId="0" applyFont="1" applyAlignment="1">
      <alignment horizontal="center" vertical="center"/>
    </xf>
    <xf numFmtId="0" fontId="18" fillId="0" borderId="0" xfId="0" applyFont="1" applyAlignment="1">
      <alignment horizontal="left" wrapText="1"/>
    </xf>
    <xf numFmtId="0" fontId="0" fillId="0" borderId="0" xfId="0" applyAlignment="1">
      <alignment horizontal="left" wrapText="1"/>
    </xf>
    <xf numFmtId="0" fontId="8" fillId="3" borderId="7" xfId="0" applyFont="1" applyFill="1" applyBorder="1" applyAlignment="1">
      <alignment horizontal="justify" vertical="top" wrapText="1"/>
    </xf>
    <xf numFmtId="0" fontId="8" fillId="3" borderId="8" xfId="0" applyFont="1" applyFill="1" applyBorder="1" applyAlignment="1">
      <alignment horizontal="justify" vertical="top" wrapText="1"/>
    </xf>
    <xf numFmtId="0" fontId="8" fillId="3" borderId="1" xfId="0" applyFont="1" applyFill="1" applyBorder="1" applyAlignment="1">
      <alignment horizontal="justify" vertical="top" wrapText="1"/>
    </xf>
  </cellXfs>
  <cellStyles count="9">
    <cellStyle name="Hipervínculo" xfId="1" builtinId="8"/>
    <cellStyle name="Millares" xfId="2" builtinId="3"/>
    <cellStyle name="Millares [0]" xfId="8" builtinId="6"/>
    <cellStyle name="Millares 2" xfId="5"/>
    <cellStyle name="Moneda" xfId="3" builtinId="4"/>
    <cellStyle name="Moneda 2" xfId="6"/>
    <cellStyle name="Normal" xfId="0" builtinId="0"/>
    <cellStyle name="Normal 2" xfId="7"/>
    <cellStyle name="Normal 2 2" xfId="4"/>
  </cellStyles>
  <dxfs count="35">
    <dxf>
      <numFmt numFmtId="33" formatCode="_-* #,##0_-;\-* #,##0_-;_-* &quot;-&quot;_-;_-@_-"/>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5</xdr:col>
      <xdr:colOff>1632582</xdr:colOff>
      <xdr:row>4</xdr:row>
      <xdr:rowOff>96610</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stretch>
          <a:fillRect/>
        </a:stretch>
      </xdr:blipFill>
      <xdr:spPr>
        <a:xfrm>
          <a:off x="21167" y="0"/>
          <a:ext cx="7662058" cy="858610"/>
        </a:xfrm>
        <a:prstGeom prst="rect">
          <a:avLst/>
        </a:prstGeom>
      </xdr:spPr>
    </xdr:pic>
    <xdr:clientData/>
  </xdr:twoCellAnchor>
  <xdr:twoCellAnchor editAs="oneCell">
    <xdr:from>
      <xdr:col>11</xdr:col>
      <xdr:colOff>0</xdr:colOff>
      <xdr:row>15</xdr:row>
      <xdr:rowOff>0</xdr:rowOff>
    </xdr:from>
    <xdr:to>
      <xdr:col>11</xdr:col>
      <xdr:colOff>304800</xdr:colOff>
      <xdr:row>15</xdr:row>
      <xdr:rowOff>304800</xdr:rowOff>
    </xdr:to>
    <xdr:sp macro="" textlink="">
      <xdr:nvSpPr>
        <xdr:cNvPr id="1025" name="AutoShape 1" descr="Resultado de imagen de iap veracruz">
          <a:extLst>
            <a:ext uri="{FF2B5EF4-FFF2-40B4-BE49-F238E27FC236}">
              <a16:creationId xmlns:a16="http://schemas.microsoft.com/office/drawing/2014/main" xmlns="" id="{00000000-0008-0000-0000-000001040000}"/>
            </a:ext>
          </a:extLst>
        </xdr:cNvPr>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13</xdr:row>
      <xdr:rowOff>0</xdr:rowOff>
    </xdr:from>
    <xdr:to>
      <xdr:col>9</xdr:col>
      <xdr:colOff>304800</xdr:colOff>
      <xdr:row>14</xdr:row>
      <xdr:rowOff>114300</xdr:rowOff>
    </xdr:to>
    <xdr:sp macro="" textlink="">
      <xdr:nvSpPr>
        <xdr:cNvPr id="1026" name="AutoShape 2" descr="Resultado de imagen de iap veracruz">
          <a:extLst>
            <a:ext uri="{FF2B5EF4-FFF2-40B4-BE49-F238E27FC236}">
              <a16:creationId xmlns:a16="http://schemas.microsoft.com/office/drawing/2014/main" xmlns="" id="{00000000-0008-0000-0000-000002040000}"/>
            </a:ext>
          </a:extLst>
        </xdr:cNvPr>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2222500</xdr:colOff>
      <xdr:row>0</xdr:row>
      <xdr:rowOff>42333</xdr:rowOff>
    </xdr:from>
    <xdr:to>
      <xdr:col>6</xdr:col>
      <xdr:colOff>3905250</xdr:colOff>
      <xdr:row>3</xdr:row>
      <xdr:rowOff>158750</xdr:rowOff>
    </xdr:to>
    <xdr:pic>
      <xdr:nvPicPr>
        <xdr:cNvPr id="5" name="image1.pn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2"/>
        <a:srcRect/>
        <a:stretch>
          <a:fillRect/>
        </a:stretch>
      </xdr:blipFill>
      <xdr:spPr>
        <a:xfrm>
          <a:off x="9525000" y="42333"/>
          <a:ext cx="1682750" cy="6879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2812677</xdr:colOff>
      <xdr:row>4</xdr:row>
      <xdr:rowOff>33618</xdr:rowOff>
    </xdr:to>
    <xdr:pic>
      <xdr:nvPicPr>
        <xdr:cNvPr id="2" name="Imagen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5927912" cy="795618"/>
        </a:xfrm>
        <a:prstGeom prst="rect">
          <a:avLst/>
        </a:prstGeom>
      </xdr:spPr>
    </xdr:pic>
    <xdr:clientData/>
  </xdr:twoCellAnchor>
  <xdr:twoCellAnchor editAs="oneCell">
    <xdr:from>
      <xdr:col>2</xdr:col>
      <xdr:colOff>1243853</xdr:colOff>
      <xdr:row>0</xdr:row>
      <xdr:rowOff>11206</xdr:rowOff>
    </xdr:from>
    <xdr:to>
      <xdr:col>2</xdr:col>
      <xdr:colOff>3223931</xdr:colOff>
      <xdr:row>3</xdr:row>
      <xdr:rowOff>145676</xdr:rowOff>
    </xdr:to>
    <xdr:pic>
      <xdr:nvPicPr>
        <xdr:cNvPr id="3" name="image1.png">
          <a:extLst>
            <a:ext uri="{FF2B5EF4-FFF2-40B4-BE49-F238E27FC236}">
              <a16:creationId xmlns:a16="http://schemas.microsoft.com/office/drawing/2014/main" xmlns="" id="{00000000-0008-0000-0900-000003000000}"/>
            </a:ext>
          </a:extLst>
        </xdr:cNvPr>
        <xdr:cNvPicPr/>
      </xdr:nvPicPr>
      <xdr:blipFill>
        <a:blip xmlns:r="http://schemas.openxmlformats.org/officeDocument/2006/relationships" r:embed="rId2"/>
        <a:srcRect/>
        <a:stretch>
          <a:fillRect/>
        </a:stretch>
      </xdr:blipFill>
      <xdr:spPr>
        <a:xfrm>
          <a:off x="8068235" y="11206"/>
          <a:ext cx="1980078" cy="70597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33338</xdr:colOff>
      <xdr:row>0</xdr:row>
      <xdr:rowOff>0</xdr:rowOff>
    </xdr:from>
    <xdr:to>
      <xdr:col>2</xdr:col>
      <xdr:colOff>790575</xdr:colOff>
      <xdr:row>3</xdr:row>
      <xdr:rowOff>147162</xdr:rowOff>
    </xdr:to>
    <xdr:pic>
      <xdr:nvPicPr>
        <xdr:cNvPr id="3" name="2 Imagen">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33338" y="0"/>
          <a:ext cx="3786187" cy="718662"/>
        </a:xfrm>
        <a:prstGeom prst="rect">
          <a:avLst/>
        </a:prstGeom>
      </xdr:spPr>
    </xdr:pic>
    <xdr:clientData/>
  </xdr:twoCellAnchor>
  <xdr:twoCellAnchor editAs="oneCell">
    <xdr:from>
      <xdr:col>4</xdr:col>
      <xdr:colOff>130968</xdr:colOff>
      <xdr:row>0</xdr:row>
      <xdr:rowOff>59532</xdr:rowOff>
    </xdr:from>
    <xdr:to>
      <xdr:col>5</xdr:col>
      <xdr:colOff>564696</xdr:colOff>
      <xdr:row>2</xdr:row>
      <xdr:rowOff>154781</xdr:rowOff>
    </xdr:to>
    <xdr:pic>
      <xdr:nvPicPr>
        <xdr:cNvPr id="4" name="image1.png">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2"/>
        <a:srcRect/>
        <a:stretch>
          <a:fillRect/>
        </a:stretch>
      </xdr:blipFill>
      <xdr:spPr>
        <a:xfrm>
          <a:off x="4874418" y="59532"/>
          <a:ext cx="1631157" cy="476249"/>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0</xdr:rowOff>
    </xdr:from>
    <xdr:to>
      <xdr:col>5</xdr:col>
      <xdr:colOff>138545</xdr:colOff>
      <xdr:row>3</xdr:row>
      <xdr:rowOff>74732</xdr:rowOff>
    </xdr:to>
    <xdr:pic>
      <xdr:nvPicPr>
        <xdr:cNvPr id="6" name="Imagen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1"/>
        <a:stretch>
          <a:fillRect/>
        </a:stretch>
      </xdr:blipFill>
      <xdr:spPr>
        <a:xfrm>
          <a:off x="51955" y="0"/>
          <a:ext cx="6061363" cy="646232"/>
        </a:xfrm>
        <a:prstGeom prst="rect">
          <a:avLst/>
        </a:prstGeom>
      </xdr:spPr>
    </xdr:pic>
    <xdr:clientData/>
  </xdr:twoCellAnchor>
  <xdr:twoCellAnchor editAs="oneCell">
    <xdr:from>
      <xdr:col>7</xdr:col>
      <xdr:colOff>536864</xdr:colOff>
      <xdr:row>0</xdr:row>
      <xdr:rowOff>69273</xdr:rowOff>
    </xdr:from>
    <xdr:to>
      <xdr:col>8</xdr:col>
      <xdr:colOff>955386</xdr:colOff>
      <xdr:row>3</xdr:row>
      <xdr:rowOff>69272</xdr:rowOff>
    </xdr:to>
    <xdr:pic>
      <xdr:nvPicPr>
        <xdr:cNvPr id="3" name="image1.png">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a:srcRect/>
        <a:stretch>
          <a:fillRect/>
        </a:stretch>
      </xdr:blipFill>
      <xdr:spPr>
        <a:xfrm>
          <a:off x="8451273" y="69273"/>
          <a:ext cx="1682750" cy="57149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371476</xdr:colOff>
      <xdr:row>3</xdr:row>
      <xdr:rowOff>74732</xdr:rowOff>
    </xdr:to>
    <xdr:pic>
      <xdr:nvPicPr>
        <xdr:cNvPr id="6" name="Imagen 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1"/>
        <a:stretch>
          <a:fillRect/>
        </a:stretch>
      </xdr:blipFill>
      <xdr:spPr>
        <a:xfrm>
          <a:off x="0" y="0"/>
          <a:ext cx="6124575" cy="646232"/>
        </a:xfrm>
        <a:prstGeom prst="rect">
          <a:avLst/>
        </a:prstGeom>
      </xdr:spPr>
    </xdr:pic>
    <xdr:clientData/>
  </xdr:twoCellAnchor>
  <xdr:twoCellAnchor editAs="oneCell">
    <xdr:from>
      <xdr:col>7</xdr:col>
      <xdr:colOff>590550</xdr:colOff>
      <xdr:row>0</xdr:row>
      <xdr:rowOff>95250</xdr:rowOff>
    </xdr:from>
    <xdr:to>
      <xdr:col>9</xdr:col>
      <xdr:colOff>74633</xdr:colOff>
      <xdr:row>3</xdr:row>
      <xdr:rowOff>95249</xdr:rowOff>
    </xdr:to>
    <xdr:pic>
      <xdr:nvPicPr>
        <xdr:cNvPr id="3" name="image1.png">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2"/>
        <a:srcRect/>
        <a:stretch>
          <a:fillRect/>
        </a:stretch>
      </xdr:blipFill>
      <xdr:spPr>
        <a:xfrm>
          <a:off x="8629650" y="95250"/>
          <a:ext cx="1543050" cy="571499"/>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34637</xdr:rowOff>
    </xdr:from>
    <xdr:to>
      <xdr:col>2</xdr:col>
      <xdr:colOff>753341</xdr:colOff>
      <xdr:row>3</xdr:row>
      <xdr:rowOff>109369</xdr:rowOff>
    </xdr:to>
    <xdr:pic>
      <xdr:nvPicPr>
        <xdr:cNvPr id="7" name="Imagen 6">
          <a:extLst>
            <a:ext uri="{FF2B5EF4-FFF2-40B4-BE49-F238E27FC236}">
              <a16:creationId xmlns:a16="http://schemas.microsoft.com/office/drawing/2014/main" xmlns="" id="{00000000-0008-0000-0400-000007000000}"/>
            </a:ext>
          </a:extLst>
        </xdr:cNvPr>
        <xdr:cNvPicPr>
          <a:picLocks noChangeAspect="1"/>
        </xdr:cNvPicPr>
      </xdr:nvPicPr>
      <xdr:blipFill>
        <a:blip xmlns:r="http://schemas.openxmlformats.org/officeDocument/2006/relationships" r:embed="rId1"/>
        <a:stretch>
          <a:fillRect/>
        </a:stretch>
      </xdr:blipFill>
      <xdr:spPr>
        <a:xfrm>
          <a:off x="1" y="34637"/>
          <a:ext cx="3697431" cy="646232"/>
        </a:xfrm>
        <a:prstGeom prst="rect">
          <a:avLst/>
        </a:prstGeom>
      </xdr:spPr>
    </xdr:pic>
    <xdr:clientData/>
  </xdr:twoCellAnchor>
  <xdr:twoCellAnchor editAs="oneCell">
    <xdr:from>
      <xdr:col>3</xdr:col>
      <xdr:colOff>450284</xdr:colOff>
      <xdr:row>0</xdr:row>
      <xdr:rowOff>0</xdr:rowOff>
    </xdr:from>
    <xdr:to>
      <xdr:col>4</xdr:col>
      <xdr:colOff>988879</xdr:colOff>
      <xdr:row>3</xdr:row>
      <xdr:rowOff>0</xdr:rowOff>
    </xdr:to>
    <xdr:pic>
      <xdr:nvPicPr>
        <xdr:cNvPr id="4" name="image1.pn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a:srcRect/>
        <a:stretch>
          <a:fillRect/>
        </a:stretch>
      </xdr:blipFill>
      <xdr:spPr>
        <a:xfrm>
          <a:off x="4286261" y="0"/>
          <a:ext cx="1543050" cy="57150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960140</xdr:colOff>
      <xdr:row>3</xdr:row>
      <xdr:rowOff>74732</xdr:rowOff>
    </xdr:to>
    <xdr:pic>
      <xdr:nvPicPr>
        <xdr:cNvPr id="6" name="Imagen 5">
          <a:extLst>
            <a:ext uri="{FF2B5EF4-FFF2-40B4-BE49-F238E27FC236}">
              <a16:creationId xmlns:a16="http://schemas.microsoft.com/office/drawing/2014/main" xmlns="" id="{00000000-0008-0000-05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4</xdr:col>
      <xdr:colOff>17318</xdr:colOff>
      <xdr:row>0</xdr:row>
      <xdr:rowOff>8660</xdr:rowOff>
    </xdr:from>
    <xdr:to>
      <xdr:col>4</xdr:col>
      <xdr:colOff>1333500</xdr:colOff>
      <xdr:row>2</xdr:row>
      <xdr:rowOff>138546</xdr:rowOff>
    </xdr:to>
    <xdr:pic>
      <xdr:nvPicPr>
        <xdr:cNvPr id="4" name="image1.png">
          <a:extLst>
            <a:ext uri="{FF2B5EF4-FFF2-40B4-BE49-F238E27FC236}">
              <a16:creationId xmlns:a16="http://schemas.microsoft.com/office/drawing/2014/main" xmlns="" id="{00000000-0008-0000-0500-000004000000}"/>
            </a:ext>
          </a:extLst>
        </xdr:cNvPr>
        <xdr:cNvPicPr/>
      </xdr:nvPicPr>
      <xdr:blipFill>
        <a:blip xmlns:r="http://schemas.openxmlformats.org/officeDocument/2006/relationships" r:embed="rId2"/>
        <a:srcRect/>
        <a:stretch>
          <a:fillRect/>
        </a:stretch>
      </xdr:blipFill>
      <xdr:spPr>
        <a:xfrm>
          <a:off x="4978977" y="8660"/>
          <a:ext cx="1316182" cy="510886"/>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822613</xdr:colOff>
      <xdr:row>3</xdr:row>
      <xdr:rowOff>74732</xdr:rowOff>
    </xdr:to>
    <xdr:pic>
      <xdr:nvPicPr>
        <xdr:cNvPr id="6" name="Imagen 5">
          <a:extLst>
            <a:ext uri="{FF2B5EF4-FFF2-40B4-BE49-F238E27FC236}">
              <a16:creationId xmlns:a16="http://schemas.microsoft.com/office/drawing/2014/main" xmlns="" id="{00000000-0008-0000-06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3</xdr:col>
      <xdr:colOff>952499</xdr:colOff>
      <xdr:row>0</xdr:row>
      <xdr:rowOff>0</xdr:rowOff>
    </xdr:from>
    <xdr:to>
      <xdr:col>4</xdr:col>
      <xdr:colOff>1170708</xdr:colOff>
      <xdr:row>2</xdr:row>
      <xdr:rowOff>190499</xdr:rowOff>
    </xdr:to>
    <xdr:pic>
      <xdr:nvPicPr>
        <xdr:cNvPr id="3" name="image1.png">
          <a:extLst>
            <a:ext uri="{FF2B5EF4-FFF2-40B4-BE49-F238E27FC236}">
              <a16:creationId xmlns:a16="http://schemas.microsoft.com/office/drawing/2014/main" xmlns="" id="{00000000-0008-0000-0600-000003000000}"/>
            </a:ext>
          </a:extLst>
        </xdr:cNvPr>
        <xdr:cNvPicPr/>
      </xdr:nvPicPr>
      <xdr:blipFill>
        <a:blip xmlns:r="http://schemas.openxmlformats.org/officeDocument/2006/relationships" r:embed="rId2"/>
        <a:srcRect/>
        <a:stretch>
          <a:fillRect/>
        </a:stretch>
      </xdr:blipFill>
      <xdr:spPr>
        <a:xfrm>
          <a:off x="4537363" y="0"/>
          <a:ext cx="1413163" cy="571499"/>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227135</xdr:colOff>
      <xdr:row>3</xdr:row>
      <xdr:rowOff>74732</xdr:rowOff>
    </xdr:to>
    <xdr:pic>
      <xdr:nvPicPr>
        <xdr:cNvPr id="7" name="Imagen 6">
          <a:extLst>
            <a:ext uri="{FF2B5EF4-FFF2-40B4-BE49-F238E27FC236}">
              <a16:creationId xmlns:a16="http://schemas.microsoft.com/office/drawing/2014/main" xmlns="" id="{00000000-0008-0000-0700-000007000000}"/>
            </a:ext>
          </a:extLst>
        </xdr:cNvPr>
        <xdr:cNvPicPr>
          <a:picLocks noChangeAspect="1"/>
        </xdr:cNvPicPr>
      </xdr:nvPicPr>
      <xdr:blipFill>
        <a:blip xmlns:r="http://schemas.openxmlformats.org/officeDocument/2006/relationships" r:embed="rId1"/>
        <a:stretch>
          <a:fillRect/>
        </a:stretch>
      </xdr:blipFill>
      <xdr:spPr>
        <a:xfrm>
          <a:off x="0" y="0"/>
          <a:ext cx="4989635" cy="646232"/>
        </a:xfrm>
        <a:prstGeom prst="rect">
          <a:avLst/>
        </a:prstGeom>
      </xdr:spPr>
    </xdr:pic>
    <xdr:clientData/>
  </xdr:twoCellAnchor>
  <xdr:twoCellAnchor editAs="oneCell">
    <xdr:from>
      <xdr:col>10</xdr:col>
      <xdr:colOff>271095</xdr:colOff>
      <xdr:row>0</xdr:row>
      <xdr:rowOff>0</xdr:rowOff>
    </xdr:from>
    <xdr:to>
      <xdr:col>12</xdr:col>
      <xdr:colOff>583223</xdr:colOff>
      <xdr:row>2</xdr:row>
      <xdr:rowOff>139211</xdr:rowOff>
    </xdr:to>
    <xdr:pic>
      <xdr:nvPicPr>
        <xdr:cNvPr id="3" name="image1.png">
          <a:extLst>
            <a:ext uri="{FF2B5EF4-FFF2-40B4-BE49-F238E27FC236}">
              <a16:creationId xmlns:a16="http://schemas.microsoft.com/office/drawing/2014/main" xmlns="" id="{00000000-0008-0000-0700-000003000000}"/>
            </a:ext>
          </a:extLst>
        </xdr:cNvPr>
        <xdr:cNvPicPr/>
      </xdr:nvPicPr>
      <xdr:blipFill>
        <a:blip xmlns:r="http://schemas.openxmlformats.org/officeDocument/2006/relationships" r:embed="rId2"/>
        <a:srcRect/>
        <a:stretch>
          <a:fillRect/>
        </a:stretch>
      </xdr:blipFill>
      <xdr:spPr>
        <a:xfrm>
          <a:off x="6381749" y="0"/>
          <a:ext cx="1528397" cy="520211"/>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77931</xdr:colOff>
      <xdr:row>0</xdr:row>
      <xdr:rowOff>0</xdr:rowOff>
    </xdr:from>
    <xdr:to>
      <xdr:col>3</xdr:col>
      <xdr:colOff>311728</xdr:colOff>
      <xdr:row>3</xdr:row>
      <xdr:rowOff>74732</xdr:rowOff>
    </xdr:to>
    <xdr:pic>
      <xdr:nvPicPr>
        <xdr:cNvPr id="7" name="Imagen 6">
          <a:extLst>
            <a:ext uri="{FF2B5EF4-FFF2-40B4-BE49-F238E27FC236}">
              <a16:creationId xmlns:a16="http://schemas.microsoft.com/office/drawing/2014/main" xmlns="" id="{00000000-0008-0000-0800-000007000000}"/>
            </a:ext>
          </a:extLst>
        </xdr:cNvPr>
        <xdr:cNvPicPr>
          <a:picLocks noChangeAspect="1"/>
        </xdr:cNvPicPr>
      </xdr:nvPicPr>
      <xdr:blipFill>
        <a:blip xmlns:r="http://schemas.openxmlformats.org/officeDocument/2006/relationships" r:embed="rId1"/>
        <a:stretch>
          <a:fillRect/>
        </a:stretch>
      </xdr:blipFill>
      <xdr:spPr>
        <a:xfrm>
          <a:off x="77931" y="0"/>
          <a:ext cx="4087092" cy="646232"/>
        </a:xfrm>
        <a:prstGeom prst="rect">
          <a:avLst/>
        </a:prstGeom>
      </xdr:spPr>
    </xdr:pic>
    <xdr:clientData/>
  </xdr:twoCellAnchor>
  <xdr:twoCellAnchor editAs="oneCell">
    <xdr:from>
      <xdr:col>3</xdr:col>
      <xdr:colOff>1004455</xdr:colOff>
      <xdr:row>0</xdr:row>
      <xdr:rowOff>0</xdr:rowOff>
    </xdr:from>
    <xdr:to>
      <xdr:col>5</xdr:col>
      <xdr:colOff>0</xdr:colOff>
      <xdr:row>2</xdr:row>
      <xdr:rowOff>190499</xdr:rowOff>
    </xdr:to>
    <xdr:pic>
      <xdr:nvPicPr>
        <xdr:cNvPr id="4" name="image1.pn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a:srcRect/>
        <a:stretch>
          <a:fillRect/>
        </a:stretch>
      </xdr:blipFill>
      <xdr:spPr>
        <a:xfrm>
          <a:off x="4537364" y="0"/>
          <a:ext cx="1350818" cy="571499"/>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mis%20documentos%202020\compas\arturo\20_mayo\LISTADO%20FISE%202020%20-%20APROBADO-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mis%20documentos%202021\listado%20de%20obras%20fise%20y%20fise%20r%202020%20x%20contr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E 2020 obra"/>
      <sheetName val="FISE 2020 (gastos)"/>
    </sheetNames>
    <sheetDataSet>
      <sheetData sheetId="0" refreshError="1">
        <row r="9">
          <cell r="A9" t="str">
            <v>00132020000001</v>
          </cell>
          <cell r="B9">
            <v>44168</v>
          </cell>
          <cell r="C9">
            <v>44257</v>
          </cell>
          <cell r="D9" t="str">
            <v>780000</v>
          </cell>
          <cell r="E9" t="str">
            <v>780100</v>
          </cell>
          <cell r="F9" t="str">
            <v>780101</v>
          </cell>
          <cell r="G9" t="str">
            <v>REHABILITACION DE CAMINO SACACOSECHAS EN LA LOCALIDAD DE TLACUILOLOXTLA DEL MUNICIPIO DE COSCOMATEPEC</v>
          </cell>
          <cell r="H9" t="str">
            <v>COSCOMATEPEC</v>
          </cell>
          <cell r="I9" t="str">
            <v>TLACUILOLOXTLA</v>
          </cell>
          <cell r="J9" t="str">
            <v>C</v>
          </cell>
          <cell r="K9">
            <v>1118931</v>
          </cell>
          <cell r="L9">
            <v>1114650.96</v>
          </cell>
          <cell r="M9" t="str">
            <v>KM</v>
          </cell>
          <cell r="N9">
            <v>2</v>
          </cell>
        </row>
        <row r="10">
          <cell r="A10" t="str">
            <v>00132020000004</v>
          </cell>
          <cell r="B10">
            <v>44168</v>
          </cell>
          <cell r="C10">
            <v>44257</v>
          </cell>
          <cell r="D10" t="str">
            <v>780000</v>
          </cell>
          <cell r="E10" t="str">
            <v>780100</v>
          </cell>
          <cell r="F10" t="str">
            <v>780101</v>
          </cell>
          <cell r="G10" t="str">
            <v>REHABILITACION DE CAMINO SACACOSECHAS EN VARIOS TRAMOS EN LA LOCALIDAD DE EL BEJUCAL DEL MUNICIPIO DE CASTILLO DE TEAYO</v>
          </cell>
          <cell r="H10" t="str">
            <v>CASTILLO DE TEAYO</v>
          </cell>
          <cell r="I10" t="str">
            <v>EL BEJUCAL</v>
          </cell>
          <cell r="J10" t="str">
            <v>C</v>
          </cell>
          <cell r="K10">
            <v>3000000</v>
          </cell>
          <cell r="L10">
            <v>2989093.95</v>
          </cell>
          <cell r="M10" t="str">
            <v>KM</v>
          </cell>
          <cell r="N10">
            <v>4.88</v>
          </cell>
        </row>
        <row r="11">
          <cell r="A11" t="str">
            <v>00132020000071</v>
          </cell>
          <cell r="B11">
            <v>44168</v>
          </cell>
          <cell r="C11">
            <v>44257</v>
          </cell>
          <cell r="D11" t="str">
            <v>780000</v>
          </cell>
          <cell r="E11" t="str">
            <v>780100</v>
          </cell>
          <cell r="F11" t="str">
            <v>780101</v>
          </cell>
          <cell r="G11" t="str">
            <v>REHABILITACION DE CAMINO SACACOSECHAS EN LA LOCALIDAD DE EL ESPINAL DEL MUNICIPIO DE CARRILLO PUERTO</v>
          </cell>
          <cell r="H11" t="str">
            <v>CARRILLO PUERTO</v>
          </cell>
          <cell r="I11" t="str">
            <v>EL ESPINAL</v>
          </cell>
          <cell r="J11" t="str">
            <v>C</v>
          </cell>
          <cell r="K11">
            <v>1970000</v>
          </cell>
          <cell r="L11">
            <v>1962734.07</v>
          </cell>
          <cell r="M11" t="str">
            <v>KM</v>
          </cell>
          <cell r="N11">
            <v>4.96</v>
          </cell>
        </row>
        <row r="12">
          <cell r="A12" t="str">
            <v>00132020000064</v>
          </cell>
          <cell r="B12">
            <v>44168</v>
          </cell>
          <cell r="C12">
            <v>44257</v>
          </cell>
          <cell r="D12" t="str">
            <v>780000</v>
          </cell>
          <cell r="E12" t="str">
            <v>780100</v>
          </cell>
          <cell r="F12" t="str">
            <v>780101</v>
          </cell>
          <cell r="G12" t="str">
            <v>REHABILITACION DE CAMINOS SACACOSECHAS EN LAS LOCALIDADES DE CITLALTEPETL, LA BARRANCA Y PUEBLO NUEVO DEL MUNICIPIO DE ALAMO TEMAPACHE</v>
          </cell>
          <cell r="H12" t="str">
            <v>ALAMO TEMAPACHE</v>
          </cell>
          <cell r="I12" t="str">
            <v>VARIAS</v>
          </cell>
          <cell r="J12" t="str">
            <v>C</v>
          </cell>
          <cell r="K12">
            <v>1800000</v>
          </cell>
          <cell r="L12">
            <v>1773426.66</v>
          </cell>
          <cell r="M12" t="str">
            <v>KM</v>
          </cell>
          <cell r="N12">
            <v>4</v>
          </cell>
        </row>
        <row r="13">
          <cell r="A13" t="str">
            <v>00132020000105</v>
          </cell>
          <cell r="B13">
            <v>44168</v>
          </cell>
          <cell r="C13">
            <v>44257</v>
          </cell>
          <cell r="D13" t="str">
            <v>780000</v>
          </cell>
          <cell r="E13" t="str">
            <v>780100</v>
          </cell>
          <cell r="F13" t="str">
            <v>780101</v>
          </cell>
          <cell r="G13" t="str">
            <v>REHABILITACION DE CAMINO SACACOSECHAS EN LA LOCALIDAD DE LOMA CENTRAL MUNICIPIO DE TEXISTEPEC</v>
          </cell>
          <cell r="H13" t="str">
            <v>TEXISTEPEC</v>
          </cell>
          <cell r="I13" t="str">
            <v>LOMA CENTRAL</v>
          </cell>
          <cell r="J13" t="str">
            <v>C</v>
          </cell>
          <cell r="K13">
            <v>1680000</v>
          </cell>
          <cell r="L13">
            <v>1674906.81</v>
          </cell>
          <cell r="M13" t="str">
            <v>KM</v>
          </cell>
          <cell r="N13">
            <v>2.74</v>
          </cell>
        </row>
        <row r="14">
          <cell r="A14" t="str">
            <v>00132020000100</v>
          </cell>
          <cell r="B14">
            <v>44168</v>
          </cell>
          <cell r="C14">
            <v>44257</v>
          </cell>
          <cell r="D14" t="str">
            <v>780000</v>
          </cell>
          <cell r="E14" t="str">
            <v>780100</v>
          </cell>
          <cell r="F14" t="str">
            <v>780101</v>
          </cell>
          <cell r="G14" t="str">
            <v>REHABILITACION DE CAMINO SACACOSECHAS EN LA LOCALIDAD DE EL PROGRESO MIXE DEL MUNICIPIO DE SAYULA DE ALEMAN</v>
          </cell>
          <cell r="H14" t="str">
            <v>SAYULA DE ALEMAN</v>
          </cell>
          <cell r="I14" t="str">
            <v>EL PROGRESO MIXE</v>
          </cell>
          <cell r="J14" t="str">
            <v>C</v>
          </cell>
          <cell r="K14">
            <v>1163683</v>
          </cell>
          <cell r="L14">
            <v>1154722.01</v>
          </cell>
          <cell r="M14" t="str">
            <v>KM</v>
          </cell>
          <cell r="N14">
            <v>2.1</v>
          </cell>
        </row>
        <row r="15">
          <cell r="A15" t="str">
            <v>00132020000111</v>
          </cell>
          <cell r="B15">
            <v>44181</v>
          </cell>
          <cell r="C15">
            <v>44270</v>
          </cell>
          <cell r="D15" t="str">
            <v>780000</v>
          </cell>
          <cell r="E15" t="str">
            <v>780100</v>
          </cell>
          <cell r="F15" t="str">
            <v>780101</v>
          </cell>
          <cell r="G15" t="str">
            <v>REHABILITACION DE CAMINO SACACOSECHAS EN LA LOCALIDAD DE CARRIZAL CHICO DEL MUNICIPIO DE ZACUALPAN</v>
          </cell>
          <cell r="H15" t="str">
            <v>ZACUALPAN</v>
          </cell>
          <cell r="I15" t="str">
            <v>CARRIZAL CHICO</v>
          </cell>
          <cell r="J15" t="str">
            <v>C</v>
          </cell>
          <cell r="K15">
            <v>1205880</v>
          </cell>
          <cell r="L15">
            <v>1203114.1399999999</v>
          </cell>
          <cell r="M15" t="str">
            <v>KM</v>
          </cell>
          <cell r="N15">
            <v>1.91</v>
          </cell>
        </row>
        <row r="16">
          <cell r="A16" t="str">
            <v>00132020000112</v>
          </cell>
          <cell r="B16">
            <v>44181</v>
          </cell>
          <cell r="C16">
            <v>44270</v>
          </cell>
          <cell r="D16" t="str">
            <v>780000</v>
          </cell>
          <cell r="E16" t="str">
            <v>780100</v>
          </cell>
          <cell r="F16" t="str">
            <v>780101</v>
          </cell>
          <cell r="G16" t="str">
            <v>REHABILITACION DE CAMINO SACACOSECHAS  EN LA LOCALIDAD DE MONTE DE ORO DEL MUNICIPIO DE COMAPA</v>
          </cell>
          <cell r="H16" t="str">
            <v>COMAPA</v>
          </cell>
          <cell r="I16" t="str">
            <v>MONTE DE ORO</v>
          </cell>
          <cell r="J16" t="str">
            <v>C</v>
          </cell>
          <cell r="K16">
            <v>1400000</v>
          </cell>
          <cell r="L16">
            <v>1392483.73</v>
          </cell>
          <cell r="M16" t="str">
            <v>KM</v>
          </cell>
          <cell r="N16">
            <v>3.9</v>
          </cell>
        </row>
        <row r="17">
          <cell r="A17" t="str">
            <v>00132020000113</v>
          </cell>
          <cell r="B17">
            <v>44181</v>
          </cell>
          <cell r="C17">
            <v>44270</v>
          </cell>
          <cell r="D17" t="str">
            <v>780000</v>
          </cell>
          <cell r="E17" t="str">
            <v>780100</v>
          </cell>
          <cell r="F17" t="str">
            <v>780101</v>
          </cell>
          <cell r="G17" t="str">
            <v>REHABILITACION DE CAMINO SACACOSECHAS EN LA LOCALIDAD DE VILLA ALDAMA DEL MUNICIPIO DE VILLA ALDAMA</v>
          </cell>
          <cell r="H17" t="str">
            <v>VILLA ALDAMA</v>
          </cell>
          <cell r="I17" t="str">
            <v>VILLA ALDAMA</v>
          </cell>
          <cell r="J17" t="str">
            <v>C</v>
          </cell>
          <cell r="K17">
            <v>2000000</v>
          </cell>
          <cell r="L17">
            <v>1994619.51</v>
          </cell>
          <cell r="M17" t="str">
            <v>KM</v>
          </cell>
          <cell r="N17">
            <v>3</v>
          </cell>
        </row>
        <row r="18">
          <cell r="A18" t="str">
            <v>00132020000114</v>
          </cell>
          <cell r="B18">
            <v>44182</v>
          </cell>
          <cell r="C18">
            <v>44271</v>
          </cell>
          <cell r="D18" t="str">
            <v>780000</v>
          </cell>
          <cell r="E18" t="str">
            <v>780100</v>
          </cell>
          <cell r="F18" t="str">
            <v>780101</v>
          </cell>
          <cell r="G18" t="str">
            <v>REHABILITACION DE CAMINO SACACOSECHAS EN LA LOCALIDAD DE LA CANDELARIA DEL MUNICIPIO DE PLAYA VICENTE</v>
          </cell>
          <cell r="H18" t="str">
            <v>PLAYA VICENTE</v>
          </cell>
          <cell r="I18" t="str">
            <v>LA CANDELARIA</v>
          </cell>
          <cell r="J18" t="str">
            <v>C</v>
          </cell>
          <cell r="K18">
            <v>1240000</v>
          </cell>
          <cell r="L18">
            <v>1236467.43</v>
          </cell>
          <cell r="M18" t="str">
            <v>KM</v>
          </cell>
          <cell r="N18">
            <v>3.6</v>
          </cell>
        </row>
        <row r="19">
          <cell r="A19" t="str">
            <v>00132020000115</v>
          </cell>
          <cell r="B19">
            <v>44180</v>
          </cell>
          <cell r="C19">
            <v>44269</v>
          </cell>
          <cell r="D19" t="str">
            <v>780000</v>
          </cell>
          <cell r="E19" t="str">
            <v>780100</v>
          </cell>
          <cell r="F19" t="str">
            <v>780101</v>
          </cell>
          <cell r="G19" t="str">
            <v>REHABILITACION DE CAMINO SACACOSECHAS EN  LA LOCALIDAD DE NIÑOS HEROES DEL MUNICIPIO DE UXPANAPA</v>
          </cell>
          <cell r="H19" t="str">
            <v>UXPANAPA</v>
          </cell>
          <cell r="I19" t="str">
            <v>NIÑOS HEROES</v>
          </cell>
          <cell r="J19" t="str">
            <v>C</v>
          </cell>
          <cell r="K19">
            <v>1643000</v>
          </cell>
          <cell r="L19">
            <v>1624721</v>
          </cell>
          <cell r="M19" t="str">
            <v>KM</v>
          </cell>
          <cell r="N19">
            <v>2.9</v>
          </cell>
        </row>
        <row r="20">
          <cell r="A20" t="str">
            <v>00132020000116</v>
          </cell>
          <cell r="B20">
            <v>44190</v>
          </cell>
          <cell r="C20">
            <v>44279</v>
          </cell>
          <cell r="D20" t="str">
            <v>780000</v>
          </cell>
          <cell r="E20" t="str">
            <v>780100</v>
          </cell>
          <cell r="F20" t="str">
            <v>780101</v>
          </cell>
          <cell r="G20" t="str">
            <v>REHABILITACION DE CAMINO SACACOSECHAS EN LA LOCALIDAD DE COLONIA SEIS DE ENERO DEL MUNICIPIO DE XALAPA</v>
          </cell>
          <cell r="H20" t="str">
            <v>XALAPA</v>
          </cell>
          <cell r="I20" t="str">
            <v>COLONIA SEIS DE ENERO</v>
          </cell>
          <cell r="J20" t="str">
            <v>C</v>
          </cell>
          <cell r="K20">
            <v>1630000</v>
          </cell>
          <cell r="L20">
            <v>1625256</v>
          </cell>
          <cell r="M20" t="str">
            <v>KM</v>
          </cell>
          <cell r="N20">
            <v>2.54</v>
          </cell>
        </row>
        <row r="21">
          <cell r="A21" t="str">
            <v>00132020000117</v>
          </cell>
          <cell r="B21">
            <v>44180</v>
          </cell>
          <cell r="C21">
            <v>44269</v>
          </cell>
          <cell r="D21" t="str">
            <v>780000</v>
          </cell>
          <cell r="E21" t="str">
            <v>780100</v>
          </cell>
          <cell r="F21" t="str">
            <v>780101</v>
          </cell>
          <cell r="G21" t="str">
            <v>REHABILITACION DE CAMINO SACACOSECHAS EN LA LOCALIDAD DE MORELOS DEL MUNICIPIO DE SOTEAPAN</v>
          </cell>
          <cell r="H21" t="str">
            <v>SOTEAPAN</v>
          </cell>
          <cell r="I21" t="str">
            <v>MORELOS</v>
          </cell>
          <cell r="J21" t="str">
            <v>C</v>
          </cell>
          <cell r="K21">
            <v>1000000</v>
          </cell>
          <cell r="L21">
            <v>998899.99</v>
          </cell>
          <cell r="M21" t="str">
            <v>KM</v>
          </cell>
          <cell r="N21">
            <v>2.2000000000000002</v>
          </cell>
        </row>
        <row r="22">
          <cell r="A22" t="str">
            <v>00132020000118</v>
          </cell>
          <cell r="B22">
            <v>44180</v>
          </cell>
          <cell r="C22">
            <v>44269</v>
          </cell>
          <cell r="D22" t="str">
            <v>780000</v>
          </cell>
          <cell r="E22" t="str">
            <v>780100</v>
          </cell>
          <cell r="F22" t="str">
            <v>780101</v>
          </cell>
          <cell r="G22" t="str">
            <v>REHABILITACION DE CAMINO SACACOSECHAS EN LA LOCALIDAD DE VEGA DE SAN PEDRO DEL MUNICIPIO DE ALTOTONGA</v>
          </cell>
          <cell r="H22" t="str">
            <v>ALTOTONGA</v>
          </cell>
          <cell r="I22" t="str">
            <v>VEGA DE SAN PEDRO</v>
          </cell>
          <cell r="J22" t="str">
            <v>C</v>
          </cell>
          <cell r="K22">
            <v>1260000</v>
          </cell>
          <cell r="L22">
            <v>1256718.2</v>
          </cell>
          <cell r="M22" t="str">
            <v>KM</v>
          </cell>
          <cell r="N22">
            <v>2.1</v>
          </cell>
        </row>
        <row r="23">
          <cell r="A23" t="str">
            <v>00132020000119</v>
          </cell>
          <cell r="B23">
            <v>44180</v>
          </cell>
          <cell r="C23">
            <v>44269</v>
          </cell>
          <cell r="D23" t="str">
            <v>780000</v>
          </cell>
          <cell r="E23" t="str">
            <v>780100</v>
          </cell>
          <cell r="F23" t="str">
            <v>780101</v>
          </cell>
          <cell r="G23" t="str">
            <v>REHABILITACION DE CAMINO SACACOSECHAS EN LA LOCALIDAD DE HUAPALA DEL MUNICIPIO DE LAS MINAS</v>
          </cell>
          <cell r="H23" t="str">
            <v>LAS MINAS</v>
          </cell>
          <cell r="I23" t="str">
            <v>HUAPALA</v>
          </cell>
          <cell r="J23" t="str">
            <v>C</v>
          </cell>
          <cell r="K23">
            <v>1155000</v>
          </cell>
          <cell r="L23">
            <v>1152112.45</v>
          </cell>
          <cell r="M23" t="str">
            <v>KM</v>
          </cell>
          <cell r="N23">
            <v>2.5</v>
          </cell>
        </row>
        <row r="24">
          <cell r="A24" t="str">
            <v>00132020000120</v>
          </cell>
          <cell r="B24">
            <v>44181</v>
          </cell>
          <cell r="C24">
            <v>44270</v>
          </cell>
          <cell r="D24" t="str">
            <v>780000</v>
          </cell>
          <cell r="E24" t="str">
            <v>780100</v>
          </cell>
          <cell r="F24" t="str">
            <v>780101</v>
          </cell>
          <cell r="G24" t="str">
            <v>REHABILITACION DE CAMINO SACACOSECHAS EN LA LOCALIDAD DE AGUA NACIDA DEL MUNICIPIO DE OZULUAMA DE MASCAREÑAS</v>
          </cell>
          <cell r="H24" t="str">
            <v>OZULUAMA DE MASCAREÑAS</v>
          </cell>
          <cell r="I24" t="str">
            <v>AGUA NACIDA</v>
          </cell>
          <cell r="J24" t="str">
            <v>C</v>
          </cell>
          <cell r="K24">
            <v>1200000</v>
          </cell>
          <cell r="L24">
            <v>1191671.1100000001</v>
          </cell>
          <cell r="M24" t="str">
            <v>KM</v>
          </cell>
          <cell r="N24">
            <v>2.0099999999999998</v>
          </cell>
        </row>
        <row r="25">
          <cell r="A25" t="str">
            <v>00132020000121</v>
          </cell>
          <cell r="B25">
            <v>44190</v>
          </cell>
          <cell r="C25">
            <v>44279</v>
          </cell>
          <cell r="D25" t="str">
            <v>780000</v>
          </cell>
          <cell r="E25" t="str">
            <v>780100</v>
          </cell>
          <cell r="F25" t="str">
            <v>780101</v>
          </cell>
          <cell r="G25" t="str">
            <v>REHABILITACION DE CAMINO SACACOSECHAS EN LA LOCALIDAD DE XALISCUILO DEL MUNICIPIO DE COSAUTLAN DE CARVAJAL</v>
          </cell>
          <cell r="H25" t="str">
            <v>COSAUTLAN DE CARVAJAL</v>
          </cell>
          <cell r="I25" t="str">
            <v>XALISCUILO</v>
          </cell>
          <cell r="J25" t="str">
            <v>C</v>
          </cell>
          <cell r="K25">
            <v>1260000</v>
          </cell>
          <cell r="L25">
            <v>1210190.5900000001</v>
          </cell>
          <cell r="M25" t="str">
            <v>KM</v>
          </cell>
          <cell r="N25">
            <v>2.12</v>
          </cell>
        </row>
        <row r="26">
          <cell r="A26" t="str">
            <v>00132020000122</v>
          </cell>
          <cell r="B26">
            <v>44190</v>
          </cell>
          <cell r="C26">
            <v>44279</v>
          </cell>
          <cell r="D26" t="str">
            <v>780000</v>
          </cell>
          <cell r="E26" t="str">
            <v>780100</v>
          </cell>
          <cell r="F26" t="str">
            <v>780101</v>
          </cell>
          <cell r="G26" t="str">
            <v>REHABILITACION DE CAMINO SACACOSECHAS EN LA LOCALIDAD DE EL YUALE GRANDE DEL MUNICIPIO DE SANTIAGO TUXTLA</v>
          </cell>
          <cell r="H26" t="str">
            <v>SANTIAGO TUXTLA</v>
          </cell>
          <cell r="I26" t="str">
            <v xml:space="preserve">
EL YUALE GRANDE</v>
          </cell>
          <cell r="J26" t="str">
            <v>C</v>
          </cell>
          <cell r="K26">
            <v>1132500</v>
          </cell>
          <cell r="L26">
            <v>1130785.1599999999</v>
          </cell>
          <cell r="M26" t="str">
            <v>KM</v>
          </cell>
          <cell r="N26">
            <v>4.37</v>
          </cell>
        </row>
        <row r="27">
          <cell r="A27" t="str">
            <v>00132020000123</v>
          </cell>
          <cell r="B27">
            <v>44190</v>
          </cell>
          <cell r="C27">
            <v>44249</v>
          </cell>
          <cell r="D27" t="str">
            <v>780000</v>
          </cell>
          <cell r="E27" t="str">
            <v>780100</v>
          </cell>
          <cell r="F27">
            <v>780108</v>
          </cell>
          <cell r="G27" t="str">
            <v>CONSTRUCCION DE TRES BORDOS PARA CAPTURA Y ALMACENAMIENTO DE AGUA EN LAS LOCALIDADES DE GRAN BRETAÑA E IXTAGAPA DEL MUNICIPIO DE ACAYUCAN</v>
          </cell>
          <cell r="H27" t="str">
            <v>ACAYUCAN</v>
          </cell>
          <cell r="I27" t="str">
            <v>VARIAS</v>
          </cell>
          <cell r="J27" t="str">
            <v>C</v>
          </cell>
          <cell r="K27">
            <v>1140000</v>
          </cell>
          <cell r="L27">
            <v>1137500</v>
          </cell>
          <cell r="M27" t="str">
            <v>M3</v>
          </cell>
          <cell r="N27">
            <v>11615.71</v>
          </cell>
        </row>
        <row r="28">
          <cell r="A28" t="str">
            <v>00132020000124</v>
          </cell>
          <cell r="B28">
            <v>44190</v>
          </cell>
          <cell r="C28">
            <v>44279</v>
          </cell>
          <cell r="D28" t="str">
            <v>780000</v>
          </cell>
          <cell r="E28" t="str">
            <v>780100</v>
          </cell>
          <cell r="F28" t="str">
            <v>780101</v>
          </cell>
          <cell r="G28" t="str">
            <v>REHABILITACION DE CAMINO SACACOSECHAS EN LA LOCALIDAD DE CERRO DEL CANDELERO DEL MUNICIPIO DE ATZALAN</v>
          </cell>
          <cell r="H28" t="str">
            <v>ATZALAN</v>
          </cell>
          <cell r="I28" t="str">
            <v>CERRO DEL CANDELERO</v>
          </cell>
          <cell r="J28" t="str">
            <v>C</v>
          </cell>
          <cell r="K28">
            <v>1600000</v>
          </cell>
          <cell r="L28">
            <v>1598743.04</v>
          </cell>
          <cell r="M28" t="str">
            <v>KM</v>
          </cell>
          <cell r="N28">
            <v>3</v>
          </cell>
        </row>
        <row r="29">
          <cell r="A29" t="str">
            <v>00132020000125</v>
          </cell>
          <cell r="B29">
            <v>44190</v>
          </cell>
          <cell r="C29">
            <v>44279</v>
          </cell>
          <cell r="D29" t="str">
            <v>780000</v>
          </cell>
          <cell r="E29">
            <v>780200</v>
          </cell>
          <cell r="F29">
            <v>780204</v>
          </cell>
          <cell r="G29" t="str">
            <v>CONSTRUCCION Y EQUIPAMIENTO DE INFRAESTRUCTURA ARTESANAL: MAQUINARIA Y EQUIPO COMUNITARIO; TALLER COMUNITARIO PARA LA ELBORACION DE ARTESANIAS A BASE DE HOJA DE PINO EN LA LOCALIDAD DE NUEVA VAQUERIA DEL MUNICIPIO DE CALCAHUALCO</v>
          </cell>
          <cell r="H29" t="str">
            <v>CALCAHUALCO</v>
          </cell>
          <cell r="I29" t="str">
            <v>NUEVA VAQUERIA</v>
          </cell>
          <cell r="J29" t="str">
            <v>C</v>
          </cell>
          <cell r="K29">
            <v>623505.02</v>
          </cell>
          <cell r="L29">
            <v>619813.43000000005</v>
          </cell>
          <cell r="M29" t="str">
            <v>M2</v>
          </cell>
          <cell r="N29">
            <v>65</v>
          </cell>
        </row>
        <row r="30">
          <cell r="A30" t="str">
            <v>00132020000126</v>
          </cell>
          <cell r="B30">
            <v>44189</v>
          </cell>
          <cell r="C30">
            <v>44248</v>
          </cell>
          <cell r="D30" t="str">
            <v>780000</v>
          </cell>
          <cell r="E30" t="str">
            <v>780100</v>
          </cell>
          <cell r="F30">
            <v>780108</v>
          </cell>
          <cell r="G30" t="str">
            <v>CONSTRUCCION DE UN BORDO PARA CAPTURA Y ALMACENAMIENTO DE AGUA EN LA LOCALIDAD DE TLACOLULA DEL MUNICIPIO DE CHICONTEPEC</v>
          </cell>
          <cell r="H30" t="str">
            <v>CHICONTEPEC</v>
          </cell>
          <cell r="I30" t="str">
            <v>TLACOLULA</v>
          </cell>
          <cell r="J30" t="str">
            <v>C</v>
          </cell>
          <cell r="K30">
            <v>373000</v>
          </cell>
          <cell r="L30">
            <v>371012.28</v>
          </cell>
          <cell r="M30" t="str">
            <v>M3</v>
          </cell>
          <cell r="N30">
            <v>3711.22</v>
          </cell>
        </row>
        <row r="31">
          <cell r="A31" t="str">
            <v>00132020000127</v>
          </cell>
          <cell r="B31">
            <v>44189</v>
          </cell>
          <cell r="C31">
            <v>44248</v>
          </cell>
          <cell r="D31" t="str">
            <v>780000</v>
          </cell>
          <cell r="E31" t="str">
            <v>780100</v>
          </cell>
          <cell r="F31">
            <v>780108</v>
          </cell>
          <cell r="G31" t="str">
            <v>CONSTRUCCION DE UN BORDO PARA CAPTURA Y ALMACENAMIENTO DE AGUA EN LA LOCALIDAD DE EL GIRASOL DEL MUNICIPIO DE COMAPA</v>
          </cell>
          <cell r="H31" t="str">
            <v>COMAPA</v>
          </cell>
          <cell r="I31" t="str">
            <v>EL GIRASOL</v>
          </cell>
          <cell r="J31" t="str">
            <v>C</v>
          </cell>
          <cell r="K31">
            <v>381928</v>
          </cell>
          <cell r="L31">
            <v>381811.71</v>
          </cell>
          <cell r="M31" t="str">
            <v>M3</v>
          </cell>
          <cell r="N31">
            <v>6830.8</v>
          </cell>
        </row>
        <row r="32">
          <cell r="A32" t="str">
            <v>00132020000128</v>
          </cell>
          <cell r="B32">
            <v>44189</v>
          </cell>
          <cell r="C32">
            <v>44248</v>
          </cell>
          <cell r="D32" t="str">
            <v>780000</v>
          </cell>
          <cell r="E32" t="str">
            <v>780100</v>
          </cell>
          <cell r="F32">
            <v>780108</v>
          </cell>
          <cell r="G32" t="str">
            <v>CONSTRUCCION DE UN BORDO PARA CAPTURA Y ALMACENAMIENTO DE AGUA EN LA LOCALIDAD DE EL MAGUEY DEL MUNICIPIO DE COMAPA</v>
          </cell>
          <cell r="H32" t="str">
            <v>COMAPA</v>
          </cell>
          <cell r="I32" t="str">
            <v>EL MAGUEY</v>
          </cell>
          <cell r="J32" t="str">
            <v>C</v>
          </cell>
          <cell r="K32">
            <v>364600</v>
          </cell>
          <cell r="L32">
            <v>364357.89</v>
          </cell>
          <cell r="M32" t="str">
            <v>M3</v>
          </cell>
          <cell r="N32">
            <v>4047.87</v>
          </cell>
        </row>
        <row r="33">
          <cell r="A33" t="str">
            <v>00132020000129</v>
          </cell>
          <cell r="B33">
            <v>44190</v>
          </cell>
          <cell r="C33">
            <v>44249</v>
          </cell>
          <cell r="D33" t="str">
            <v>780000</v>
          </cell>
          <cell r="E33" t="str">
            <v>780100</v>
          </cell>
          <cell r="F33">
            <v>780108</v>
          </cell>
          <cell r="G33" t="str">
            <v>CONSTRUCCION DE TRES BORDOS PARA CAPTURA Y ALMACENAMIENTO DE AGUA EN LAS LOCALIDADES DE PASO ANONA, DOS MATAS Y ANEXO LAS GUACAMAYAS DEL MUNICIPIO DE COTAXTLA</v>
          </cell>
          <cell r="H33" t="str">
            <v>COTAXTLA</v>
          </cell>
          <cell r="I33" t="str">
            <v>VARIAS</v>
          </cell>
          <cell r="J33" t="str">
            <v>C</v>
          </cell>
          <cell r="K33">
            <v>902000</v>
          </cell>
          <cell r="L33">
            <v>901492.52</v>
          </cell>
          <cell r="M33" t="str">
            <v>M3</v>
          </cell>
          <cell r="N33">
            <v>7942.86</v>
          </cell>
        </row>
        <row r="34">
          <cell r="A34" t="str">
            <v>00132020000132</v>
          </cell>
          <cell r="B34">
            <v>44190</v>
          </cell>
          <cell r="C34">
            <v>44279</v>
          </cell>
          <cell r="D34" t="str">
            <v>780000</v>
          </cell>
          <cell r="E34" t="str">
            <v>780100</v>
          </cell>
          <cell r="F34" t="str">
            <v>780101</v>
          </cell>
          <cell r="G34" t="str">
            <v>REHABILITACION DE CAMINO SACACOSECHAS EN LA LOCALIDAD DE CARBONERO JACALES DEL MUNICIPIO DE HUAYACOCOTLA</v>
          </cell>
          <cell r="H34" t="str">
            <v>HUAYACOCOTLA</v>
          </cell>
          <cell r="I34" t="str">
            <v>CARBONERO JACALES</v>
          </cell>
          <cell r="J34" t="str">
            <v>C</v>
          </cell>
          <cell r="K34">
            <v>960000</v>
          </cell>
          <cell r="L34">
            <v>958043.56</v>
          </cell>
          <cell r="M34" t="str">
            <v>KM</v>
          </cell>
          <cell r="N34">
            <v>1.4</v>
          </cell>
        </row>
        <row r="35">
          <cell r="A35" t="str">
            <v>00132020000133</v>
          </cell>
          <cell r="B35">
            <v>44190</v>
          </cell>
          <cell r="C35">
            <v>44249</v>
          </cell>
          <cell r="D35" t="str">
            <v>780000</v>
          </cell>
          <cell r="E35" t="str">
            <v>780100</v>
          </cell>
          <cell r="F35">
            <v>780108</v>
          </cell>
          <cell r="G35" t="str">
            <v>CONSTRUCCION DE UN BORDO PARA CAPTURA Y ALMACENAMIENTO DE AGUA EN LA LOCALIDAD DE ALTO DEL POZO VIEJO DEL MUNICIPIO DE OZULUAMA DE MASCAREÑAS</v>
          </cell>
          <cell r="H35" t="str">
            <v>OZULUAMA DE MASCAREÑAS</v>
          </cell>
          <cell r="I35" t="str">
            <v>ALTO DEL POZO VIEJO</v>
          </cell>
          <cell r="J35" t="str">
            <v>C</v>
          </cell>
          <cell r="K35">
            <v>345000</v>
          </cell>
          <cell r="L35">
            <v>343221.3</v>
          </cell>
          <cell r="M35" t="str">
            <v>M3</v>
          </cell>
          <cell r="N35">
            <v>2637.96</v>
          </cell>
        </row>
        <row r="36">
          <cell r="A36" t="str">
            <v>00132020000134</v>
          </cell>
          <cell r="B36">
            <v>44181</v>
          </cell>
          <cell r="C36">
            <v>44270</v>
          </cell>
          <cell r="D36" t="str">
            <v>780000</v>
          </cell>
          <cell r="E36" t="str">
            <v>780100</v>
          </cell>
          <cell r="F36" t="str">
            <v>780101</v>
          </cell>
          <cell r="G36" t="str">
            <v>REHABILITACION DE CAMINO SACACOSECHAS EN LA LOCALIDAD DE NUEVO MUNDO DEL MUNICIPIO DE SAYULA DE ALEMAN</v>
          </cell>
          <cell r="H36" t="str">
            <v>SAYULA DE ALEMAN</v>
          </cell>
          <cell r="I36" t="str">
            <v>NUEVO MUNDO</v>
          </cell>
          <cell r="J36" t="str">
            <v>C</v>
          </cell>
          <cell r="K36">
            <v>1055892</v>
          </cell>
          <cell r="L36">
            <v>1053888.19</v>
          </cell>
          <cell r="M36" t="str">
            <v>KM</v>
          </cell>
          <cell r="N36">
            <v>1.8</v>
          </cell>
        </row>
        <row r="37">
          <cell r="A37" t="str">
            <v>00132020000135</v>
          </cell>
          <cell r="B37">
            <v>44190</v>
          </cell>
          <cell r="C37">
            <v>44279</v>
          </cell>
          <cell r="D37" t="str">
            <v>780000</v>
          </cell>
          <cell r="E37" t="str">
            <v>780100</v>
          </cell>
          <cell r="F37" t="str">
            <v>780101</v>
          </cell>
          <cell r="G37" t="str">
            <v>REHABILITACION DE CAMINO SACACOSECHAS EN LA LOCALIDAD DE RANCHO NUEVO DEL MUNICIPIO DE TAMALIN</v>
          </cell>
          <cell r="H37" t="str">
            <v>TAMALIN</v>
          </cell>
          <cell r="I37" t="str">
            <v>RANCHO NUEVO</v>
          </cell>
          <cell r="J37" t="str">
            <v>C</v>
          </cell>
          <cell r="K37">
            <v>1100253</v>
          </cell>
          <cell r="L37">
            <v>1092614.27</v>
          </cell>
          <cell r="M37" t="str">
            <v>KM</v>
          </cell>
          <cell r="N37">
            <v>1.94</v>
          </cell>
        </row>
        <row r="38">
          <cell r="A38" t="str">
            <v>00132020000136</v>
          </cell>
          <cell r="B38">
            <v>44189</v>
          </cell>
          <cell r="C38">
            <v>44248</v>
          </cell>
          <cell r="D38" t="str">
            <v>780000</v>
          </cell>
          <cell r="E38" t="str">
            <v>780100</v>
          </cell>
          <cell r="F38">
            <v>780108</v>
          </cell>
          <cell r="G38" t="str">
            <v>CONSTRUCCION DE UN BORDO PARA CAPTURA Y ALMACENAMIENTO DE AGUA EN LA LOCALIDAD DE IGNACIO ZARAGOZA DEL MUNICIPIO DE TANCOCO</v>
          </cell>
          <cell r="H38" t="str">
            <v>TANCOCO</v>
          </cell>
          <cell r="I38" t="str">
            <v>IGNACIO ZARAGOZA</v>
          </cell>
          <cell r="J38" t="str">
            <v>C</v>
          </cell>
          <cell r="K38">
            <v>385000</v>
          </cell>
          <cell r="L38">
            <v>383633.67</v>
          </cell>
          <cell r="M38" t="str">
            <v>M3</v>
          </cell>
          <cell r="N38">
            <v>3571</v>
          </cell>
        </row>
        <row r="39">
          <cell r="A39" t="str">
            <v>00132020000137</v>
          </cell>
          <cell r="B39">
            <v>44190</v>
          </cell>
          <cell r="C39">
            <v>44279</v>
          </cell>
          <cell r="D39" t="str">
            <v>780000</v>
          </cell>
          <cell r="E39" t="str">
            <v>780100</v>
          </cell>
          <cell r="F39" t="str">
            <v>780101</v>
          </cell>
          <cell r="G39" t="str">
            <v>REHABILITACION DE CAMINO SACACOSECHAS EN LA LOCALIDAD DE LA REFORMA DEL MUNICIPIO DE TEMPOAL</v>
          </cell>
          <cell r="H39" t="str">
            <v>TEMPOAL</v>
          </cell>
          <cell r="I39" t="str">
            <v>LA REFORMA</v>
          </cell>
          <cell r="J39" t="str">
            <v>C</v>
          </cell>
          <cell r="K39">
            <v>1205880</v>
          </cell>
          <cell r="L39">
            <v>1203371.6499999999</v>
          </cell>
          <cell r="M39" t="str">
            <v>KM</v>
          </cell>
          <cell r="N39">
            <v>2</v>
          </cell>
        </row>
        <row r="40">
          <cell r="A40" t="str">
            <v>00132020000139</v>
          </cell>
          <cell r="B40">
            <v>44189</v>
          </cell>
          <cell r="C40">
            <v>44248</v>
          </cell>
          <cell r="D40" t="str">
            <v>780000</v>
          </cell>
          <cell r="E40" t="str">
            <v>780100</v>
          </cell>
          <cell r="F40">
            <v>780108</v>
          </cell>
          <cell r="G40" t="str">
            <v>CONSTRUCCION DE UN BORDO PARA CAPTURA Y ALMACENAMIENTO DE AGUA EN LA LOCALIDAD DE RINCON PATIÑO DEL MUNICIPIO DE ZENTLA</v>
          </cell>
          <cell r="H40" t="str">
            <v>ZENTLA</v>
          </cell>
          <cell r="I40" t="str">
            <v>RINCON PATIÑO</v>
          </cell>
          <cell r="J40" t="str">
            <v>C</v>
          </cell>
          <cell r="K40">
            <v>386500</v>
          </cell>
          <cell r="L40">
            <v>384190.26</v>
          </cell>
          <cell r="M40" t="str">
            <v>M3</v>
          </cell>
          <cell r="N40">
            <v>4983.3</v>
          </cell>
        </row>
        <row r="41">
          <cell r="A41" t="str">
            <v>00132020000140</v>
          </cell>
          <cell r="B41">
            <v>44189</v>
          </cell>
          <cell r="C41">
            <v>44248</v>
          </cell>
          <cell r="D41" t="str">
            <v>780000</v>
          </cell>
          <cell r="E41" t="str">
            <v>780100</v>
          </cell>
          <cell r="F41">
            <v>780108</v>
          </cell>
          <cell r="G41" t="str">
            <v>CONSTRUCCION DE UN BORDO PARA CAPTURA Y ALMACENAMIENTO DE AGUA EN LA LOCALIDAD DE EL CONSUELO DEL MUNICIPIO DE ZENTLA</v>
          </cell>
          <cell r="H41" t="str">
            <v>ZENTLA</v>
          </cell>
          <cell r="I41" t="str">
            <v>EL CONSUELO</v>
          </cell>
          <cell r="J41" t="str">
            <v>C</v>
          </cell>
          <cell r="K41">
            <v>372000</v>
          </cell>
          <cell r="L41">
            <v>345058.9</v>
          </cell>
          <cell r="M41" t="str">
            <v>M3</v>
          </cell>
          <cell r="N41">
            <v>3801.54</v>
          </cell>
        </row>
        <row r="42">
          <cell r="A42" t="str">
            <v>00132020000141</v>
          </cell>
          <cell r="B42">
            <v>44194</v>
          </cell>
          <cell r="C42">
            <v>44254</v>
          </cell>
          <cell r="D42" t="str">
            <v>780000</v>
          </cell>
          <cell r="E42" t="str">
            <v>780100</v>
          </cell>
          <cell r="F42">
            <v>780108</v>
          </cell>
          <cell r="G42" t="str">
            <v>REHABILITACION DE UN BORDO PARA CAPTURA Y ALMACENAMIENTO DE AGUA EN LA LOCALIDAD DE LA FLOR DEL MUNICIPIO DE ZENTLA</v>
          </cell>
          <cell r="H42" t="str">
            <v>ZENTLA</v>
          </cell>
          <cell r="I42" t="str">
            <v>LA FLOR</v>
          </cell>
          <cell r="J42" t="str">
            <v>C</v>
          </cell>
          <cell r="K42">
            <v>942636</v>
          </cell>
          <cell r="L42">
            <v>940735.25</v>
          </cell>
          <cell r="M42" t="str">
            <v>M3</v>
          </cell>
          <cell r="N42">
            <v>8762.7800000000007</v>
          </cell>
        </row>
        <row r="43">
          <cell r="A43" t="str">
            <v>00132020000142</v>
          </cell>
          <cell r="B43">
            <v>44189</v>
          </cell>
          <cell r="C43">
            <v>44278</v>
          </cell>
          <cell r="D43" t="str">
            <v>780000</v>
          </cell>
          <cell r="E43" t="str">
            <v>780100</v>
          </cell>
          <cell r="F43">
            <v>780108</v>
          </cell>
          <cell r="G43" t="str">
            <v>REHABILITACION DE CAMINO SACACOSECHAS EN LA LOCALIDAD DE MIXQUIAPAN DEL MUNICIPIO DE JALACINGO</v>
          </cell>
          <cell r="H43" t="str">
            <v>JALACINGO</v>
          </cell>
          <cell r="I43" t="str">
            <v>MIXQUIAPAN</v>
          </cell>
          <cell r="J43" t="str">
            <v>C</v>
          </cell>
          <cell r="K43">
            <v>900000</v>
          </cell>
          <cell r="L43">
            <v>899367.29</v>
          </cell>
          <cell r="M43" t="str">
            <v>KM</v>
          </cell>
          <cell r="N43">
            <v>1.2</v>
          </cell>
        </row>
        <row r="44">
          <cell r="A44" t="str">
            <v>00132020000143</v>
          </cell>
          <cell r="B44">
            <v>44190</v>
          </cell>
          <cell r="C44">
            <v>44279</v>
          </cell>
          <cell r="D44" t="str">
            <v>780000</v>
          </cell>
          <cell r="E44" t="str">
            <v>780100</v>
          </cell>
          <cell r="F44" t="str">
            <v>780101</v>
          </cell>
          <cell r="G44" t="str">
            <v>REHABILITACION DE CAMINO SACA COSECHAS EN LA LOCALIDAD  DE COSCOMATEPEC DE BRAVO DEL MUNICIPIO DE COSCOMATEPEC</v>
          </cell>
          <cell r="H44" t="str">
            <v>COSCOMATEPEC</v>
          </cell>
          <cell r="I44" t="str">
            <v>COSCOMATEPEC DE BRAVO</v>
          </cell>
          <cell r="J44" t="str">
            <v>C</v>
          </cell>
          <cell r="K44">
            <v>1800000</v>
          </cell>
          <cell r="L44">
            <v>1798090.13</v>
          </cell>
          <cell r="M44" t="str">
            <v>KM</v>
          </cell>
          <cell r="N44">
            <v>3.07</v>
          </cell>
        </row>
        <row r="45">
          <cell r="A45" t="str">
            <v>00132020000144</v>
          </cell>
          <cell r="B45">
            <v>44190</v>
          </cell>
          <cell r="C45">
            <v>44279</v>
          </cell>
          <cell r="D45" t="str">
            <v>780000</v>
          </cell>
          <cell r="E45" t="str">
            <v>780100</v>
          </cell>
          <cell r="F45" t="str">
            <v>780101</v>
          </cell>
          <cell r="G45" t="str">
            <v>REHABILITACION DE CAMINO SACACOSECHAS EN LA LOCALIDAD DE LAS MARGARITAS DEL MUNICIPIO DE UXPANAPA</v>
          </cell>
          <cell r="H45" t="str">
            <v>UXPANAPA</v>
          </cell>
          <cell r="I45" t="str">
            <v>LAS MARGARITAS</v>
          </cell>
          <cell r="J45" t="str">
            <v>C</v>
          </cell>
          <cell r="K45">
            <v>1455000</v>
          </cell>
          <cell r="L45">
            <v>1445740.39</v>
          </cell>
          <cell r="M45" t="str">
            <v>KM</v>
          </cell>
          <cell r="N45">
            <v>2.2000000000000002</v>
          </cell>
        </row>
        <row r="46">
          <cell r="A46" t="str">
            <v>00132020000145</v>
          </cell>
          <cell r="B46">
            <v>44194</v>
          </cell>
          <cell r="C46">
            <v>44283</v>
          </cell>
          <cell r="D46" t="str">
            <v>780000</v>
          </cell>
          <cell r="E46" t="str">
            <v>780100</v>
          </cell>
          <cell r="F46" t="str">
            <v>780101</v>
          </cell>
          <cell r="G46" t="str">
            <v>REHABILITACION DE CAMINO SACACOSECHAS EN LA LOCALIDAD DE CUMBRE DE JONOTAL DEL MUNICIPIO DE MIAHUATLAN</v>
          </cell>
          <cell r="H46" t="str">
            <v>MIAHUATLAN</v>
          </cell>
          <cell r="I46" t="str">
            <v>CUMBRE DE JONOTAL</v>
          </cell>
          <cell r="J46" t="str">
            <v>C</v>
          </cell>
          <cell r="K46">
            <v>1100000</v>
          </cell>
          <cell r="L46">
            <v>1098100.8</v>
          </cell>
          <cell r="M46" t="str">
            <v>KM</v>
          </cell>
          <cell r="N46">
            <v>1.4</v>
          </cell>
        </row>
        <row r="47">
          <cell r="A47" t="str">
            <v>00132020000146</v>
          </cell>
          <cell r="B47">
            <v>44190</v>
          </cell>
          <cell r="C47">
            <v>44279</v>
          </cell>
          <cell r="D47" t="str">
            <v>780000</v>
          </cell>
          <cell r="E47" t="str">
            <v>780100</v>
          </cell>
          <cell r="F47" t="str">
            <v>780101</v>
          </cell>
          <cell r="G47" t="str">
            <v>REHABILITACION DE CAMINO SACACOSECHAS I EN LA LOCALIDAD DE EL AGUACATE DEL MUNICIPIO DE CHICONTEPEC</v>
          </cell>
          <cell r="H47" t="str">
            <v>CHICONTEPEC</v>
          </cell>
          <cell r="I47" t="str">
            <v>EL AGUACATE</v>
          </cell>
          <cell r="J47" t="str">
            <v>C</v>
          </cell>
          <cell r="K47">
            <v>1500000</v>
          </cell>
          <cell r="L47">
            <v>1496588.5</v>
          </cell>
          <cell r="M47" t="str">
            <v>KM</v>
          </cell>
          <cell r="N47">
            <v>2.52</v>
          </cell>
        </row>
        <row r="48">
          <cell r="A48" t="str">
            <v>00132020000147</v>
          </cell>
          <cell r="B48">
            <v>44182</v>
          </cell>
          <cell r="C48">
            <v>44271</v>
          </cell>
          <cell r="D48" t="str">
            <v>780000</v>
          </cell>
          <cell r="E48" t="str">
            <v>780100</v>
          </cell>
          <cell r="F48" t="str">
            <v>780101</v>
          </cell>
          <cell r="G48" t="str">
            <v>REHABILITACION DE CAMINO SACACOSECHAS EN LA LOCALIDAD DE EL RAMIE DEL MUNICIPIO DE PLAYA VICENTE</v>
          </cell>
          <cell r="H48" t="str">
            <v>PLAYA VICENTE</v>
          </cell>
          <cell r="I48" t="str">
            <v>EL RAMIE</v>
          </cell>
          <cell r="J48" t="str">
            <v>C</v>
          </cell>
          <cell r="K48">
            <v>1400000</v>
          </cell>
          <cell r="L48">
            <v>1396069.78</v>
          </cell>
          <cell r="M48" t="str">
            <v>KM</v>
          </cell>
          <cell r="N48">
            <v>2.86</v>
          </cell>
        </row>
        <row r="49">
          <cell r="A49" t="str">
            <v>00132020000148</v>
          </cell>
          <cell r="B49">
            <v>44190</v>
          </cell>
          <cell r="C49">
            <v>44249</v>
          </cell>
          <cell r="D49" t="str">
            <v>780000</v>
          </cell>
          <cell r="E49" t="str">
            <v>780100</v>
          </cell>
          <cell r="F49">
            <v>780108</v>
          </cell>
          <cell r="G49" t="str">
            <v>CONSTRUCCION DE DOS BORDOS PARA CAPTURA Y ALMACENAMIENTO DE AGUA EN LAS LOCALIDADES DE LLANO DE ENMEDIO Y TOTECO DEL MUNICIPIO DE TANCOCO</v>
          </cell>
          <cell r="H49" t="str">
            <v>TANCOCO</v>
          </cell>
          <cell r="I49" t="str">
            <v>VARIAS</v>
          </cell>
          <cell r="J49" t="str">
            <v>C</v>
          </cell>
          <cell r="K49">
            <v>960000</v>
          </cell>
          <cell r="L49">
            <v>956167.5027999999</v>
          </cell>
          <cell r="M49" t="str">
            <v>M3</v>
          </cell>
          <cell r="N49">
            <v>10488.32</v>
          </cell>
        </row>
        <row r="50">
          <cell r="A50" t="str">
            <v>00132020000149</v>
          </cell>
          <cell r="B50">
            <v>44189</v>
          </cell>
          <cell r="C50">
            <v>44278</v>
          </cell>
          <cell r="D50" t="str">
            <v>780000</v>
          </cell>
          <cell r="E50" t="str">
            <v>780100</v>
          </cell>
          <cell r="F50" t="str">
            <v>780101</v>
          </cell>
          <cell r="G50" t="str">
            <v>REHABILITACION DE CAMINO SACACOSECHAS EN LA LOCALIDAD DE LOMA ANGOSTA DEL MUNICIPIO DE COTAXTLA</v>
          </cell>
          <cell r="H50" t="str">
            <v>COTAXTLA</v>
          </cell>
          <cell r="I50" t="str">
            <v>LOMA ANGOSTA</v>
          </cell>
          <cell r="J50" t="str">
            <v>C</v>
          </cell>
          <cell r="K50">
            <v>1800000</v>
          </cell>
          <cell r="L50">
            <v>1795694.04</v>
          </cell>
          <cell r="M50" t="str">
            <v>KM</v>
          </cell>
          <cell r="N50">
            <v>3.51</v>
          </cell>
        </row>
        <row r="51">
          <cell r="A51" t="str">
            <v>00132020000150</v>
          </cell>
          <cell r="B51">
            <v>44189</v>
          </cell>
          <cell r="C51">
            <v>44278</v>
          </cell>
          <cell r="D51" t="str">
            <v>780000</v>
          </cell>
          <cell r="E51" t="str">
            <v>780100</v>
          </cell>
          <cell r="F51" t="str">
            <v>780101</v>
          </cell>
          <cell r="G51" t="str">
            <v>REHABILITACION DE CAMINO SACACOSECHAS DE LA LOCALIDAD DE XOCOAPA DEL MUNICIPIO DE TEZONAPA</v>
          </cell>
          <cell r="H51" t="str">
            <v>TEZONAPA</v>
          </cell>
          <cell r="I51" t="str">
            <v>XOCOAPA</v>
          </cell>
          <cell r="J51" t="str">
            <v>C</v>
          </cell>
          <cell r="K51">
            <v>1400000</v>
          </cell>
          <cell r="L51">
            <v>1399724.17</v>
          </cell>
          <cell r="M51" t="str">
            <v>KM</v>
          </cell>
          <cell r="N51">
            <v>2549</v>
          </cell>
        </row>
        <row r="52">
          <cell r="A52" t="str">
            <v>00132020000151</v>
          </cell>
          <cell r="B52">
            <v>44182</v>
          </cell>
          <cell r="C52">
            <v>44271</v>
          </cell>
          <cell r="D52" t="str">
            <v>780000</v>
          </cell>
          <cell r="E52" t="str">
            <v>780100</v>
          </cell>
          <cell r="F52" t="str">
            <v>780101</v>
          </cell>
          <cell r="G52" t="str">
            <v>REHABILITACION DE CAMINO SACACOSECHAS EN LA LOCALIDAD DE EL RETIRO DEL MUNICIPIO DE TOTUTLA</v>
          </cell>
          <cell r="H52" t="str">
            <v>TOTUTLA</v>
          </cell>
          <cell r="I52" t="str">
            <v>EL RETIRO</v>
          </cell>
          <cell r="J52" t="str">
            <v>C</v>
          </cell>
          <cell r="K52">
            <v>1920000</v>
          </cell>
          <cell r="L52">
            <v>1914249.55</v>
          </cell>
          <cell r="M52" t="str">
            <v>KM</v>
          </cell>
          <cell r="N52">
            <v>3</v>
          </cell>
        </row>
        <row r="53">
          <cell r="A53" t="str">
            <v>00132020000159</v>
          </cell>
          <cell r="B53">
            <v>44194</v>
          </cell>
          <cell r="C53">
            <v>44253</v>
          </cell>
          <cell r="D53" t="str">
            <v>780000</v>
          </cell>
          <cell r="E53" t="str">
            <v>780100</v>
          </cell>
          <cell r="F53">
            <v>780108</v>
          </cell>
          <cell r="G53" t="str">
            <v>REHABILITACION DE UN BORDO PARA CAPTURA Y ALMACENAMIENTO DE AGUA EN LA LOCALIDAD LA ESTANZUELA DEL MUNICIPIO DE EMILIANO ZAPATA</v>
          </cell>
          <cell r="H53" t="str">
            <v xml:space="preserve"> EMILIANO ZAPATA</v>
          </cell>
          <cell r="I53" t="str">
            <v>LA ESTANZUELA</v>
          </cell>
          <cell r="J53" t="str">
            <v>C</v>
          </cell>
          <cell r="K53">
            <v>542490</v>
          </cell>
          <cell r="L53">
            <v>538466.85</v>
          </cell>
          <cell r="M53" t="str">
            <v>M3</v>
          </cell>
          <cell r="N53">
            <v>4200.7700000000004</v>
          </cell>
        </row>
        <row r="54">
          <cell r="A54" t="str">
            <v>00132020000160</v>
          </cell>
          <cell r="B54">
            <v>44194</v>
          </cell>
          <cell r="C54">
            <v>44253</v>
          </cell>
          <cell r="D54" t="str">
            <v>780000</v>
          </cell>
          <cell r="E54" t="str">
            <v>780100</v>
          </cell>
          <cell r="F54">
            <v>780108</v>
          </cell>
          <cell r="G54" t="str">
            <v>REHABILITACION DE UN BORDO PARA CAPTURA Y ALMACENAMIENTO DE AGUA EN LA LOCALIDAD DE CHAVARRILLO DEL MUNICIPIO DE EMILIANO ZAPATA</v>
          </cell>
          <cell r="H54" t="str">
            <v xml:space="preserve"> EMILIANO ZAPATA</v>
          </cell>
          <cell r="I54" t="str">
            <v>CHAVARRILLO</v>
          </cell>
          <cell r="J54" t="str">
            <v>C</v>
          </cell>
          <cell r="K54">
            <v>610120</v>
          </cell>
          <cell r="L54">
            <v>605865</v>
          </cell>
          <cell r="M54" t="str">
            <v>M3</v>
          </cell>
          <cell r="N54">
            <v>3571</v>
          </cell>
        </row>
        <row r="55">
          <cell r="A55" t="str">
            <v>00132020000161</v>
          </cell>
          <cell r="B55">
            <v>44194</v>
          </cell>
          <cell r="C55">
            <v>44283</v>
          </cell>
          <cell r="D55" t="str">
            <v>780000</v>
          </cell>
          <cell r="E55" t="str">
            <v>780100</v>
          </cell>
          <cell r="F55" t="str">
            <v>780101</v>
          </cell>
          <cell r="G55" t="str">
            <v>REHABILITACION DE CAMINO SACACOSECHAS EN LA LOCALIDAD DE CRUZ VERDE DEL MUNICIPIO DE TOMATLAN</v>
          </cell>
          <cell r="H55" t="str">
            <v>TOMATLAN</v>
          </cell>
          <cell r="I55" t="str">
            <v>CRUZ VERDE</v>
          </cell>
          <cell r="J55" t="str">
            <v>C</v>
          </cell>
          <cell r="K55">
            <v>1660000</v>
          </cell>
          <cell r="L55">
            <v>1658376.44</v>
          </cell>
          <cell r="M55" t="str">
            <v>KM</v>
          </cell>
          <cell r="N55">
            <v>2.2599999999999998</v>
          </cell>
        </row>
        <row r="56">
          <cell r="A56" t="str">
            <v>00132020000162</v>
          </cell>
          <cell r="B56">
            <v>44194</v>
          </cell>
          <cell r="C56">
            <v>44283</v>
          </cell>
          <cell r="D56">
            <v>780000</v>
          </cell>
          <cell r="E56">
            <v>780100</v>
          </cell>
          <cell r="F56">
            <v>780101</v>
          </cell>
          <cell r="G56" t="str">
            <v>REHABILITACION DE CAMINO SACACOSECHAS EN LA LOCALIDAD DE EL ABRA DEL MUNICIPIO DE VEGA DE ALATORRE</v>
          </cell>
          <cell r="H56" t="str">
            <v>VEGA DE LA TORRE</v>
          </cell>
          <cell r="I56" t="str">
            <v>EL ABRA</v>
          </cell>
          <cell r="J56" t="str">
            <v>C</v>
          </cell>
          <cell r="K56">
            <v>1268831</v>
          </cell>
          <cell r="L56">
            <v>1266062.69</v>
          </cell>
          <cell r="M56">
            <v>0</v>
          </cell>
          <cell r="N56">
            <v>0</v>
          </cell>
        </row>
        <row r="57">
          <cell r="A57">
            <v>0</v>
          </cell>
          <cell r="B57">
            <v>0</v>
          </cell>
          <cell r="C57">
            <v>0</v>
          </cell>
          <cell r="D57">
            <v>0</v>
          </cell>
          <cell r="E57">
            <v>0</v>
          </cell>
          <cell r="F57">
            <v>0</v>
          </cell>
          <cell r="G57" t="str">
            <v>SUBTOTAL DEL FONDO FISE 2020</v>
          </cell>
          <cell r="H57">
            <v>0</v>
          </cell>
          <cell r="I57">
            <v>0</v>
          </cell>
          <cell r="J57">
            <v>0</v>
          </cell>
          <cell r="K57">
            <v>57313629.019999996</v>
          </cell>
          <cell r="L57">
            <v>57034624.822799996</v>
          </cell>
          <cell r="M57">
            <v>0</v>
          </cell>
          <cell r="N57">
            <v>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E 2020"/>
      <sheetName val="FISE R 2020"/>
    </sheetNames>
    <sheetDataSet>
      <sheetData sheetId="0" refreshError="1"/>
      <sheetData sheetId="1">
        <row r="11">
          <cell r="B11" t="str">
            <v>00132020000152</v>
          </cell>
          <cell r="C11" t="str">
            <v>REHABILITACION DE CAMINO SACACOSECHAS EN LA LOCALIDAD DE EJIDO OTATITLAN DEL MUNICIPIO DE OTATITLAN</v>
          </cell>
          <cell r="D11" t="str">
            <v>OTATITLAN</v>
          </cell>
          <cell r="E11" t="str">
            <v>EJIDO OTATITLAN</v>
          </cell>
          <cell r="F11" t="str">
            <v>FISE-R_2020_00132020000152_IR</v>
          </cell>
          <cell r="G11" t="str">
            <v xml:space="preserve">EDWAR ALEXIS HERNANDEZ HUERTA </v>
          </cell>
          <cell r="H11">
            <v>44193.6875</v>
          </cell>
          <cell r="I11" t="str">
            <v>29/12/2020</v>
          </cell>
          <cell r="J11" t="str">
            <v>28/03/2021</v>
          </cell>
          <cell r="K11">
            <v>1406268.78</v>
          </cell>
        </row>
        <row r="12">
          <cell r="B12" t="str">
            <v>00132020000153</v>
          </cell>
          <cell r="C12" t="str">
            <v>REHABILITACION DE CAMINO SACACOSECHAS EN LA LOCALIDAD DE APOMPAL DEL MUNICIPIO DE TLACOJALPAN</v>
          </cell>
          <cell r="D12" t="str">
            <v>TLACOJALPAN</v>
          </cell>
          <cell r="E12" t="str">
            <v>APOMPAL</v>
          </cell>
          <cell r="F12" t="str">
            <v>FISE-R_2020_00132020000153_IR</v>
          </cell>
          <cell r="G12" t="str">
            <v xml:space="preserve">EDIFICACION ASESORIA Y PLANEACION LICONA SA DE CV </v>
          </cell>
          <cell r="H12">
            <v>44188.708333333336</v>
          </cell>
          <cell r="I12" t="str">
            <v>24/12/2020</v>
          </cell>
          <cell r="J12" t="str">
            <v>23/03/2021</v>
          </cell>
          <cell r="K12">
            <v>1347213.65</v>
          </cell>
        </row>
        <row r="13">
          <cell r="B13" t="str">
            <v>00132020000154</v>
          </cell>
          <cell r="C13" t="str">
            <v>REHABILITACION DE CAMINO SACACOSECHAS EN LA LOCALIDAD DE TLACOJALPAN DEL MUNICIPIO DE TLACOJALPAN</v>
          </cell>
          <cell r="D13" t="str">
            <v>TLACOJALPAN</v>
          </cell>
          <cell r="E13" t="str">
            <v>TLACOJALPAN</v>
          </cell>
          <cell r="F13" t="str">
            <v>FISE-R_2020_00132020000154_IR</v>
          </cell>
          <cell r="G13" t="str">
            <v xml:space="preserve">EDIFICACION ASESORIA Y PLANEACION LICONA SA DE CV </v>
          </cell>
          <cell r="H13">
            <v>44188.708333333336</v>
          </cell>
          <cell r="I13" t="str">
            <v>24/12/2020</v>
          </cell>
          <cell r="J13" t="str">
            <v>23/03/2021</v>
          </cell>
          <cell r="K13">
            <v>871744.86</v>
          </cell>
        </row>
        <row r="14">
          <cell r="B14" t="str">
            <v>00132020000155</v>
          </cell>
          <cell r="C14" t="str">
            <v>REHABILITACION DE CAMINO SACACOSECHAS EN LA LOCALIDAD DE AMBROSIO ALCALDE DEL MUNICIPIO DE TLACOJALPAN</v>
          </cell>
          <cell r="D14" t="str">
            <v>TLACOJALPAN</v>
          </cell>
          <cell r="E14" t="str">
            <v>AMBROSIO ALCALDE</v>
          </cell>
          <cell r="F14" t="str">
            <v>FISE-R_2020_00132020000155_IR</v>
          </cell>
          <cell r="G14" t="str">
            <v xml:space="preserve">EDIFICACION ASESORIA Y PLANEACION LICONA SA DE CV </v>
          </cell>
          <cell r="H14">
            <v>44188.708333333336</v>
          </cell>
          <cell r="I14" t="str">
            <v>24/12/2020</v>
          </cell>
          <cell r="J14" t="str">
            <v>23/03/2021</v>
          </cell>
          <cell r="K14">
            <v>764479.27</v>
          </cell>
        </row>
        <row r="15">
          <cell r="B15" t="str">
            <v>00132020000156</v>
          </cell>
          <cell r="C15" t="str">
            <v>REHABILITACION DE CAMINO SACACOSECHAS EN LA LOCALIDAD DE CALATEPEC DEL MUNICIPIO DE TLACOJALPAN</v>
          </cell>
          <cell r="D15" t="str">
            <v>TLACOJALPAN</v>
          </cell>
          <cell r="E15" t="str">
            <v>CALATEPEC</v>
          </cell>
          <cell r="F15" t="str">
            <v>FISE-R_2020_00132020000156_IR</v>
          </cell>
          <cell r="G15" t="str">
            <v xml:space="preserve">EDIFICACION ASESORIA Y PLANEACION LICONA SA DE CV </v>
          </cell>
          <cell r="H15">
            <v>44188.708333333336</v>
          </cell>
          <cell r="I15" t="str">
            <v>24/12/2020</v>
          </cell>
          <cell r="J15" t="str">
            <v>23/03/2021</v>
          </cell>
          <cell r="K15">
            <v>1547933.41</v>
          </cell>
        </row>
        <row r="16">
          <cell r="B16" t="str">
            <v>00132020000157</v>
          </cell>
          <cell r="C16" t="str">
            <v>REHABILITACION DE CAMINO SACACOSECHAS EN LA LOCALIDAD DE BAJO GRANDE DEL MUNICIPIO DE OMEALCA</v>
          </cell>
          <cell r="D16" t="str">
            <v>OMEALCA</v>
          </cell>
          <cell r="E16" t="str">
            <v>BAJO GRANDE</v>
          </cell>
          <cell r="F16" t="str">
            <v>FISE-R_2020_00132020000157_IR</v>
          </cell>
          <cell r="G16" t="str">
            <v xml:space="preserve">CARLOS MARIO CORREA FLORES </v>
          </cell>
          <cell r="H16">
            <v>44193.6875</v>
          </cell>
          <cell r="I16" t="str">
            <v>29/12/2020</v>
          </cell>
          <cell r="J16" t="str">
            <v>28/03/2021</v>
          </cell>
          <cell r="K16">
            <v>571370.17000000004</v>
          </cell>
        </row>
        <row r="17">
          <cell r="B17" t="str">
            <v>00132020000158</v>
          </cell>
          <cell r="C17" t="str">
            <v>REHABILITACION DE CAMINO SACACOSECHAS EN LA LOCALIDAD DE GUSTAVO DIAZ ORDAZ DEL MUNICIPIO DE CATEMACO</v>
          </cell>
          <cell r="D17" t="str">
            <v>CATEMACO</v>
          </cell>
          <cell r="E17" t="str">
            <v>GUSTAVO DIAZ ORDAZ</v>
          </cell>
          <cell r="F17" t="str">
            <v>FISE-R_2020_00132020000158_IR</v>
          </cell>
          <cell r="G17" t="str">
            <v>JOSE MANUEL CASTRO CAMARILLO</v>
          </cell>
          <cell r="H17">
            <v>44193.6875</v>
          </cell>
          <cell r="I17" t="str">
            <v>29/12/2020</v>
          </cell>
          <cell r="J17" t="str">
            <v>28/03/2021</v>
          </cell>
          <cell r="K17">
            <v>1977313.65</v>
          </cell>
        </row>
        <row r="18">
          <cell r="B18" t="str">
            <v>00132020000163</v>
          </cell>
          <cell r="C18" t="str">
            <v>REHABILITACION DE CAMINO SACACOSECHAS EN LA LOCALIDAD DE SANTA ANA DEL MUNICIPIO DE JALACINGO</v>
          </cell>
          <cell r="D18" t="str">
            <v>JALACINGO</v>
          </cell>
          <cell r="E18" t="str">
            <v xml:space="preserve">SANTA ANA </v>
          </cell>
          <cell r="F18" t="str">
            <v>FISE-R_2020_00132020000163_AD</v>
          </cell>
          <cell r="G18" t="str">
            <v>Construcciones y asesoría Epcosa, s.a. De c.v.</v>
          </cell>
          <cell r="H18">
            <v>44193</v>
          </cell>
          <cell r="I18" t="str">
            <v>29/12/2020</v>
          </cell>
          <cell r="J18" t="str">
            <v>28/03/2021</v>
          </cell>
          <cell r="K18">
            <v>1218399.68</v>
          </cell>
        </row>
        <row r="19">
          <cell r="B19" t="str">
            <v>00132020000164</v>
          </cell>
          <cell r="C19" t="str">
            <v>REHABILITACION DE CAMINO SACACOSECHAS EN LA LOCALIDAD DE CHICOMOCELOC Y CAPULTITLA DEL MUNICIPIO DE MAGDALENA</v>
          </cell>
          <cell r="D19" t="str">
            <v xml:space="preserve"> MAGDALENA</v>
          </cell>
          <cell r="E19" t="str">
            <v>VARIAS</v>
          </cell>
          <cell r="F19" t="str">
            <v>FISE-R_2020_00132020000166_AD</v>
          </cell>
          <cell r="G19" t="str">
            <v>SIPLANCO S.A. DE C.V.</v>
          </cell>
          <cell r="H19">
            <v>44193</v>
          </cell>
          <cell r="I19" t="str">
            <v>29/12/2020</v>
          </cell>
          <cell r="J19" t="str">
            <v>26/02/2021</v>
          </cell>
          <cell r="K19">
            <v>2086000</v>
          </cell>
        </row>
        <row r="20">
          <cell r="B20" t="str">
            <v>00132020000165</v>
          </cell>
          <cell r="C20" t="str">
            <v>REHABILITACION DE CAMINO SACACOSECHAS EN LA LOCALIDAD DE EL ARMADILLO DEL MUNICIPIO DE TEMPOAL</v>
          </cell>
          <cell r="D20" t="str">
            <v>TEMPOAL</v>
          </cell>
          <cell r="E20" t="str">
            <v xml:space="preserve"> EL ARMADILLO</v>
          </cell>
          <cell r="F20" t="str">
            <v>FISE-R_2020_00132020000164_AD</v>
          </cell>
          <cell r="G20" t="str">
            <v>LONIM  SARMIENTO  HERNANDEZ</v>
          </cell>
          <cell r="H20">
            <v>44193</v>
          </cell>
          <cell r="I20" t="str">
            <v>29/12/2020</v>
          </cell>
          <cell r="J20" t="str">
            <v>28/03/2021</v>
          </cell>
          <cell r="K20">
            <v>1918180.44</v>
          </cell>
        </row>
        <row r="21">
          <cell r="B21" t="str">
            <v>00132020000166</v>
          </cell>
          <cell r="C21" t="str">
            <v>CONSTRUCCIÓN DE UN BORDO PARA CAPTURA Y ALMACENAMIENTO DE AGUA EN LA LOCALIDAD DE JUAN RODRÍGUEZ CLARA DEL MUNICIPIO DE JUAN RODRÍGUEZ CLARA</v>
          </cell>
          <cell r="D21" t="str">
            <v>JUAN RODRÍGUEZ CLARA</v>
          </cell>
          <cell r="E21" t="str">
            <v>JUAN RODRÍGUEZ CLARA</v>
          </cell>
          <cell r="F21" t="str">
            <v>FISE-R_2020_00132020000165_AD</v>
          </cell>
          <cell r="G21" t="str">
            <v>CONSTRUCCIONES Y ARRENDAMIENTOS ALFA S.A. DE C.V.</v>
          </cell>
          <cell r="H21">
            <v>44193</v>
          </cell>
          <cell r="I21" t="str">
            <v>29/12/2020</v>
          </cell>
          <cell r="J21" t="str">
            <v>28/03/2021</v>
          </cell>
          <cell r="K21">
            <v>556225</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lio Cesar Rivas Loeza" refreshedDate="44369.451543750001" createdVersion="4" refreshedVersion="4" minRefreshableVersion="3" recordCount="59">
  <cacheSource type="worksheet">
    <worksheetSource ref="A10:K69" sheet="ANEXO 1 TABLA 3"/>
  </cacheSource>
  <cacheFields count="11">
    <cacheField name="1a" numFmtId="3">
      <sharedItems/>
    </cacheField>
    <cacheField name="2a" numFmtId="0">
      <sharedItems containsMixedTypes="1" containsNumber="1" containsInteger="1" minValue="172714" maxValue="270574"/>
    </cacheField>
    <cacheField name="3a" numFmtId="3">
      <sharedItems count="41">
        <s v="COSCOMATEPEC"/>
        <s v="CASTILLO DE TEAYO"/>
        <s v="ALAMO TEMAPACHE"/>
        <s v="CARRILLO PUERTO"/>
        <s v="SAYULA DE ALEMAN"/>
        <s v="TEXISTEPEC"/>
        <s v="ZACUALPAN"/>
        <s v="COMAPA"/>
        <s v="VILLA ALDAMA"/>
        <s v="PLAYA VICENTE"/>
        <s v="UXPANAPA"/>
        <s v="XALAPA"/>
        <s v="SOTEAPAN"/>
        <s v="ALTOTONGA"/>
        <s v="LAS MINAS"/>
        <s v="OZULUAMA DE MASCAREÑAS"/>
        <s v="COSAUTLAN DE CARVAJAL"/>
        <s v="SANTIAGO TUXTLA"/>
        <s v="ACAYUCAN"/>
        <s v="ATZALAN"/>
        <s v="CALCAHUALCO"/>
        <s v="CHICONTEPEC"/>
        <s v="COTAXTLA"/>
        <s v="HUAYACOCOTLA"/>
        <s v="TAMALIN"/>
        <s v="TANCOCO"/>
        <s v="TEMPOAL"/>
        <s v="ZENTLA"/>
        <s v="JALACINGO"/>
        <s v="MIAHUATLAN"/>
        <s v="TEZONAPA"/>
        <s v="TOTUTLA"/>
        <s v="OTATITLAN"/>
        <s v="TLACOJALPAN"/>
        <s v="OMEALCA"/>
        <s v="CATEMACO"/>
        <s v="EMILIANO ZAPATA"/>
        <s v="TOMATLAN"/>
        <s v="VEGA DE ALATORRE"/>
        <s v="MAGDALENA"/>
        <s v="JUAN RODRIGUEZ CLARA"/>
      </sharedItems>
    </cacheField>
    <cacheField name="4a" numFmtId="3">
      <sharedItems/>
    </cacheField>
    <cacheField name="5a" numFmtId="0">
      <sharedItems count="2">
        <s v="RURAL"/>
        <s v="NO ZAP"/>
      </sharedItems>
    </cacheField>
    <cacheField name="6a" numFmtId="0">
      <sharedItems count="4">
        <s v="ALTO"/>
        <s v="MEDIO"/>
        <s v="MUY BAJO"/>
        <s v="BAJO"/>
      </sharedItems>
    </cacheField>
    <cacheField name="7a" numFmtId="0">
      <sharedItems containsMixedTypes="1" containsNumber="1" minValue="1.4" maxValue="44.32"/>
    </cacheField>
    <cacheField name="8a" numFmtId="4">
      <sharedItems containsSemiMixedTypes="0" containsString="0" containsNumber="1" minValue="343221.30000000005" maxValue="2989093.95"/>
    </cacheField>
    <cacheField name="9a" numFmtId="2">
      <sharedItems containsNonDate="0" containsString="0" containsBlank="1"/>
    </cacheField>
    <cacheField name="10a" numFmtId="0">
      <sharedItems containsSemiMixedTypes="0" containsString="0" containsNumber="1" containsInteger="1" minValue="6" maxValue="64"/>
    </cacheField>
    <cacheField name="11a" numFmtId="0">
      <sharedItems count="4">
        <s v="REHABILITACION DE CAMINO SACACOSECHAS "/>
        <s v="CONSTRUCCION DE BORDOS PARA CAPTURA Y ALMACENAMIENTO DE AGUA"/>
        <s v="CONSTRUCCION Y EQUIPAMIENTO DE INFRAESTRUCTURA ARTESANAL: MAQUINARIA Y"/>
        <s v="REHABILITACION DE UN BORDO PARA CAPTURA Y ALMACENAMIENT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9">
  <r>
    <s v="REHABILITACION DE CAMINO SACACOSECHAS EN LA LOCALIDAD DE TLACUILOLOXTLA DEL MUNICIPIO DE COSCOMATEPEC"/>
    <n v="228704"/>
    <x v="0"/>
    <s v="TLACUILOLOXTLA"/>
    <x v="0"/>
    <x v="0"/>
    <n v="26.37"/>
    <n v="1114650.96"/>
    <m/>
    <n v="15"/>
    <x v="0"/>
  </r>
  <r>
    <s v="REHABILITACION DE CAMINO SACACOSECHAS EN VARIOS TRAMOS EN LA LOCALIDAD DE EL BEJUCAL DEL MUNICIPIO DE CASTILLO DE TEAYO"/>
    <n v="251059"/>
    <x v="1"/>
    <s v="EL BEJUCAL"/>
    <x v="0"/>
    <x v="1"/>
    <n v="12.42"/>
    <n v="2989093.95"/>
    <m/>
    <n v="12"/>
    <x v="0"/>
  </r>
  <r>
    <s v="REHABILITACION DE CAMINOS SACACOSECHAS, EN LAS LOCALIDADES DE CITLALTEPETL, LA BARRANCA Y PUEBLO NUEVO  DEL MUNICIPIO DE ÁLAMO TEMAPACHE"/>
    <s v="225573, 225863, 225986"/>
    <x v="2"/>
    <s v="VARIAS"/>
    <x v="0"/>
    <x v="1"/>
    <s v="62,98"/>
    <n v="1773426.66"/>
    <m/>
    <n v="36"/>
    <x v="0"/>
  </r>
  <r>
    <s v="REHABILITACION DE CAMINO SACACOSECHAS EN LA LOCALIDAD DE EL ESPINAL DEL MUNICIPIO DE CARRILLO PUERTO"/>
    <n v="217730"/>
    <x v="3"/>
    <s v="EL ESPINAL"/>
    <x v="0"/>
    <x v="0"/>
    <n v="10.51"/>
    <n v="1962734.07"/>
    <m/>
    <n v="16"/>
    <x v="0"/>
  </r>
  <r>
    <s v="REHABILITACION DE CAMINO SACACOSECHAS EN LA LOCALIDAD DE EL PROGRESO MIXE DEL MUNICIPIO DE SAYULA DE ALEMAN"/>
    <n v="231515"/>
    <x v="4"/>
    <s v="EL PROGRESO MIXE"/>
    <x v="0"/>
    <x v="1"/>
    <n v="18.350000000000001"/>
    <n v="1154722.01"/>
    <m/>
    <n v="14"/>
    <x v="0"/>
  </r>
  <r>
    <s v="REHABILITACION DE CAMINO SACACOSECHAS EN LA LOCALIDAD DE LOMA CENTRAL DEL MUNICIPIO DE TEXISTEPEC"/>
    <n v="251851"/>
    <x v="5"/>
    <s v="LOMA CENTRAL"/>
    <x v="0"/>
    <x v="1"/>
    <n v="12.09"/>
    <n v="1674906.81"/>
    <m/>
    <n v="11"/>
    <x v="0"/>
  </r>
  <r>
    <s v="REHABILITACION DE CAMINO SACACOSECHAS EN LA LOCALIDAD DE CARRIZAL CHICO DEL MUNICIPIO DE ZACUALPAN"/>
    <n v="231706"/>
    <x v="6"/>
    <s v="CARRIZAL CHICO"/>
    <x v="0"/>
    <x v="0"/>
    <n v="3.7"/>
    <n v="1203114.1399999999"/>
    <m/>
    <n v="29"/>
    <x v="0"/>
  </r>
  <r>
    <s v="REHABILITACION DE CAMINO SACACOSECHAS  EN LA LOCALIDAD DE MONTE DE ORO DEL MUNICIPIO DE COMAPA"/>
    <n v="232182"/>
    <x v="7"/>
    <s v="MONTE DE ORO"/>
    <x v="0"/>
    <x v="0"/>
    <n v="11.51"/>
    <n v="1392483.7300000002"/>
    <m/>
    <n v="17"/>
    <x v="0"/>
  </r>
  <r>
    <s v="REHABILITACION DE CAMINO SACACOSECHAS EN LA LOCALIDAD DE VILLA ALDAMA DEL MUNICIPIO DE VILLA ALDAMA"/>
    <n v="234955"/>
    <x v="8"/>
    <s v="VILLA ALDAMA"/>
    <x v="0"/>
    <x v="1"/>
    <n v="6.66"/>
    <n v="1994619.5099999998"/>
    <m/>
    <n v="16"/>
    <x v="0"/>
  </r>
  <r>
    <s v="REHABILITACION DE CAMINO SACACOSECHAS EN LA LOCALIDAD DE LA CANDELARIA DEL MUNICIPIO DE PLAYA VICENTE"/>
    <n v="264576"/>
    <x v="9"/>
    <s v="LA CANDELARIA"/>
    <x v="0"/>
    <x v="1"/>
    <n v="23.03"/>
    <n v="1236467.4300000002"/>
    <m/>
    <n v="12"/>
    <x v="0"/>
  </r>
  <r>
    <s v="REHABILITACION DE CAMINO SACACOSECHAS EN  LA LOCALIDAD DE NIÑOS HEROES DEL MUNICIPIO DE UXPANAPA"/>
    <n v="252348"/>
    <x v="10"/>
    <s v="NIÑOS HEROES"/>
    <x v="0"/>
    <x v="1"/>
    <n v="14.2"/>
    <n v="1624721"/>
    <m/>
    <n v="29"/>
    <x v="0"/>
  </r>
  <r>
    <s v="REHABILITACION DE CAMINO SACACOSECHAS EN LA LOCALIDAD DE COLONIA SEIS DE ENERO DEL MUNICIPIO DE XALAPA"/>
    <n v="235395"/>
    <x v="11"/>
    <s v="COLONIA SEIS DE ENERO"/>
    <x v="0"/>
    <x v="2"/>
    <n v="27.33"/>
    <n v="1625256"/>
    <m/>
    <n v="15"/>
    <x v="0"/>
  </r>
  <r>
    <s v="REHABILITACION DE CAMINO SACACOSECHAS EN LA LOCALIDAD DE MORELOS DEL MUNICIPIO DE SOTEAPAN"/>
    <n v="235796"/>
    <x v="12"/>
    <s v="MORELOS"/>
    <x v="0"/>
    <x v="0"/>
    <n v="10.119999999999999"/>
    <n v="998899.99"/>
    <m/>
    <n v="14"/>
    <x v="0"/>
  </r>
  <r>
    <s v="REHABILITACION DE CAMINO SACACOSECHAS EN LA LOCALIDAD DE VEGA DE SAN PEDRO DEL MUNICIPIO DE ALTOTONGA"/>
    <n v="252600"/>
    <x v="13"/>
    <s v="VEGA DE SAN PEDRO"/>
    <x v="0"/>
    <x v="0"/>
    <n v="35.590000000000003"/>
    <n v="1256718.2"/>
    <m/>
    <n v="15"/>
    <x v="0"/>
  </r>
  <r>
    <s v="REHABILITACION DE CAMINO SACACOSECHAS EN LA LOCALIDAD DE HUAPALA DEL MUNICIPIO DE LAS MINAS"/>
    <s v="SIN REGISTRO EN MIDS"/>
    <x v="14"/>
    <s v="HUAPALA"/>
    <x v="0"/>
    <x v="0"/>
    <n v="23.03"/>
    <n v="1152112.45"/>
    <m/>
    <n v="18"/>
    <x v="0"/>
  </r>
  <r>
    <s v="REHABILITACION DE CAMINO SACACOSECHAS EN LA LOCALIDAD DE AGUA NACIDA DEL MUNICIPIO DE OZULUAMA DE MASCAREÑAS"/>
    <n v="264189"/>
    <x v="15"/>
    <s v="AGUA NACIDA"/>
    <x v="0"/>
    <x v="0"/>
    <n v="14.89"/>
    <n v="1191671.1099999999"/>
    <m/>
    <n v="10"/>
    <x v="0"/>
  </r>
  <r>
    <s v="REHABILITACION DE CAMINO SACACOSECHAS EN LA LOCALIDAD DE XALISCUILO DEL MUNICIPIO DE COSAUTLAN DE CARVAJAL"/>
    <n v="264309"/>
    <x v="16"/>
    <s v="XALISCUILO"/>
    <x v="0"/>
    <x v="1"/>
    <n v="10.69"/>
    <n v="1210190.5900000001"/>
    <m/>
    <n v="16"/>
    <x v="0"/>
  </r>
  <r>
    <s v="REHABILITACION DE CAMINO SACACOSECHAS EN LA LOCALIDAD DE EL YUALE GRANDE DEL MUNICIPIO DE SANTIAGO TUXTLA"/>
    <n v="265169"/>
    <x v="17"/>
    <s v="_x000a_EL YUALE GRANDE"/>
    <x v="0"/>
    <x v="0"/>
    <n v="30.68"/>
    <n v="1130785.1600000001"/>
    <m/>
    <n v="24"/>
    <x v="0"/>
  </r>
  <r>
    <s v="CONSTRUCCION DE TRES BORDOS PARA CAPTURA Y ALMACENAMIENTO DE AGUA EN LAS LOCALIDADES DE GRAN BRETAÑA E IXTAGAPA DEL MUNICIPIO DE ACAYUCAN"/>
    <s v="SIN REGISTRO EN MIDS"/>
    <x v="18"/>
    <s v="VARIAS"/>
    <x v="0"/>
    <x v="3"/>
    <n v="44.32"/>
    <n v="1137500"/>
    <m/>
    <n v="18"/>
    <x v="1"/>
  </r>
  <r>
    <s v="REHABILITACION DE CAMINO SACACOSECHAS EN LA LOCALIDAD DE CERRO DEL CANDELERO DEL MUNICIPIO DE ATZALAN"/>
    <n v="270548"/>
    <x v="19"/>
    <s v="CERRO DEL CANDELERO"/>
    <x v="0"/>
    <x v="0"/>
    <n v="25.03"/>
    <n v="1598743.0400000003"/>
    <m/>
    <n v="14"/>
    <x v="0"/>
  </r>
  <r>
    <s v="CONSTRUCCION Y EQUIPAMIENTO DE INFRAESTRUCTURA ARTESANAL: MAQUINARIA Y EQUIPO COMUNITARIO; TALLER COMUNITARIO PARA LA ELBORACION DE ARTESANIAS A BASE DE HOJA DE PINO EN LA LOCALIDAD DE NUEVA VAQUERIA DEL MUNICIPIO DE CALCAHUALCO"/>
    <s v="SIN REGISTRO EN MIDS"/>
    <x v="20"/>
    <s v="NUEVA VAQUERIA"/>
    <x v="0"/>
    <x v="0"/>
    <n v="5.58"/>
    <n v="619813.42999999993"/>
    <m/>
    <n v="14"/>
    <x v="2"/>
  </r>
  <r>
    <s v="CONSTRUCCION DE UN BORDO PARA CAPTURA Y ALMACENAMIENTO DE AGUA EN LA LOCALIDAD DE TLACOLULA DEL MUNICIPIO DE CHICONTEPEC"/>
    <s v="SIN REGISTRO EN MIDS"/>
    <x v="21"/>
    <s v="TLACOLULA"/>
    <x v="0"/>
    <x v="0"/>
    <n v="23.82"/>
    <n v="371012.27999999997"/>
    <m/>
    <n v="11"/>
    <x v="1"/>
  </r>
  <r>
    <s v="CONSTRUCCION DE UN BORDO PARA CAPTURA Y ALMACENAMIENTO DE AGUA EN LA LOCALIDAD DE EL GIRASOL DEL MUNICIPIO DE COMAPA"/>
    <s v="SIN REGISTRO EN MIDS"/>
    <x v="7"/>
    <s v="EL GIRASOL"/>
    <x v="0"/>
    <x v="0"/>
    <n v="11.51"/>
    <n v="381811.71"/>
    <m/>
    <n v="15"/>
    <x v="1"/>
  </r>
  <r>
    <s v="CONSTRUCCION DE UN BORDO PARA CAPTURA Y ALMACENAMIENTO DE AGUA EN LA LOCALIDAD DE EL MAGUEY DEL MUNICIPIO DE COMAPA"/>
    <s v="SIN REGISTRO EN MIDS"/>
    <x v="7"/>
    <s v="EL MAGUEY"/>
    <x v="0"/>
    <x v="0"/>
    <s v="11,51"/>
    <n v="364357.89"/>
    <m/>
    <n v="16"/>
    <x v="1"/>
  </r>
  <r>
    <s v="CONSTRUCCION DE TRES BORDOS PARA CAPTURA Y ALMACENAMIENTO DE AGUA EN LAS LOCALIDADES DE PASO ANONA, DOS MATAS Y ANEXO LAS GUACAMAYAS DEL MUNICIPIO DE COTAXTLA"/>
    <s v="SIN REGISTRO EN MIDS"/>
    <x v="22"/>
    <s v="VARIAS"/>
    <x v="0"/>
    <x v="1"/>
    <n v="10.93"/>
    <n v="901492.52"/>
    <m/>
    <n v="64"/>
    <x v="1"/>
  </r>
  <r>
    <s v="REHABILITACION DE CAMINO SACACOSECHAS EN LA LOCALIDAD DE CARBONERO JACALES DEL MUNICIPIO DE HUAYACOCOTLA"/>
    <s v="SIN REGISTRO EN MIDS"/>
    <x v="23"/>
    <s v="CARBONERO JACALES"/>
    <x v="0"/>
    <x v="0"/>
    <n v="10.99"/>
    <n v="958043.56"/>
    <m/>
    <n v="16"/>
    <x v="0"/>
  </r>
  <r>
    <s v="CONSTRUCCION DE UN BORDO PARA CAPTURA Y ALMACENAMIENTO DE AGUA EN LA LOCALIDAD DE ALTO DEL POZO VIEJO DEL MUNICIPIO DE OZULUAMA DE MASCAREÑAS"/>
    <s v="SIN REGISTRO EN MIDS"/>
    <x v="15"/>
    <s v="ALTO DEL POZO VIEJO"/>
    <x v="0"/>
    <x v="0"/>
    <n v="14.89"/>
    <n v="343221.30000000005"/>
    <m/>
    <n v="11"/>
    <x v="1"/>
  </r>
  <r>
    <s v="REHABILITACION DE CAMINO SACACOSECHAS EN LA LOCALIDAD DE NUEVO MUNDO DEL MUNICIPIO DE SAYULA DE ALEMAN"/>
    <s v="SIN REGISTRO EN MIDS"/>
    <x v="4"/>
    <s v="NUEVO MUNDO"/>
    <x v="0"/>
    <x v="1"/>
    <n v="18.350000000000001"/>
    <n v="1053888.1900000002"/>
    <m/>
    <n v="10"/>
    <x v="0"/>
  </r>
  <r>
    <s v="REHABILITACION DE CAMINO SACACOSECHAS EN LA LOCALIDAD DE RANCHO NUEVO DEL MUNICIPIO DE TAMALIN"/>
    <n v="270574"/>
    <x v="24"/>
    <s v="RANCHO NUEVO"/>
    <x v="0"/>
    <x v="1"/>
    <n v="7.02"/>
    <n v="1092614.27"/>
    <m/>
    <n v="18"/>
    <x v="0"/>
  </r>
  <r>
    <s v="CONSTRUCCION DE UN BORDO PARA CAPTURA Y ALMACENAMIENTO DE AGUA EN LA LOCALIDAD DE IGNACIO ZARAGOZA DEL MUNICIPIO DE TANCOCO"/>
    <s v="SIN REGISTRO EN MIDS"/>
    <x v="25"/>
    <s v="IGNACIO ZARAGOZA"/>
    <x v="0"/>
    <x v="1"/>
    <n v="2.73"/>
    <n v="383633.67"/>
    <m/>
    <n v="16"/>
    <x v="1"/>
  </r>
  <r>
    <s v="REHABILITACION DE CAMINO SACACOSECHAS EN LA LOCALIDAD DE LA REFORMA DEL MUNICIPIO DE TEMPOAL"/>
    <s v="SIN REGISTRO EN MIDS"/>
    <x v="26"/>
    <s v="LA REFORMA"/>
    <x v="0"/>
    <x v="0"/>
    <n v="20.11"/>
    <n v="1203371.6499999999"/>
    <m/>
    <n v="16"/>
    <x v="0"/>
  </r>
  <r>
    <s v="CONSTRUCCION DE UN BORDO PARA CAPTURA Y ALMACENAMIENTO DE AGUA EN LA LOCALIDAD DE RINCON PATIÑO DEL MUNICIPIO DE ZENTLA"/>
    <s v="SIN REGISTRO EN MIDS"/>
    <x v="27"/>
    <s v="RINCON PATIÑO"/>
    <x v="0"/>
    <x v="1"/>
    <n v="8.34"/>
    <n v="384190.26"/>
    <m/>
    <n v="16"/>
    <x v="1"/>
  </r>
  <r>
    <s v="CONSTRUCCION DE UN BORDO PARA CAPTURA Y ALMACENAMIENTO DE AGUA EN LA LOCALIDAD DE EL CONSUELO DEL MUNICIPIO DE ZENTLA"/>
    <s v="SIN REGISTRO EN MIDS"/>
    <x v="27"/>
    <s v="EL CONSUELO"/>
    <x v="0"/>
    <x v="1"/>
    <n v="8.34"/>
    <n v="345058.9"/>
    <m/>
    <n v="18"/>
    <x v="1"/>
  </r>
  <r>
    <s v="REHABILITACION DE UN BORDO PARA CAPTURA Y ALMACENAMIENTO DE AGUA EN LA LOCALIDAD DE LA FLOR DEL MUNICIPIO DE ZENTLA"/>
    <s v="SIN REGISTRO EN MIDS"/>
    <x v="27"/>
    <s v="LA FLOR"/>
    <x v="0"/>
    <x v="1"/>
    <n v="8.34"/>
    <n v="940735.25000000012"/>
    <m/>
    <n v="6"/>
    <x v="3"/>
  </r>
  <r>
    <s v="REHABILITACION DE CAMINO SACACOSECHAS EN LA LOCALIDAD DE MIXQUIAPAN DEL MUNICIPIO DE JALACINGO"/>
    <s v="SIN REGISTRO EN MIDS"/>
    <x v="28"/>
    <s v="MIXQUIAPAN"/>
    <x v="0"/>
    <x v="0"/>
    <n v="24.08"/>
    <n v="892729.01"/>
    <m/>
    <n v="13"/>
    <x v="0"/>
  </r>
  <r>
    <s v="REHABILITACION DE CAMINO SACA COSECHAS EN LA LOCALIDAD  DE COSCOMATEPEC DE BRAVO DEL MUNICIPIO DE COSCOMATEPEC"/>
    <s v="SIN REGISTRO EN MIDS"/>
    <x v="0"/>
    <s v="COSCOMATEPEC DE BRAVO"/>
    <x v="0"/>
    <x v="0"/>
    <n v="26.37"/>
    <n v="1798090.13"/>
    <m/>
    <n v="16"/>
    <x v="0"/>
  </r>
  <r>
    <s v="REHABILITACION DE CAMINO SACACOSECHAS EN LA LOCALIDAD DE LAS MARGARITAS DEL MUNICIPIO DE UXPANAPA"/>
    <s v="SIN REGISTRO EN MIDS"/>
    <x v="10"/>
    <s v="LAS MARGARITAS"/>
    <x v="0"/>
    <x v="1"/>
    <n v="14.2"/>
    <n v="1445740.39"/>
    <m/>
    <n v="15"/>
    <x v="0"/>
  </r>
  <r>
    <s v="REHABILITACION DE CAMINO SACACOSECHAS EN LA LOCALIDAD DE CUMBRE DE JONOTAL DEL MUNICIPIO DE MIAHUATLAN"/>
    <s v="SIN REGISTRO EN MIDS"/>
    <x v="29"/>
    <s v="CUMBRE DE JONOTAL"/>
    <x v="0"/>
    <x v="1"/>
    <n v="3.02"/>
    <n v="1098100.8"/>
    <m/>
    <n v="15"/>
    <x v="0"/>
  </r>
  <r>
    <s v="REHABILITACION DE CAMINO SACACOSECHAS I EN LA LOCALIDAD DE EL AGUACATE DEL MUNICIPIO DE CHICONTEPEC"/>
    <s v="SIN REGISTRO EN MIDS"/>
    <x v="21"/>
    <s v="EL AGUACATE"/>
    <x v="0"/>
    <x v="0"/>
    <n v="23.82"/>
    <n v="1496588.5"/>
    <m/>
    <n v="10"/>
    <x v="0"/>
  </r>
  <r>
    <s v="REHABILITACION DE CAMINO SACACOSECHAS EN LA LOCALIDAD DE EL RAMIE DEL MUNICIPIO DE PLAYA VICENTE"/>
    <s v="SIN REGISTRO EN MIDS"/>
    <x v="9"/>
    <s v="EL RAMIE"/>
    <x v="0"/>
    <x v="1"/>
    <n v="23.03"/>
    <n v="1396069.78"/>
    <m/>
    <n v="11"/>
    <x v="0"/>
  </r>
  <r>
    <s v="CONSTRUCCION DE DOS BORDOS PARA CAPTURA Y ALMACENAMIENTO DE AGUA EN LAS LOCALIDADES DE LLANO DE ENMEDIO Y TOTECO DEL MUNICIPIO DE TANCOCO"/>
    <s v="SIN REGISTRO EN MIDS"/>
    <x v="25"/>
    <s v="VARIAS"/>
    <x v="0"/>
    <x v="1"/>
    <n v="2.73"/>
    <n v="956167.5"/>
    <m/>
    <n v="34"/>
    <x v="1"/>
  </r>
  <r>
    <s v="REHABILITACION DE CAMINO SACACOSECHAS EN LA LOCALIDAD DE LOMA ANGOSTA DEL MUNICIPIO DE COTAXTLA"/>
    <s v="SIN REGISTRO EN MIDS"/>
    <x v="22"/>
    <s v="LOMA ANGOSTA"/>
    <x v="0"/>
    <x v="1"/>
    <n v="10.93"/>
    <n v="1795694.04"/>
    <m/>
    <n v="14"/>
    <x v="0"/>
  </r>
  <r>
    <s v="REHABILITACION DE CAMINO SACACOSECHAS DE LA LOCALIDAD DE XOCOAPA DEL MUNICIPIO DE TEZONAPA"/>
    <s v="SIN REGISTRO EN MIDS"/>
    <x v="30"/>
    <s v="XOCOAPA"/>
    <x v="0"/>
    <x v="0"/>
    <n v="29.66"/>
    <n v="1399724.17"/>
    <m/>
    <n v="16"/>
    <x v="0"/>
  </r>
  <r>
    <s v="REHABILITACION DE CAMINO SACACOSECHAS EN LA LOCALIDAD DE EL RETIRO DEL MUNICIPIO DE TOTUTLA"/>
    <s v="SIN REGISTRO EN MIDS"/>
    <x v="31"/>
    <s v="EL RETIRO"/>
    <x v="0"/>
    <x v="1"/>
    <n v="10.039999999999999"/>
    <n v="1914249.5499999998"/>
    <m/>
    <n v="14"/>
    <x v="0"/>
  </r>
  <r>
    <s v="REHABILITACION DE CAMINO SACACOSECHAS EN LA LOCALIDAD DE EJIDO OTATITLAN DEL MUNICIPIO DE OTATITLAN"/>
    <s v="SIN REGISTRO EN MIDS"/>
    <x v="32"/>
    <s v="EJIDO OTATITLAN"/>
    <x v="0"/>
    <x v="3"/>
    <n v="3.06"/>
    <n v="1406268.78"/>
    <m/>
    <n v="11"/>
    <x v="0"/>
  </r>
  <r>
    <s v="REHABILITACION DE CAMINO SACACOSECHAS EN LA LOCALIDAD DE APOMPAL DEL MUNICIPIO DE TLACOJALPAN"/>
    <s v="SIN REGISTRO EN MIDS"/>
    <x v="33"/>
    <s v="APOMPAL"/>
    <x v="0"/>
    <x v="1"/>
    <n v="2.71"/>
    <n v="1347213.65"/>
    <m/>
    <n v="11"/>
    <x v="0"/>
  </r>
  <r>
    <s v="REHABILITACION DE CAMINO SACACOSECHAS EN LA LOCALIDAD DE TLACOJALPAN DEL MUNICIPIO DE TLACOJALPAN"/>
    <s v="SIN REGISTRO EN MIDS"/>
    <x v="33"/>
    <s v="TLACOJALPAN"/>
    <x v="0"/>
    <x v="1"/>
    <n v="2.71"/>
    <n v="871744.86"/>
    <m/>
    <n v="15"/>
    <x v="0"/>
  </r>
  <r>
    <s v="REHABILITACION DE CAMINO SACACOSECHAS EN LA LOCALIDAD DE AMBROSIO ALCALDE DEL MUNICIPIO DE TLACOJALPAN"/>
    <s v="SIN REGISTRO EN MIDS"/>
    <x v="33"/>
    <s v="AMBROSIO ALCALDE"/>
    <x v="0"/>
    <x v="1"/>
    <n v="2.71"/>
    <n v="764479.27"/>
    <m/>
    <n v="10"/>
    <x v="0"/>
  </r>
  <r>
    <s v="REHABILITACION DE CAMINO SACACOSECHAS EN LA LOCALIDAD DE CALATEPEC DEL MUNICIPIO DE TLACOJALPAN"/>
    <s v="SIN REGISTRO EN MIDS"/>
    <x v="33"/>
    <s v="CALATEPEC"/>
    <x v="0"/>
    <x v="1"/>
    <n v="2.71"/>
    <n v="1547933.41"/>
    <m/>
    <n v="21"/>
    <x v="0"/>
  </r>
  <r>
    <s v="REHABILITACION DE CAMINO SACACOSECHAS EN LA LOCALIDAD DE BAJO GRANDE DEL MUNICIPIO DE OMEALCA"/>
    <s v="SIN REGISTRO EN MIDS"/>
    <x v="34"/>
    <s v="BAJO GRANDE"/>
    <x v="0"/>
    <x v="1"/>
    <n v="13.46"/>
    <n v="571370.17000000004"/>
    <m/>
    <n v="16"/>
    <x v="0"/>
  </r>
  <r>
    <s v="REHABILITACION DE CAMINO SACACOSECHAS EN LA LOCALIDAD DE GUSTAVO DIAZ ORDAZ DEL MUNICIPIO DE CATEMACO"/>
    <s v="SIN REGISTRO EN MIDS"/>
    <x v="35"/>
    <s v="GUSTAVO DIAZ ORDAZ"/>
    <x v="0"/>
    <x v="1"/>
    <n v="24.86"/>
    <n v="1977313.65"/>
    <m/>
    <n v="16"/>
    <x v="0"/>
  </r>
  <r>
    <s v="REHABILITACION DE UN BORDO PARA CAPTURA Y ALMACENAMIENTO DE AGUA EN LA LOCALIDAD DE LA ESTANZUELA DEL MUNICIPIO DE EMILIANO ZAPATA"/>
    <n v="173180"/>
    <x v="36"/>
    <s v="LA ESTANZUELA"/>
    <x v="1"/>
    <x v="3"/>
    <n v="28.06"/>
    <n v="538466.85"/>
    <m/>
    <n v="8"/>
    <x v="3"/>
  </r>
  <r>
    <s v="REHABILITACION DE UN BORDO PARA CAPTURA Y ALMACENAMIENTO DE AGUA EN LA LOCALIDAD DE CHAVARRILLO DEL MUNICIPIO DE EMILIANO ZAPATA"/>
    <n v="172714"/>
    <x v="36"/>
    <s v="CHAVARRILLO"/>
    <x v="1"/>
    <x v="3"/>
    <n v="28.06"/>
    <n v="605865"/>
    <m/>
    <n v="11"/>
    <x v="3"/>
  </r>
  <r>
    <s v="REHABILITACION DE CAMINO SACACOSECHAS EN LA LOCALIDAD DE CRUZ VERDE DEL MUNICIPIO DE TOMATLAN "/>
    <n v="174653"/>
    <x v="37"/>
    <s v="CRUZ VERDE"/>
    <x v="1"/>
    <x v="3"/>
    <n v="3.73"/>
    <n v="1658376.44"/>
    <m/>
    <n v="16"/>
    <x v="0"/>
  </r>
  <r>
    <s v="REHABILITACION DE CAMINO SACACOSECHAS EN LA LOCALIDAD DE EL ABRA DEL MUNICIPIO DE VEGA DE ALATORRE"/>
    <n v="200843"/>
    <x v="38"/>
    <s v="EL ABRA"/>
    <x v="1"/>
    <x v="3"/>
    <n v="11.29"/>
    <n v="1266062.6900000002"/>
    <m/>
    <n v="14"/>
    <x v="0"/>
  </r>
  <r>
    <s v="REHABILITACION DE CAMINO SACACOSECHAS EN LA LOCALIDAD DE SANTA ANA DEL MUNICIPIO DE JALACINGO"/>
    <s v="SIN REGISTRO EN MIDS"/>
    <x v="28"/>
    <s v="SANTA ANA"/>
    <x v="0"/>
    <x v="0"/>
    <n v="24.08"/>
    <n v="1218399.68"/>
    <m/>
    <n v="6"/>
    <x v="0"/>
  </r>
  <r>
    <s v="REHABILITACION DE CAMINO SACACOSECHAS EN LAS LOCALIDADES DE CHICOMOCELOC Y CAPULTITLA DEL MUNICIPIO DE MAGDALENA"/>
    <s v="SIN REGISTRO EN MIDS"/>
    <x v="39"/>
    <s v="VARIAS"/>
    <x v="0"/>
    <x v="0"/>
    <n v="1.4"/>
    <n v="625800"/>
    <m/>
    <n v="24"/>
    <x v="0"/>
  </r>
  <r>
    <s v="REHABILITACION DE CAMINO SACACOSECHAS EN LA LOCALIDAD DE ARMADILLO DEL MUNICIPIO DE TEMPOAL"/>
    <s v="SIN REGISTRO EN MIDS"/>
    <x v="26"/>
    <s v="ARMADILLO"/>
    <x v="0"/>
    <x v="0"/>
    <n v="20.11"/>
    <n v="1918180.44"/>
    <m/>
    <n v="16"/>
    <x v="0"/>
  </r>
  <r>
    <s v="CONSTRUCCION DE UN BORDO PARA CAPTURA Y ALMACENAMIENTO DE AGUA EN LA LOCALIDAD DE JUAN RODRIGUEZ CLARA DEL MUNICIPIO DE JUAN RODRIGUEZ CLARA"/>
    <s v="SIN REGISTRO EN MIDS"/>
    <x v="40"/>
    <s v="JUAN RODRIGUEZ CLARA"/>
    <x v="0"/>
    <x v="1"/>
    <n v="24.16"/>
    <n v="556225"/>
    <m/>
    <n v="6"/>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4" minRefreshableVersion="3" useAutoFormatting="1" itemPrintTitles="1" createdVersion="4" indent="0" compact="0" compactData="0" multipleFieldFilters="0">
  <location ref="A1:F13" firstHeaderRow="0" firstDataRow="1" firstDataCol="3"/>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items count="41">
        <item x="18"/>
        <item x="2"/>
        <item x="13"/>
        <item x="19"/>
        <item x="20"/>
        <item x="3"/>
        <item x="1"/>
        <item x="35"/>
        <item x="21"/>
        <item x="7"/>
        <item x="16"/>
        <item x="0"/>
        <item x="22"/>
        <item x="36"/>
        <item x="23"/>
        <item x="28"/>
        <item x="40"/>
        <item x="14"/>
        <item x="39"/>
        <item x="29"/>
        <item x="34"/>
        <item x="32"/>
        <item x="15"/>
        <item x="9"/>
        <item x="17"/>
        <item x="4"/>
        <item x="12"/>
        <item x="24"/>
        <item x="25"/>
        <item x="26"/>
        <item x="5"/>
        <item x="30"/>
        <item x="33"/>
        <item x="37"/>
        <item x="31"/>
        <item x="10"/>
        <item x="38"/>
        <item x="8"/>
        <item x="11"/>
        <item x="6"/>
        <item x="27"/>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4">
        <item x="0"/>
        <item x="3"/>
        <item x="1"/>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4">
        <item x="1"/>
        <item x="2"/>
        <item x="0"/>
        <item x="3"/>
      </items>
      <extLst>
        <ext xmlns:x14="http://schemas.microsoft.com/office/spreadsheetml/2009/9/main" uri="{2946ED86-A175-432a-8AC1-64E0C546D7DE}">
          <x14:pivotField fillDownLabels="1"/>
        </ext>
      </extLst>
    </pivotField>
  </pivotFields>
  <rowFields count="3">
    <field x="10"/>
    <field x="5"/>
    <field x="4"/>
  </rowFields>
  <rowItems count="12">
    <i>
      <x/>
      <x/>
      <x v="1"/>
    </i>
    <i r="1">
      <x v="1"/>
      <x v="1"/>
    </i>
    <i r="1">
      <x v="2"/>
      <x v="1"/>
    </i>
    <i>
      <x v="1"/>
      <x/>
      <x v="1"/>
    </i>
    <i>
      <x v="2"/>
      <x/>
      <x v="1"/>
    </i>
    <i r="1">
      <x v="1"/>
      <x/>
    </i>
    <i r="2">
      <x v="1"/>
    </i>
    <i r="1">
      <x v="2"/>
      <x v="1"/>
    </i>
    <i r="1">
      <x v="3"/>
      <x v="1"/>
    </i>
    <i>
      <x v="3"/>
      <x v="1"/>
      <x/>
    </i>
    <i r="1">
      <x v="2"/>
      <x v="1"/>
    </i>
    <i t="grand">
      <x/>
    </i>
  </rowItems>
  <colFields count="1">
    <field x="-2"/>
  </colFields>
  <colItems count="3">
    <i>
      <x/>
    </i>
    <i i="1">
      <x v="1"/>
    </i>
    <i i="2">
      <x v="2"/>
    </i>
  </colItems>
  <dataFields count="3">
    <dataField name="Suma de 8a" fld="7" baseField="0" baseItem="0" numFmtId="41"/>
    <dataField name="Suma de 10a" fld="9" baseField="0" baseItem="0"/>
    <dataField name="Cuenta de 3a" fld="2" subtotal="count" baseField="0" baseItem="0"/>
  </dataFields>
  <formats count="1">
    <format dxfId="0">
      <pivotArea outline="0" collapsedLevelsAreSubtotals="1"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repositorio.veracruz.gob.mx/wp-content/uploads/sites/4/files/transp/pvd_2019_2024/Gac2019-224_Miercoles_05_TOMO_II_Ext_(PLAN_VERACRUZANO_2019_2024).pdf" TargetMode="External"/><Relationship Id="rId7" Type="http://schemas.openxmlformats.org/officeDocument/2006/relationships/printerSettings" Target="../printerSettings/printerSettings1.bin"/><Relationship Id="rId2" Type="http://schemas.openxmlformats.org/officeDocument/2006/relationships/hyperlink" Target="https://www.gob.mx/cms/uploads/attachment/file/559852/Manual_MIDS.pdf" TargetMode="External"/><Relationship Id="rId1" Type="http://schemas.openxmlformats.org/officeDocument/2006/relationships/hyperlink" Target="https://dof.gob.mx/nota_detalle.php?codigo=5565603&amp;fecha=12/07/2019" TargetMode="External"/><Relationship Id="rId6" Type="http://schemas.openxmlformats.org/officeDocument/2006/relationships/hyperlink" Target="https://www.dof.gob.mx/nota_detalle.php?codigo=5589457&amp;fecha=13/03/2020" TargetMode="External"/><Relationship Id="rId5" Type="http://schemas.openxmlformats.org/officeDocument/2006/relationships/hyperlink" Target="https://www.gob.mx/cms/uploads/attachment/file/559852/Manual_MIDS.pdf" TargetMode="External"/><Relationship Id="rId4" Type="http://schemas.openxmlformats.org/officeDocument/2006/relationships/hyperlink" Target="http://repositorio.veracruz.gob.mx/wp-content/uploads/sites/4/files/transp/pvd_2019_2024/Gac2019-224_Miercoles_05_TOMO_II_Ext_(PLAN_VERACRUZANO_2019_2024).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http://repositorio.veracruz.gob.mx/wp-content/uploads/sites/4/files/transp/pvd_2019_2024/Gac2019-224_Miercoles_05_TOMO_II_Ext_(PLAN_VERACRUZANO_2019_2024).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gob.mx/cms/uploads/attachment/file/56904/Gu_a_para_la_Optimizaci_n__Estandarizaci_n_y_Mejora_Continua_de_Proces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G166"/>
  <sheetViews>
    <sheetView tabSelected="1" topLeftCell="A28" zoomScale="85" zoomScaleNormal="85" zoomScaleSheetLayoutView="100" workbookViewId="0">
      <selection activeCell="I34" sqref="I34"/>
    </sheetView>
  </sheetViews>
  <sheetFormatPr baseColWidth="10" defaultRowHeight="15"/>
  <cols>
    <col min="1" max="1" width="7.7109375" customWidth="1"/>
    <col min="2" max="2" width="33.85546875" customWidth="1"/>
    <col min="3" max="3" width="29.7109375" customWidth="1"/>
    <col min="4" max="4" width="17.5703125" customWidth="1"/>
    <col min="5" max="5" width="1.85546875" customWidth="1"/>
    <col min="6" max="6" width="50.5703125" customWidth="1"/>
    <col min="7" max="7" width="60.42578125" customWidth="1"/>
  </cols>
  <sheetData>
    <row r="6" spans="1:7" ht="24.75" customHeight="1"/>
    <row r="7" spans="1:7" ht="34.5" customHeight="1">
      <c r="A7" s="258" t="s">
        <v>84</v>
      </c>
      <c r="B7" s="258"/>
      <c r="C7" s="258"/>
      <c r="D7" s="258"/>
      <c r="E7" s="259"/>
      <c r="F7" s="259"/>
      <c r="G7" s="259"/>
    </row>
    <row r="8" spans="1:7">
      <c r="A8" s="23"/>
      <c r="B8" s="23"/>
      <c r="C8" s="23"/>
      <c r="D8" s="23"/>
      <c r="E8" s="23"/>
      <c r="F8" s="23"/>
      <c r="G8" s="23"/>
    </row>
    <row r="9" spans="1:7">
      <c r="A9" s="260" t="s">
        <v>537</v>
      </c>
      <c r="B9" s="261"/>
      <c r="C9" s="261"/>
      <c r="D9" s="261"/>
      <c r="E9" s="261"/>
      <c r="F9" s="261"/>
      <c r="G9" s="261"/>
    </row>
    <row r="10" spans="1:7">
      <c r="A10" s="260" t="s">
        <v>538</v>
      </c>
      <c r="B10" s="261"/>
      <c r="C10" s="261"/>
      <c r="D10" s="261"/>
      <c r="E10" s="261"/>
      <c r="F10" s="261"/>
      <c r="G10" s="261"/>
    </row>
    <row r="11" spans="1:7">
      <c r="A11" s="260" t="s">
        <v>539</v>
      </c>
      <c r="B11" s="261"/>
      <c r="C11" s="261"/>
      <c r="D11" s="261"/>
      <c r="E11" s="261"/>
      <c r="F11" s="261"/>
      <c r="G11" s="261"/>
    </row>
    <row r="12" spans="1:7">
      <c r="A12" s="260" t="s">
        <v>540</v>
      </c>
      <c r="B12" s="261"/>
      <c r="C12" s="261"/>
      <c r="D12" s="261"/>
      <c r="E12" s="261"/>
      <c r="F12" s="261"/>
      <c r="G12" s="261"/>
    </row>
    <row r="13" spans="1:7">
      <c r="A13" s="260" t="s">
        <v>541</v>
      </c>
      <c r="B13" s="261"/>
      <c r="C13" s="261"/>
      <c r="D13" s="261"/>
      <c r="E13" s="261"/>
      <c r="F13" s="261"/>
      <c r="G13" s="261"/>
    </row>
    <row r="14" spans="1:7">
      <c r="A14" s="260" t="s">
        <v>542</v>
      </c>
      <c r="B14" s="261"/>
      <c r="C14" s="261"/>
      <c r="D14" s="261"/>
      <c r="E14" s="261"/>
      <c r="F14" s="261"/>
      <c r="G14" s="261"/>
    </row>
    <row r="15" spans="1:7">
      <c r="A15" s="262"/>
      <c r="B15" s="262"/>
      <c r="C15" s="262"/>
      <c r="D15" s="262"/>
      <c r="E15" s="262"/>
      <c r="F15" s="262"/>
      <c r="G15" s="262"/>
    </row>
    <row r="16" spans="1:7" ht="97.5" customHeight="1">
      <c r="A16" s="263" t="s">
        <v>85</v>
      </c>
      <c r="B16" s="264"/>
      <c r="C16" s="264"/>
      <c r="D16" s="264"/>
      <c r="E16" s="264"/>
      <c r="F16" s="264"/>
      <c r="G16" s="265"/>
    </row>
    <row r="17" spans="1:7">
      <c r="A17" s="25"/>
      <c r="B17" s="25"/>
      <c r="C17" s="25"/>
      <c r="D17" s="25"/>
      <c r="E17" s="25"/>
      <c r="F17" s="25"/>
      <c r="G17" s="25"/>
    </row>
    <row r="18" spans="1:7" ht="27.75" customHeight="1">
      <c r="A18" s="266" t="s">
        <v>34</v>
      </c>
      <c r="B18" s="267"/>
      <c r="C18" s="267"/>
      <c r="D18" s="268"/>
      <c r="E18" s="26"/>
      <c r="F18" s="27" t="s">
        <v>35</v>
      </c>
      <c r="G18" s="22" t="s">
        <v>40</v>
      </c>
    </row>
    <row r="19" spans="1:7">
      <c r="A19" s="25"/>
      <c r="B19" s="25"/>
      <c r="C19" s="25"/>
      <c r="D19" s="25"/>
      <c r="E19" s="25"/>
      <c r="F19" s="25"/>
      <c r="G19" s="25"/>
    </row>
    <row r="20" spans="1:7" ht="21" customHeight="1">
      <c r="A20" s="235" t="s">
        <v>36</v>
      </c>
      <c r="B20" s="236"/>
      <c r="C20" s="236"/>
      <c r="D20" s="236"/>
      <c r="E20" s="236"/>
      <c r="F20" s="236"/>
      <c r="G20" s="237"/>
    </row>
    <row r="21" spans="1:7">
      <c r="A21" s="25"/>
      <c r="B21" s="25"/>
      <c r="C21" s="25"/>
      <c r="D21" s="25"/>
      <c r="E21" s="25"/>
      <c r="F21" s="25"/>
      <c r="G21" s="25"/>
    </row>
    <row r="22" spans="1:7" ht="127.5" customHeight="1">
      <c r="A22" s="248" t="s">
        <v>192</v>
      </c>
      <c r="B22" s="249"/>
      <c r="C22" s="249"/>
      <c r="D22" s="250"/>
      <c r="E22" s="28"/>
      <c r="F22" s="29" t="s">
        <v>536</v>
      </c>
      <c r="G22" s="29" t="s">
        <v>528</v>
      </c>
    </row>
    <row r="23" spans="1:7">
      <c r="A23" s="19"/>
      <c r="B23" s="19"/>
      <c r="C23" s="19"/>
      <c r="D23" s="19"/>
      <c r="E23" s="28"/>
      <c r="F23" s="28"/>
      <c r="G23" s="28"/>
    </row>
    <row r="24" spans="1:7" ht="43.5" customHeight="1">
      <c r="A24" s="251" t="s">
        <v>193</v>
      </c>
      <c r="B24" s="251"/>
      <c r="C24" s="251"/>
      <c r="D24" s="251"/>
      <c r="E24" s="28"/>
      <c r="F24" s="240" t="s">
        <v>543</v>
      </c>
      <c r="G24" s="29" t="s">
        <v>544</v>
      </c>
    </row>
    <row r="25" spans="1:7" ht="43.5" customHeight="1">
      <c r="A25" s="252"/>
      <c r="B25" s="252"/>
      <c r="C25" s="252"/>
      <c r="D25" s="252"/>
      <c r="E25" s="28"/>
      <c r="F25" s="253"/>
      <c r="G25" s="29" t="s">
        <v>545</v>
      </c>
    </row>
    <row r="26" spans="1:7" ht="43.5" customHeight="1">
      <c r="A26" s="252"/>
      <c r="B26" s="252"/>
      <c r="C26" s="252"/>
      <c r="D26" s="252"/>
      <c r="E26" s="28"/>
      <c r="F26" s="253"/>
      <c r="G26" s="29" t="s">
        <v>546</v>
      </c>
    </row>
    <row r="27" spans="1:7" ht="43.5" customHeight="1">
      <c r="A27" s="252"/>
      <c r="B27" s="252"/>
      <c r="C27" s="252"/>
      <c r="D27" s="252"/>
      <c r="E27" s="28"/>
      <c r="F27" s="241"/>
      <c r="G27" s="29" t="s">
        <v>547</v>
      </c>
    </row>
    <row r="28" spans="1:7">
      <c r="A28" s="19"/>
      <c r="B28" s="19"/>
      <c r="C28" s="19"/>
      <c r="D28" s="19"/>
      <c r="E28" s="28"/>
      <c r="F28" s="176"/>
      <c r="G28" s="174"/>
    </row>
    <row r="29" spans="1:7" ht="60" customHeight="1">
      <c r="A29" s="233" t="s">
        <v>194</v>
      </c>
      <c r="B29" s="234"/>
      <c r="C29" s="234"/>
      <c r="D29" s="238"/>
      <c r="E29" s="28"/>
      <c r="F29" s="29" t="s">
        <v>548</v>
      </c>
      <c r="G29" s="29" t="s">
        <v>549</v>
      </c>
    </row>
    <row r="30" spans="1:7">
      <c r="A30" s="233"/>
      <c r="B30" s="234"/>
      <c r="C30" s="234"/>
      <c r="D30" s="234"/>
      <c r="E30" s="28"/>
      <c r="F30" s="28"/>
      <c r="G30" s="28"/>
    </row>
    <row r="31" spans="1:7" ht="33" customHeight="1">
      <c r="A31" s="269" t="s">
        <v>195</v>
      </c>
      <c r="B31" s="270"/>
      <c r="C31" s="270"/>
      <c r="D31" s="270"/>
      <c r="E31" s="28"/>
      <c r="F31" s="246" t="s">
        <v>630</v>
      </c>
      <c r="G31" s="196" t="s">
        <v>631</v>
      </c>
    </row>
    <row r="32" spans="1:7" ht="34.5" customHeight="1">
      <c r="A32" s="270"/>
      <c r="B32" s="270"/>
      <c r="C32" s="270"/>
      <c r="D32" s="270"/>
      <c r="E32" s="28"/>
      <c r="F32" s="271"/>
      <c r="G32" s="196" t="s">
        <v>545</v>
      </c>
    </row>
    <row r="33" spans="1:7" ht="97.5" customHeight="1">
      <c r="A33" s="270"/>
      <c r="B33" s="270"/>
      <c r="C33" s="270"/>
      <c r="D33" s="270"/>
      <c r="E33" s="28"/>
      <c r="F33" s="271"/>
      <c r="G33" s="194" t="s">
        <v>629</v>
      </c>
    </row>
    <row r="34" spans="1:7" ht="57" customHeight="1">
      <c r="A34" s="270"/>
      <c r="B34" s="270"/>
      <c r="C34" s="270"/>
      <c r="D34" s="270"/>
      <c r="E34" s="28"/>
      <c r="F34" s="271"/>
      <c r="G34" s="197" t="s">
        <v>597</v>
      </c>
    </row>
    <row r="35" spans="1:7">
      <c r="A35" s="233"/>
      <c r="B35" s="234"/>
      <c r="C35" s="234"/>
      <c r="D35" s="234"/>
      <c r="E35" s="28"/>
      <c r="F35" s="28"/>
      <c r="G35" s="28"/>
    </row>
    <row r="36" spans="1:7" ht="111.75" customHeight="1">
      <c r="A36" s="233" t="s">
        <v>196</v>
      </c>
      <c r="B36" s="234"/>
      <c r="C36" s="234"/>
      <c r="D36" s="238"/>
      <c r="E36" s="28"/>
      <c r="F36" s="29" t="s">
        <v>550</v>
      </c>
      <c r="G36" s="29" t="s">
        <v>528</v>
      </c>
    </row>
    <row r="37" spans="1:7">
      <c r="A37" s="25"/>
      <c r="B37" s="25"/>
      <c r="C37" s="25"/>
      <c r="D37" s="25"/>
      <c r="E37" s="25"/>
      <c r="F37" s="25"/>
      <c r="G37" s="25"/>
    </row>
    <row r="38" spans="1:7" ht="21" customHeight="1">
      <c r="A38" s="235" t="s">
        <v>37</v>
      </c>
      <c r="B38" s="236"/>
      <c r="C38" s="236"/>
      <c r="D38" s="236"/>
      <c r="E38" s="236"/>
      <c r="F38" s="236"/>
      <c r="G38" s="237"/>
    </row>
    <row r="39" spans="1:7">
      <c r="A39" s="25"/>
      <c r="B39" s="25"/>
      <c r="C39" s="25"/>
      <c r="D39" s="25"/>
      <c r="E39" s="25"/>
      <c r="F39" s="25"/>
      <c r="G39" s="25"/>
    </row>
    <row r="40" spans="1:7" ht="57.75" customHeight="1">
      <c r="A40" s="247" t="s">
        <v>197</v>
      </c>
      <c r="B40" s="247"/>
      <c r="C40" s="247"/>
      <c r="D40" s="247"/>
      <c r="E40" s="28"/>
      <c r="F40" s="246" t="s">
        <v>601</v>
      </c>
      <c r="G40" s="181" t="s">
        <v>551</v>
      </c>
    </row>
    <row r="41" spans="1:7" ht="50.25" customHeight="1">
      <c r="A41" s="247"/>
      <c r="B41" s="247"/>
      <c r="C41" s="247"/>
      <c r="D41" s="247"/>
      <c r="E41" s="25"/>
      <c r="F41" s="246"/>
      <c r="G41" s="177" t="s">
        <v>552</v>
      </c>
    </row>
    <row r="42" spans="1:7" ht="50.25" customHeight="1">
      <c r="A42" s="247"/>
      <c r="B42" s="247"/>
      <c r="C42" s="247"/>
      <c r="D42" s="247"/>
      <c r="E42" s="25"/>
      <c r="F42" s="246"/>
      <c r="G42" s="181" t="s">
        <v>544</v>
      </c>
    </row>
    <row r="43" spans="1:7" ht="50.25" customHeight="1">
      <c r="A43" s="247"/>
      <c r="B43" s="247"/>
      <c r="C43" s="247"/>
      <c r="D43" s="247"/>
      <c r="E43" s="25"/>
      <c r="F43" s="246"/>
      <c r="G43" s="177" t="s">
        <v>553</v>
      </c>
    </row>
    <row r="44" spans="1:7" ht="328.9" customHeight="1">
      <c r="A44" s="247"/>
      <c r="B44" s="247"/>
      <c r="C44" s="247"/>
      <c r="D44" s="247"/>
      <c r="E44" s="25"/>
      <c r="F44" s="246"/>
      <c r="G44" s="181" t="s">
        <v>554</v>
      </c>
    </row>
    <row r="45" spans="1:7" ht="27.75" customHeight="1">
      <c r="A45" s="182"/>
      <c r="B45" s="182"/>
      <c r="C45" s="182"/>
      <c r="D45" s="182"/>
      <c r="E45" s="25"/>
      <c r="F45" s="176"/>
      <c r="G45" s="25"/>
    </row>
    <row r="46" spans="1:7" ht="91.5" customHeight="1">
      <c r="A46" s="227" t="s">
        <v>198</v>
      </c>
      <c r="B46" s="228"/>
      <c r="C46" s="228"/>
      <c r="D46" s="228"/>
      <c r="E46" s="28"/>
      <c r="F46" s="254" t="s">
        <v>624</v>
      </c>
      <c r="G46" s="196" t="s">
        <v>620</v>
      </c>
    </row>
    <row r="47" spans="1:7" ht="45.75" customHeight="1">
      <c r="A47" s="229"/>
      <c r="B47" s="230"/>
      <c r="C47" s="230"/>
      <c r="D47" s="230"/>
      <c r="E47" s="25"/>
      <c r="F47" s="255"/>
      <c r="G47" s="197" t="s">
        <v>621</v>
      </c>
    </row>
    <row r="48" spans="1:7" ht="60.75" customHeight="1">
      <c r="A48" s="231"/>
      <c r="B48" s="232"/>
      <c r="C48" s="232"/>
      <c r="D48" s="232"/>
      <c r="E48" s="25"/>
      <c r="F48" s="255"/>
      <c r="G48" s="197" t="s">
        <v>597</v>
      </c>
    </row>
    <row r="49" spans="1:7" ht="18.75" customHeight="1">
      <c r="A49" s="183"/>
      <c r="B49" s="184"/>
      <c r="C49" s="184"/>
      <c r="D49" s="184"/>
      <c r="E49" s="25"/>
      <c r="F49" s="175" t="s">
        <v>625</v>
      </c>
      <c r="G49" s="25"/>
    </row>
    <row r="50" spans="1:7" ht="136.5" customHeight="1">
      <c r="A50" s="227" t="s">
        <v>199</v>
      </c>
      <c r="B50" s="228"/>
      <c r="C50" s="228"/>
      <c r="D50" s="228"/>
      <c r="E50" s="25"/>
      <c r="F50" s="175" t="s">
        <v>622</v>
      </c>
      <c r="G50" s="185" t="s">
        <v>528</v>
      </c>
    </row>
    <row r="51" spans="1:7" ht="18.75" customHeight="1">
      <c r="A51" s="143"/>
      <c r="B51" s="144"/>
      <c r="C51" s="144"/>
      <c r="D51" s="144"/>
      <c r="E51" s="28"/>
      <c r="F51" s="174"/>
      <c r="G51" s="174"/>
    </row>
    <row r="52" spans="1:7" ht="46.5" customHeight="1">
      <c r="A52" s="272" t="s">
        <v>200</v>
      </c>
      <c r="B52" s="251"/>
      <c r="C52" s="251"/>
      <c r="D52" s="251"/>
      <c r="E52" s="28"/>
      <c r="F52" s="240" t="s">
        <v>555</v>
      </c>
      <c r="G52" s="29" t="s">
        <v>553</v>
      </c>
    </row>
    <row r="53" spans="1:7" ht="46.5" customHeight="1">
      <c r="A53" s="273"/>
      <c r="B53" s="252"/>
      <c r="C53" s="252"/>
      <c r="D53" s="252"/>
      <c r="E53" s="28"/>
      <c r="F53" s="253"/>
      <c r="G53" s="29" t="s">
        <v>549</v>
      </c>
    </row>
    <row r="54" spans="1:7" ht="46.5" customHeight="1">
      <c r="A54" s="274"/>
      <c r="B54" s="275"/>
      <c r="C54" s="275"/>
      <c r="D54" s="275"/>
      <c r="E54" s="28"/>
      <c r="F54" s="241"/>
      <c r="G54" s="29" t="s">
        <v>572</v>
      </c>
    </row>
    <row r="55" spans="1:7" ht="17.25" customHeight="1">
      <c r="A55" s="233"/>
      <c r="B55" s="234"/>
      <c r="C55" s="234"/>
      <c r="D55" s="234"/>
      <c r="E55" s="25"/>
      <c r="F55" s="176"/>
      <c r="G55" s="25"/>
    </row>
    <row r="56" spans="1:7" ht="38.25" customHeight="1">
      <c r="A56" s="233" t="s">
        <v>201</v>
      </c>
      <c r="B56" s="234"/>
      <c r="C56" s="234"/>
      <c r="D56" s="238"/>
      <c r="E56" s="28"/>
      <c r="F56" s="175" t="s">
        <v>623</v>
      </c>
      <c r="G56" s="29" t="s">
        <v>528</v>
      </c>
    </row>
    <row r="57" spans="1:7">
      <c r="A57" s="25"/>
      <c r="B57" s="25"/>
      <c r="C57" s="25"/>
      <c r="D57" s="25"/>
      <c r="E57" s="25"/>
      <c r="F57" s="25"/>
      <c r="G57" s="25"/>
    </row>
    <row r="58" spans="1:7" ht="21" customHeight="1">
      <c r="A58" s="235" t="s">
        <v>38</v>
      </c>
      <c r="B58" s="236"/>
      <c r="C58" s="236"/>
      <c r="D58" s="236"/>
      <c r="E58" s="236"/>
      <c r="F58" s="236"/>
      <c r="G58" s="237"/>
    </row>
    <row r="59" spans="1:7">
      <c r="A59" s="25"/>
      <c r="B59" s="25"/>
      <c r="C59" s="25"/>
      <c r="D59" s="25"/>
      <c r="E59" s="25"/>
      <c r="F59" s="25"/>
      <c r="G59" s="25"/>
    </row>
    <row r="60" spans="1:7" ht="65.25" customHeight="1">
      <c r="A60" s="233" t="s">
        <v>202</v>
      </c>
      <c r="B60" s="234"/>
      <c r="C60" s="234"/>
      <c r="D60" s="238"/>
      <c r="E60" s="28"/>
      <c r="F60" s="29" t="s">
        <v>556</v>
      </c>
      <c r="G60" s="29" t="s">
        <v>528</v>
      </c>
    </row>
    <row r="61" spans="1:7" ht="38.25" customHeight="1">
      <c r="A61" s="233"/>
      <c r="B61" s="234"/>
      <c r="C61" s="234"/>
      <c r="D61" s="234"/>
      <c r="E61" s="25"/>
      <c r="F61" s="25"/>
      <c r="G61" s="25"/>
    </row>
    <row r="62" spans="1:7" ht="62.25" customHeight="1">
      <c r="A62" s="242" t="s">
        <v>203</v>
      </c>
      <c r="B62" s="243"/>
      <c r="C62" s="243"/>
      <c r="D62" s="243"/>
      <c r="E62" s="25"/>
      <c r="F62" s="246" t="s">
        <v>567</v>
      </c>
      <c r="G62" s="177" t="s">
        <v>554</v>
      </c>
    </row>
    <row r="63" spans="1:7" ht="46.5" customHeight="1">
      <c r="A63" s="256"/>
      <c r="B63" s="257"/>
      <c r="C63" s="257"/>
      <c r="D63" s="257"/>
      <c r="E63" s="25"/>
      <c r="F63" s="246"/>
      <c r="G63" s="177" t="s">
        <v>557</v>
      </c>
    </row>
    <row r="64" spans="1:7" ht="40.5" customHeight="1">
      <c r="A64" s="244"/>
      <c r="B64" s="245"/>
      <c r="C64" s="245"/>
      <c r="D64" s="245"/>
      <c r="E64" s="28"/>
      <c r="F64" s="246"/>
      <c r="G64" s="29" t="s">
        <v>571</v>
      </c>
    </row>
    <row r="65" spans="1:7">
      <c r="A65" s="233"/>
      <c r="B65" s="234"/>
      <c r="C65" s="234"/>
      <c r="D65" s="234"/>
      <c r="E65" s="25"/>
      <c r="F65" s="25"/>
      <c r="G65" s="25"/>
    </row>
    <row r="66" spans="1:7" ht="27.75" customHeight="1">
      <c r="A66" s="272" t="s">
        <v>204</v>
      </c>
      <c r="B66" s="251"/>
      <c r="C66" s="251"/>
      <c r="D66" s="251"/>
      <c r="E66" s="25"/>
      <c r="F66" s="246" t="s">
        <v>568</v>
      </c>
      <c r="G66" s="177" t="s">
        <v>558</v>
      </c>
    </row>
    <row r="67" spans="1:7" ht="25.5" customHeight="1">
      <c r="A67" s="273"/>
      <c r="B67" s="252"/>
      <c r="C67" s="252"/>
      <c r="D67" s="252"/>
      <c r="E67" s="25"/>
      <c r="F67" s="246"/>
      <c r="G67" s="177" t="s">
        <v>559</v>
      </c>
    </row>
    <row r="68" spans="1:7" ht="48.75" customHeight="1">
      <c r="A68" s="274"/>
      <c r="B68" s="275"/>
      <c r="C68" s="275"/>
      <c r="D68" s="275"/>
      <c r="E68" s="28"/>
      <c r="F68" s="246"/>
      <c r="G68" s="29" t="s">
        <v>560</v>
      </c>
    </row>
    <row r="69" spans="1:7">
      <c r="A69" s="25"/>
      <c r="B69" s="25"/>
      <c r="C69" s="25"/>
      <c r="D69" s="25"/>
      <c r="E69" s="25"/>
      <c r="F69" s="25"/>
      <c r="G69" s="25"/>
    </row>
    <row r="70" spans="1:7" ht="21" customHeight="1">
      <c r="A70" s="235" t="s">
        <v>39</v>
      </c>
      <c r="B70" s="236"/>
      <c r="C70" s="236"/>
      <c r="D70" s="236"/>
      <c r="E70" s="236"/>
      <c r="F70" s="236"/>
      <c r="G70" s="237"/>
    </row>
    <row r="71" spans="1:7">
      <c r="A71" s="25"/>
      <c r="B71" s="25"/>
      <c r="C71" s="25"/>
      <c r="D71" s="25"/>
      <c r="E71" s="25"/>
      <c r="F71" s="25"/>
      <c r="G71" s="25"/>
    </row>
    <row r="72" spans="1:7" ht="45" customHeight="1">
      <c r="A72" s="239" t="s">
        <v>602</v>
      </c>
      <c r="B72" s="239"/>
      <c r="C72" s="239"/>
      <c r="D72" s="239"/>
      <c r="E72" s="25"/>
      <c r="F72" s="177" t="s">
        <v>626</v>
      </c>
      <c r="G72" s="198" t="s">
        <v>627</v>
      </c>
    </row>
    <row r="73" spans="1:7">
      <c r="A73" s="25"/>
      <c r="B73" s="25"/>
      <c r="C73" s="25"/>
      <c r="D73" s="25"/>
      <c r="E73" s="25"/>
      <c r="F73" s="25"/>
      <c r="G73" s="25"/>
    </row>
    <row r="74" spans="1:7" ht="105.75" customHeight="1">
      <c r="A74" s="233" t="s">
        <v>44</v>
      </c>
      <c r="B74" s="234"/>
      <c r="C74" s="234"/>
      <c r="D74" s="238"/>
      <c r="E74" s="28"/>
      <c r="F74" s="29" t="s">
        <v>561</v>
      </c>
      <c r="G74" s="29" t="s">
        <v>562</v>
      </c>
    </row>
    <row r="75" spans="1:7">
      <c r="A75" s="233"/>
      <c r="B75" s="234"/>
      <c r="C75" s="234"/>
      <c r="D75" s="234"/>
      <c r="E75" s="25"/>
      <c r="F75" s="25"/>
      <c r="G75" s="25"/>
    </row>
    <row r="76" spans="1:7" ht="49.5" customHeight="1">
      <c r="A76" s="242" t="s">
        <v>205</v>
      </c>
      <c r="B76" s="243"/>
      <c r="C76" s="243"/>
      <c r="D76" s="243"/>
      <c r="E76" s="25"/>
      <c r="F76" s="240" t="s">
        <v>563</v>
      </c>
      <c r="G76" s="177" t="s">
        <v>564</v>
      </c>
    </row>
    <row r="77" spans="1:7" ht="55.5" customHeight="1">
      <c r="A77" s="244"/>
      <c r="B77" s="245"/>
      <c r="C77" s="245"/>
      <c r="D77" s="245"/>
      <c r="E77" s="28"/>
      <c r="F77" s="241"/>
      <c r="G77" s="29" t="s">
        <v>565</v>
      </c>
    </row>
    <row r="78" spans="1:7">
      <c r="A78" s="233"/>
      <c r="B78" s="234"/>
      <c r="C78" s="234"/>
      <c r="D78" s="234"/>
      <c r="E78" s="25"/>
      <c r="F78" s="25"/>
      <c r="G78" s="25"/>
    </row>
    <row r="79" spans="1:7" ht="72.75" customHeight="1">
      <c r="A79" s="233" t="s">
        <v>206</v>
      </c>
      <c r="B79" s="234"/>
      <c r="C79" s="234"/>
      <c r="D79" s="238"/>
      <c r="E79" s="28"/>
      <c r="F79" s="29" t="s">
        <v>566</v>
      </c>
      <c r="G79" s="29" t="s">
        <v>528</v>
      </c>
    </row>
    <row r="80" spans="1:7">
      <c r="A80" s="30"/>
      <c r="B80" s="30"/>
      <c r="C80" s="30"/>
      <c r="D80" s="30"/>
      <c r="E80" s="30"/>
      <c r="F80" s="30"/>
      <c r="G80" s="30"/>
    </row>
    <row r="81" spans="1:7" ht="43.5" customHeight="1">
      <c r="A81" s="224" t="s">
        <v>77</v>
      </c>
      <c r="B81" s="225"/>
      <c r="C81" s="225"/>
      <c r="D81" s="226"/>
      <c r="E81" s="233" t="s">
        <v>628</v>
      </c>
      <c r="F81" s="234"/>
      <c r="G81" s="234"/>
    </row>
    <row r="82" spans="1:7">
      <c r="A82" s="24"/>
      <c r="B82" s="24"/>
      <c r="C82" s="24"/>
      <c r="D82" s="24"/>
      <c r="E82" s="24"/>
      <c r="F82" s="24"/>
      <c r="G82" s="24"/>
    </row>
    <row r="83" spans="1:7">
      <c r="A83" s="24"/>
      <c r="B83" s="24"/>
      <c r="C83" s="24"/>
      <c r="D83" s="24"/>
      <c r="E83" s="24"/>
      <c r="F83" s="24"/>
      <c r="G83" s="24"/>
    </row>
    <row r="84" spans="1:7">
      <c r="A84" s="24"/>
      <c r="B84" s="24"/>
      <c r="C84" s="24"/>
      <c r="D84" s="24"/>
      <c r="E84" s="24"/>
      <c r="F84" s="24"/>
      <c r="G84" s="24"/>
    </row>
    <row r="85" spans="1:7">
      <c r="A85" s="24"/>
      <c r="B85" s="24"/>
      <c r="C85" s="24"/>
      <c r="D85" s="24"/>
      <c r="E85" s="24"/>
      <c r="F85" s="24"/>
      <c r="G85" s="24"/>
    </row>
    <row r="86" spans="1:7">
      <c r="A86" s="24"/>
      <c r="B86" s="24"/>
      <c r="C86" s="24"/>
      <c r="D86" s="24"/>
      <c r="E86" s="24"/>
      <c r="F86" s="24"/>
      <c r="G86" s="24"/>
    </row>
    <row r="87" spans="1:7">
      <c r="A87" s="24"/>
      <c r="B87" s="24"/>
      <c r="C87" s="24"/>
      <c r="D87" s="24"/>
      <c r="E87" s="24"/>
      <c r="F87" s="24"/>
      <c r="G87" s="24"/>
    </row>
    <row r="88" spans="1:7">
      <c r="A88" s="24"/>
      <c r="B88" s="24"/>
      <c r="C88" s="24"/>
      <c r="D88" s="24"/>
      <c r="E88" s="24"/>
      <c r="F88" s="24"/>
      <c r="G88" s="24"/>
    </row>
    <row r="89" spans="1:7">
      <c r="A89" s="24"/>
      <c r="B89" s="24"/>
      <c r="C89" s="24"/>
      <c r="D89" s="24"/>
      <c r="E89" s="24"/>
      <c r="F89" s="24"/>
      <c r="G89" s="24"/>
    </row>
    <row r="90" spans="1:7">
      <c r="A90" s="24"/>
      <c r="B90" s="24"/>
      <c r="C90" s="24"/>
      <c r="D90" s="24"/>
      <c r="E90" s="24"/>
      <c r="F90" s="24"/>
      <c r="G90" s="24"/>
    </row>
    <row r="91" spans="1:7">
      <c r="A91" s="24"/>
      <c r="B91" s="24"/>
      <c r="C91" s="24"/>
      <c r="D91" s="24"/>
      <c r="E91" s="24"/>
      <c r="F91" s="24"/>
      <c r="G91" s="24"/>
    </row>
    <row r="92" spans="1:7">
      <c r="A92" s="24"/>
      <c r="B92" s="24"/>
      <c r="C92" s="24"/>
      <c r="D92" s="24"/>
      <c r="E92" s="24"/>
      <c r="F92" s="24"/>
      <c r="G92" s="24"/>
    </row>
    <row r="93" spans="1:7">
      <c r="A93" s="24"/>
      <c r="B93" s="24"/>
      <c r="C93" s="24"/>
      <c r="D93" s="24"/>
      <c r="E93" s="24"/>
      <c r="F93" s="24"/>
      <c r="G93" s="24"/>
    </row>
    <row r="94" spans="1:7">
      <c r="A94" s="24"/>
      <c r="B94" s="24"/>
      <c r="C94" s="24"/>
      <c r="D94" s="24"/>
      <c r="E94" s="24"/>
      <c r="F94" s="24"/>
      <c r="G94" s="24"/>
    </row>
    <row r="95" spans="1:7">
      <c r="A95" s="24"/>
      <c r="B95" s="24"/>
      <c r="C95" s="24"/>
      <c r="D95" s="24"/>
      <c r="E95" s="24"/>
      <c r="F95" s="24"/>
      <c r="G95" s="24"/>
    </row>
    <row r="96" spans="1:7">
      <c r="A96" s="24"/>
      <c r="B96" s="24"/>
      <c r="C96" s="24"/>
      <c r="D96" s="24"/>
      <c r="E96" s="24"/>
      <c r="F96" s="24"/>
      <c r="G96" s="24"/>
    </row>
    <row r="97" spans="1:7">
      <c r="A97" s="24"/>
      <c r="B97" s="24"/>
      <c r="C97" s="24"/>
      <c r="D97" s="24"/>
      <c r="E97" s="24"/>
      <c r="F97" s="24"/>
      <c r="G97" s="24"/>
    </row>
    <row r="98" spans="1:7">
      <c r="A98" s="24"/>
      <c r="B98" s="24"/>
      <c r="C98" s="24"/>
      <c r="D98" s="24"/>
      <c r="E98" s="24"/>
      <c r="F98" s="24"/>
      <c r="G98" s="24"/>
    </row>
    <row r="99" spans="1:7">
      <c r="A99" s="24"/>
      <c r="B99" s="24"/>
      <c r="C99" s="24"/>
      <c r="D99" s="24"/>
      <c r="E99" s="24"/>
      <c r="F99" s="24"/>
      <c r="G99" s="24"/>
    </row>
    <row r="100" spans="1:7">
      <c r="A100" s="24"/>
      <c r="B100" s="24"/>
      <c r="C100" s="24"/>
      <c r="D100" s="24"/>
      <c r="E100" s="24"/>
      <c r="F100" s="24"/>
      <c r="G100" s="24"/>
    </row>
    <row r="101" spans="1:7">
      <c r="A101" s="24"/>
      <c r="B101" s="24"/>
      <c r="C101" s="24"/>
      <c r="D101" s="24"/>
      <c r="E101" s="24"/>
      <c r="F101" s="24"/>
      <c r="G101" s="24"/>
    </row>
    <row r="102" spans="1:7">
      <c r="A102" s="24"/>
      <c r="B102" s="24"/>
      <c r="C102" s="24"/>
      <c r="D102" s="24"/>
      <c r="E102" s="24"/>
      <c r="F102" s="24"/>
      <c r="G102" s="24"/>
    </row>
    <row r="103" spans="1:7">
      <c r="A103" s="24"/>
      <c r="B103" s="24"/>
      <c r="C103" s="24"/>
      <c r="D103" s="24"/>
      <c r="E103" s="24"/>
      <c r="F103" s="24"/>
      <c r="G103" s="24"/>
    </row>
    <row r="104" spans="1:7">
      <c r="A104" s="24"/>
      <c r="B104" s="24"/>
      <c r="C104" s="24"/>
      <c r="D104" s="24"/>
      <c r="E104" s="24"/>
      <c r="F104" s="24"/>
      <c r="G104" s="24"/>
    </row>
    <row r="105" spans="1:7">
      <c r="A105" s="24"/>
      <c r="B105" s="24"/>
      <c r="C105" s="24"/>
      <c r="D105" s="24"/>
      <c r="E105" s="24"/>
      <c r="F105" s="24"/>
      <c r="G105" s="24"/>
    </row>
    <row r="106" spans="1:7">
      <c r="A106" s="24"/>
      <c r="B106" s="24"/>
      <c r="C106" s="24"/>
      <c r="D106" s="24"/>
      <c r="E106" s="24"/>
      <c r="F106" s="24"/>
      <c r="G106" s="24"/>
    </row>
    <row r="107" spans="1:7">
      <c r="A107" s="24"/>
      <c r="B107" s="24"/>
      <c r="C107" s="24"/>
      <c r="D107" s="24"/>
      <c r="E107" s="24"/>
      <c r="F107" s="24"/>
      <c r="G107" s="24"/>
    </row>
    <row r="108" spans="1:7">
      <c r="A108" s="24"/>
      <c r="B108" s="24"/>
      <c r="C108" s="24"/>
      <c r="D108" s="24"/>
      <c r="E108" s="24"/>
      <c r="F108" s="24"/>
      <c r="G108" s="24"/>
    </row>
    <row r="109" spans="1:7">
      <c r="A109" s="24"/>
      <c r="B109" s="24"/>
      <c r="C109" s="24"/>
      <c r="D109" s="24"/>
      <c r="E109" s="24"/>
      <c r="F109" s="24"/>
      <c r="G109" s="24"/>
    </row>
    <row r="110" spans="1:7">
      <c r="A110" s="24"/>
      <c r="B110" s="24"/>
      <c r="C110" s="24"/>
      <c r="D110" s="24"/>
      <c r="E110" s="24"/>
      <c r="F110" s="24"/>
      <c r="G110" s="24"/>
    </row>
    <row r="111" spans="1:7">
      <c r="A111" s="24"/>
      <c r="B111" s="24"/>
      <c r="C111" s="24"/>
      <c r="D111" s="24"/>
      <c r="E111" s="24"/>
      <c r="F111" s="24"/>
      <c r="G111" s="24"/>
    </row>
    <row r="112" spans="1:7">
      <c r="A112" s="24"/>
      <c r="B112" s="24"/>
      <c r="C112" s="24"/>
      <c r="D112" s="24"/>
      <c r="E112" s="24"/>
      <c r="F112" s="24"/>
      <c r="G112" s="24"/>
    </row>
    <row r="113" spans="1:7">
      <c r="A113" s="24"/>
      <c r="B113" s="24"/>
      <c r="C113" s="24"/>
      <c r="D113" s="24"/>
      <c r="E113" s="24"/>
      <c r="F113" s="24"/>
      <c r="G113" s="24"/>
    </row>
    <row r="114" spans="1:7">
      <c r="A114" s="24"/>
      <c r="B114" s="24"/>
      <c r="C114" s="24"/>
      <c r="D114" s="24"/>
      <c r="E114" s="24"/>
      <c r="F114" s="24"/>
      <c r="G114" s="24"/>
    </row>
    <row r="115" spans="1:7">
      <c r="A115" s="24"/>
      <c r="B115" s="24"/>
      <c r="C115" s="24"/>
      <c r="D115" s="24"/>
      <c r="E115" s="24"/>
      <c r="F115" s="24"/>
      <c r="G115" s="24"/>
    </row>
    <row r="116" spans="1:7">
      <c r="A116" s="24"/>
      <c r="B116" s="24"/>
      <c r="C116" s="24"/>
      <c r="D116" s="24"/>
      <c r="E116" s="24"/>
      <c r="F116" s="24"/>
      <c r="G116" s="24"/>
    </row>
    <row r="117" spans="1:7">
      <c r="A117" s="24"/>
      <c r="B117" s="24"/>
      <c r="C117" s="24"/>
      <c r="D117" s="24"/>
      <c r="E117" s="24"/>
      <c r="F117" s="24"/>
      <c r="G117" s="24"/>
    </row>
    <row r="118" spans="1:7">
      <c r="A118" s="24"/>
      <c r="B118" s="24"/>
      <c r="C118" s="24"/>
      <c r="D118" s="24"/>
      <c r="E118" s="24"/>
      <c r="F118" s="24"/>
      <c r="G118" s="24"/>
    </row>
    <row r="119" spans="1:7">
      <c r="A119" s="24"/>
      <c r="B119" s="24"/>
      <c r="C119" s="24"/>
      <c r="D119" s="24"/>
      <c r="E119" s="24"/>
      <c r="F119" s="24"/>
      <c r="G119" s="24"/>
    </row>
    <row r="120" spans="1:7">
      <c r="A120" s="24"/>
      <c r="B120" s="24"/>
      <c r="C120" s="24"/>
      <c r="D120" s="24"/>
      <c r="E120" s="24"/>
      <c r="F120" s="24"/>
      <c r="G120" s="24"/>
    </row>
    <row r="121" spans="1:7">
      <c r="A121" s="24"/>
      <c r="B121" s="24"/>
      <c r="C121" s="24"/>
      <c r="D121" s="24"/>
      <c r="E121" s="24"/>
      <c r="F121" s="24"/>
      <c r="G121" s="24"/>
    </row>
    <row r="122" spans="1:7">
      <c r="A122" s="24"/>
      <c r="B122" s="24"/>
      <c r="C122" s="24"/>
      <c r="D122" s="24"/>
      <c r="E122" s="24"/>
      <c r="F122" s="24"/>
      <c r="G122" s="24"/>
    </row>
    <row r="123" spans="1:7">
      <c r="A123" s="24"/>
      <c r="B123" s="24"/>
      <c r="C123" s="24"/>
      <c r="D123" s="24"/>
      <c r="E123" s="24"/>
      <c r="F123" s="24"/>
      <c r="G123" s="24"/>
    </row>
    <row r="124" spans="1:7">
      <c r="A124" s="24"/>
      <c r="B124" s="24"/>
      <c r="C124" s="24"/>
      <c r="D124" s="24"/>
      <c r="E124" s="24"/>
      <c r="F124" s="24"/>
      <c r="G124" s="24"/>
    </row>
    <row r="125" spans="1:7">
      <c r="A125" s="24"/>
      <c r="B125" s="24"/>
      <c r="C125" s="24"/>
      <c r="D125" s="24"/>
      <c r="E125" s="24"/>
      <c r="F125" s="24"/>
      <c r="G125" s="24"/>
    </row>
    <row r="126" spans="1:7">
      <c r="A126" s="24"/>
      <c r="B126" s="24"/>
      <c r="C126" s="24"/>
      <c r="D126" s="24"/>
      <c r="E126" s="24"/>
      <c r="F126" s="24"/>
      <c r="G126" s="24"/>
    </row>
    <row r="127" spans="1:7">
      <c r="A127" s="24"/>
      <c r="B127" s="24"/>
      <c r="C127" s="24"/>
      <c r="D127" s="24"/>
      <c r="E127" s="24"/>
      <c r="F127" s="24"/>
      <c r="G127" s="24"/>
    </row>
    <row r="128" spans="1:7">
      <c r="A128" s="24"/>
      <c r="B128" s="24"/>
      <c r="C128" s="24"/>
      <c r="D128" s="24"/>
      <c r="E128" s="24"/>
      <c r="F128" s="24"/>
      <c r="G128" s="24"/>
    </row>
    <row r="129" spans="1:7">
      <c r="A129" s="24"/>
      <c r="B129" s="24"/>
      <c r="C129" s="24"/>
      <c r="D129" s="24"/>
      <c r="E129" s="24"/>
      <c r="F129" s="24"/>
      <c r="G129" s="24"/>
    </row>
    <row r="130" spans="1:7">
      <c r="A130" s="24"/>
      <c r="B130" s="24"/>
      <c r="C130" s="24"/>
      <c r="D130" s="24"/>
      <c r="E130" s="24"/>
      <c r="F130" s="24"/>
      <c r="G130" s="24"/>
    </row>
    <row r="131" spans="1:7">
      <c r="A131" s="24"/>
      <c r="B131" s="24"/>
      <c r="C131" s="24"/>
      <c r="D131" s="24"/>
      <c r="E131" s="24"/>
      <c r="F131" s="24"/>
      <c r="G131" s="24"/>
    </row>
    <row r="132" spans="1:7">
      <c r="A132" s="24"/>
      <c r="B132" s="24"/>
      <c r="C132" s="24"/>
      <c r="D132" s="24"/>
      <c r="E132" s="24"/>
      <c r="F132" s="24"/>
      <c r="G132" s="24"/>
    </row>
    <row r="133" spans="1:7">
      <c r="A133" s="24"/>
      <c r="B133" s="24"/>
      <c r="C133" s="24"/>
      <c r="D133" s="24"/>
      <c r="E133" s="24"/>
      <c r="F133" s="24"/>
      <c r="G133" s="24"/>
    </row>
    <row r="134" spans="1:7">
      <c r="A134" s="24"/>
      <c r="B134" s="24"/>
      <c r="C134" s="24"/>
      <c r="D134" s="24"/>
      <c r="E134" s="24"/>
      <c r="F134" s="24"/>
      <c r="G134" s="24"/>
    </row>
    <row r="135" spans="1:7">
      <c r="A135" s="24"/>
      <c r="B135" s="24"/>
      <c r="C135" s="24"/>
      <c r="D135" s="24"/>
      <c r="E135" s="24"/>
      <c r="F135" s="24"/>
      <c r="G135" s="24"/>
    </row>
    <row r="136" spans="1:7">
      <c r="A136" s="24"/>
      <c r="B136" s="24"/>
      <c r="C136" s="24"/>
      <c r="D136" s="24"/>
      <c r="E136" s="24"/>
      <c r="F136" s="24"/>
      <c r="G136" s="24"/>
    </row>
    <row r="137" spans="1:7">
      <c r="A137" s="24"/>
      <c r="B137" s="24"/>
      <c r="C137" s="24"/>
      <c r="D137" s="24"/>
      <c r="E137" s="24"/>
      <c r="F137" s="24"/>
      <c r="G137" s="24"/>
    </row>
    <row r="138" spans="1:7">
      <c r="A138" s="24"/>
      <c r="B138" s="24"/>
      <c r="C138" s="24"/>
      <c r="D138" s="24"/>
      <c r="E138" s="24"/>
      <c r="F138" s="24"/>
      <c r="G138" s="24"/>
    </row>
    <row r="139" spans="1:7">
      <c r="A139" s="24"/>
      <c r="B139" s="24"/>
      <c r="C139" s="24"/>
      <c r="D139" s="24"/>
      <c r="E139" s="24"/>
      <c r="F139" s="24"/>
      <c r="G139" s="24"/>
    </row>
    <row r="140" spans="1:7">
      <c r="A140" s="24"/>
      <c r="B140" s="24"/>
      <c r="C140" s="24"/>
      <c r="D140" s="24"/>
      <c r="E140" s="24"/>
      <c r="F140" s="24"/>
      <c r="G140" s="24"/>
    </row>
    <row r="141" spans="1:7">
      <c r="A141" s="24"/>
      <c r="B141" s="24"/>
      <c r="C141" s="24"/>
      <c r="D141" s="24"/>
      <c r="E141" s="24"/>
      <c r="F141" s="24"/>
      <c r="G141" s="24"/>
    </row>
    <row r="142" spans="1:7">
      <c r="A142" s="24"/>
      <c r="B142" s="24"/>
      <c r="C142" s="24"/>
      <c r="D142" s="24"/>
      <c r="E142" s="24"/>
      <c r="F142" s="24"/>
      <c r="G142" s="24"/>
    </row>
    <row r="143" spans="1:7">
      <c r="A143" s="24"/>
      <c r="B143" s="24"/>
      <c r="C143" s="24"/>
      <c r="D143" s="24"/>
      <c r="E143" s="24"/>
      <c r="F143" s="24"/>
      <c r="G143" s="24"/>
    </row>
    <row r="144" spans="1:7">
      <c r="A144" s="24"/>
      <c r="B144" s="24"/>
      <c r="C144" s="24"/>
      <c r="D144" s="24"/>
      <c r="E144" s="24"/>
      <c r="F144" s="24"/>
      <c r="G144" s="24"/>
    </row>
    <row r="145" spans="1:7">
      <c r="A145" s="24"/>
      <c r="B145" s="24"/>
      <c r="C145" s="24"/>
      <c r="D145" s="24"/>
      <c r="E145" s="24"/>
      <c r="F145" s="24"/>
      <c r="G145" s="24"/>
    </row>
    <row r="146" spans="1:7">
      <c r="A146" s="24"/>
      <c r="B146" s="24"/>
      <c r="C146" s="24"/>
      <c r="D146" s="24"/>
      <c r="E146" s="24"/>
      <c r="F146" s="24"/>
      <c r="G146" s="24"/>
    </row>
    <row r="147" spans="1:7">
      <c r="A147" s="24"/>
      <c r="B147" s="24"/>
      <c r="C147" s="24"/>
      <c r="D147" s="24"/>
      <c r="E147" s="24"/>
      <c r="F147" s="24"/>
      <c r="G147" s="24"/>
    </row>
    <row r="148" spans="1:7">
      <c r="A148" s="24"/>
      <c r="B148" s="24"/>
      <c r="C148" s="24"/>
      <c r="D148" s="24"/>
      <c r="E148" s="24"/>
      <c r="F148" s="24"/>
      <c r="G148" s="24"/>
    </row>
    <row r="149" spans="1:7">
      <c r="A149" s="24"/>
      <c r="B149" s="24"/>
      <c r="C149" s="24"/>
      <c r="D149" s="24"/>
      <c r="E149" s="24"/>
      <c r="F149" s="24"/>
      <c r="G149" s="24"/>
    </row>
    <row r="150" spans="1:7">
      <c r="A150" s="24"/>
      <c r="B150" s="24"/>
      <c r="C150" s="24"/>
      <c r="D150" s="24"/>
      <c r="E150" s="24"/>
      <c r="F150" s="24"/>
      <c r="G150" s="24"/>
    </row>
    <row r="151" spans="1:7">
      <c r="A151" s="24"/>
      <c r="B151" s="24"/>
      <c r="C151" s="24"/>
      <c r="D151" s="24"/>
      <c r="E151" s="24"/>
      <c r="F151" s="24"/>
      <c r="G151" s="24"/>
    </row>
    <row r="152" spans="1:7">
      <c r="A152" s="24"/>
      <c r="B152" s="24"/>
      <c r="C152" s="24"/>
      <c r="D152" s="24"/>
      <c r="E152" s="24"/>
      <c r="F152" s="24"/>
      <c r="G152" s="24"/>
    </row>
    <row r="153" spans="1:7">
      <c r="A153" s="24"/>
      <c r="B153" s="24"/>
      <c r="C153" s="24"/>
      <c r="D153" s="24"/>
      <c r="E153" s="24"/>
      <c r="F153" s="24"/>
      <c r="G153" s="24"/>
    </row>
    <row r="154" spans="1:7">
      <c r="A154" s="24"/>
      <c r="B154" s="24"/>
      <c r="C154" s="24"/>
      <c r="D154" s="24"/>
      <c r="E154" s="24"/>
      <c r="F154" s="24"/>
      <c r="G154" s="24"/>
    </row>
    <row r="155" spans="1:7">
      <c r="A155" s="24"/>
      <c r="B155" s="24"/>
      <c r="C155" s="24"/>
      <c r="D155" s="24"/>
      <c r="E155" s="24"/>
      <c r="F155" s="24"/>
      <c r="G155" s="24"/>
    </row>
    <row r="156" spans="1:7">
      <c r="A156" s="24"/>
      <c r="B156" s="24"/>
      <c r="C156" s="24"/>
      <c r="D156" s="24"/>
      <c r="E156" s="24"/>
      <c r="F156" s="24"/>
      <c r="G156" s="24"/>
    </row>
    <row r="157" spans="1:7">
      <c r="A157" s="24"/>
      <c r="B157" s="24"/>
      <c r="C157" s="24"/>
      <c r="D157" s="24"/>
      <c r="E157" s="24"/>
      <c r="F157" s="24"/>
      <c r="G157" s="24"/>
    </row>
    <row r="158" spans="1:7">
      <c r="A158" s="24"/>
      <c r="B158" s="24"/>
      <c r="C158" s="24"/>
      <c r="D158" s="24"/>
      <c r="E158" s="24"/>
      <c r="F158" s="24"/>
      <c r="G158" s="24"/>
    </row>
    <row r="159" spans="1:7">
      <c r="A159" s="24"/>
      <c r="B159" s="24"/>
      <c r="C159" s="24"/>
      <c r="D159" s="24"/>
      <c r="E159" s="24"/>
      <c r="F159" s="24"/>
      <c r="G159" s="24"/>
    </row>
    <row r="160" spans="1:7">
      <c r="A160" s="24"/>
      <c r="B160" s="24"/>
      <c r="C160" s="24"/>
      <c r="D160" s="24"/>
      <c r="E160" s="24"/>
      <c r="F160" s="24"/>
      <c r="G160" s="24"/>
    </row>
    <row r="161" spans="1:7">
      <c r="A161" s="24"/>
      <c r="B161" s="24"/>
      <c r="C161" s="24"/>
      <c r="D161" s="24"/>
      <c r="E161" s="24"/>
      <c r="F161" s="24"/>
      <c r="G161" s="24"/>
    </row>
    <row r="162" spans="1:7">
      <c r="A162" s="24"/>
      <c r="B162" s="24"/>
      <c r="C162" s="24"/>
      <c r="D162" s="24"/>
      <c r="E162" s="24"/>
      <c r="F162" s="24"/>
      <c r="G162" s="24"/>
    </row>
    <row r="163" spans="1:7">
      <c r="A163" s="24"/>
      <c r="B163" s="24"/>
      <c r="C163" s="24"/>
      <c r="D163" s="24"/>
      <c r="E163" s="24"/>
      <c r="F163" s="24"/>
      <c r="G163" s="24"/>
    </row>
    <row r="164" spans="1:7">
      <c r="A164" s="24"/>
      <c r="B164" s="24"/>
      <c r="C164" s="24"/>
      <c r="D164" s="24"/>
      <c r="E164" s="24"/>
      <c r="F164" s="24"/>
      <c r="G164" s="24"/>
    </row>
    <row r="165" spans="1:7">
      <c r="A165" s="24"/>
      <c r="B165" s="24"/>
      <c r="C165" s="24"/>
      <c r="D165" s="24"/>
      <c r="E165" s="24"/>
      <c r="F165" s="24"/>
      <c r="G165" s="24"/>
    </row>
    <row r="166" spans="1:7">
      <c r="A166" s="24"/>
      <c r="B166" s="24"/>
      <c r="C166" s="24"/>
      <c r="D166" s="24"/>
      <c r="E166" s="24"/>
      <c r="F166" s="24"/>
      <c r="G166" s="24"/>
    </row>
  </sheetData>
  <mergeCells count="48">
    <mergeCell ref="A66:D68"/>
    <mergeCell ref="A52:D54"/>
    <mergeCell ref="A60:D60"/>
    <mergeCell ref="A61:D61"/>
    <mergeCell ref="A65:D65"/>
    <mergeCell ref="F46:F48"/>
    <mergeCell ref="A50:D50"/>
    <mergeCell ref="F52:F54"/>
    <mergeCell ref="A62:D64"/>
    <mergeCell ref="A7:G7"/>
    <mergeCell ref="A9:G9"/>
    <mergeCell ref="A10:G10"/>
    <mergeCell ref="A11:G11"/>
    <mergeCell ref="A12:G12"/>
    <mergeCell ref="A13:G13"/>
    <mergeCell ref="A14:G14"/>
    <mergeCell ref="A15:G15"/>
    <mergeCell ref="A16:G16"/>
    <mergeCell ref="A18:D18"/>
    <mergeCell ref="A31:D34"/>
    <mergeCell ref="F31:F34"/>
    <mergeCell ref="A20:G20"/>
    <mergeCell ref="A22:D22"/>
    <mergeCell ref="A29:D29"/>
    <mergeCell ref="A30:D30"/>
    <mergeCell ref="A24:D27"/>
    <mergeCell ref="F24:F27"/>
    <mergeCell ref="A35:D35"/>
    <mergeCell ref="A36:D36"/>
    <mergeCell ref="A38:G38"/>
    <mergeCell ref="F40:F44"/>
    <mergeCell ref="A40:D44"/>
    <mergeCell ref="A81:D81"/>
    <mergeCell ref="A46:D48"/>
    <mergeCell ref="E81:G81"/>
    <mergeCell ref="A70:G70"/>
    <mergeCell ref="A78:D78"/>
    <mergeCell ref="A79:D79"/>
    <mergeCell ref="A74:D74"/>
    <mergeCell ref="A75:D75"/>
    <mergeCell ref="A72:D72"/>
    <mergeCell ref="F76:F77"/>
    <mergeCell ref="A76:D77"/>
    <mergeCell ref="F62:F64"/>
    <mergeCell ref="F66:F68"/>
    <mergeCell ref="A55:D55"/>
    <mergeCell ref="A56:D56"/>
    <mergeCell ref="A58:G58"/>
  </mergeCells>
  <hyperlinks>
    <hyperlink ref="G46" r:id="rId1"/>
    <hyperlink ref="G47" r:id="rId2"/>
    <hyperlink ref="G48" r:id="rId3"/>
    <hyperlink ref="G34" r:id="rId4"/>
    <hyperlink ref="G32" r:id="rId5"/>
    <hyperlink ref="G31" r:id="rId6"/>
  </hyperlinks>
  <pageMargins left="0.7" right="0.7" top="0.75" bottom="0.75" header="0.3" footer="0.3"/>
  <pageSetup scale="53"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M49"/>
  <sheetViews>
    <sheetView zoomScale="130" zoomScaleNormal="130" zoomScalePageLayoutView="130" workbookViewId="0"/>
  </sheetViews>
  <sheetFormatPr baseColWidth="10" defaultRowHeight="15"/>
  <cols>
    <col min="1" max="1" width="9.5703125" customWidth="1"/>
    <col min="2" max="2" width="16.28515625" customWidth="1"/>
    <col min="3" max="13" width="9.140625" customWidth="1"/>
  </cols>
  <sheetData>
    <row r="6" spans="1:13" ht="9" customHeight="1"/>
    <row r="7" spans="1:13" ht="19.5" customHeight="1">
      <c r="A7" s="258" t="s">
        <v>21</v>
      </c>
      <c r="B7" s="258"/>
      <c r="C7" s="258"/>
      <c r="D7" s="258"/>
      <c r="E7" s="258"/>
      <c r="F7" s="258"/>
      <c r="G7" s="258"/>
      <c r="H7" s="258"/>
      <c r="I7" s="258"/>
      <c r="J7" s="258"/>
      <c r="K7" s="258"/>
      <c r="L7" s="258"/>
    </row>
    <row r="8" spans="1:13" ht="13.5" customHeight="1">
      <c r="A8" s="3"/>
    </row>
    <row r="9" spans="1:13" ht="42" customHeight="1">
      <c r="A9" s="318" t="s">
        <v>22</v>
      </c>
      <c r="B9" s="318" t="s">
        <v>23</v>
      </c>
      <c r="C9" s="318" t="s">
        <v>24</v>
      </c>
      <c r="D9" s="318" t="s">
        <v>25</v>
      </c>
      <c r="E9" s="318" t="s">
        <v>56</v>
      </c>
      <c r="F9" s="318" t="s">
        <v>57</v>
      </c>
      <c r="G9" s="318" t="s">
        <v>58</v>
      </c>
      <c r="H9" s="318" t="s">
        <v>59</v>
      </c>
      <c r="I9" s="318" t="s">
        <v>60</v>
      </c>
      <c r="J9" s="318" t="s">
        <v>58</v>
      </c>
      <c r="K9" s="318" t="s">
        <v>26</v>
      </c>
      <c r="L9" s="318" t="s">
        <v>61</v>
      </c>
      <c r="M9" s="318" t="s">
        <v>62</v>
      </c>
    </row>
    <row r="10" spans="1:13">
      <c r="A10" s="318"/>
      <c r="B10" s="318"/>
      <c r="C10" s="318"/>
      <c r="D10" s="318"/>
      <c r="E10" s="318"/>
      <c r="F10" s="318"/>
      <c r="G10" s="318"/>
      <c r="H10" s="318"/>
      <c r="I10" s="318"/>
      <c r="J10" s="318"/>
      <c r="K10" s="318"/>
      <c r="L10" s="318"/>
      <c r="M10" s="318"/>
    </row>
    <row r="11" spans="1:13" ht="15" customHeight="1">
      <c r="A11" s="319" t="s">
        <v>27</v>
      </c>
      <c r="B11" s="320"/>
      <c r="C11" s="320"/>
      <c r="D11" s="320"/>
      <c r="E11" s="320"/>
      <c r="F11" s="320"/>
      <c r="G11" s="320"/>
      <c r="H11" s="320"/>
      <c r="I11" s="320"/>
      <c r="J11" s="320"/>
      <c r="K11" s="320"/>
      <c r="L11" s="320"/>
      <c r="M11" s="321"/>
    </row>
    <row r="12" spans="1:13" ht="37.5" customHeight="1">
      <c r="A12" s="193" t="s">
        <v>28</v>
      </c>
      <c r="B12" s="156"/>
      <c r="C12" s="148"/>
      <c r="D12" s="151"/>
      <c r="E12" s="152"/>
      <c r="F12" s="152"/>
      <c r="G12" s="153"/>
      <c r="H12" s="154"/>
      <c r="I12" s="154"/>
      <c r="J12" s="153"/>
      <c r="K12" s="155"/>
      <c r="L12" s="8" t="s">
        <v>641</v>
      </c>
      <c r="M12" s="316"/>
    </row>
    <row r="13" spans="1:13" ht="32.25" customHeight="1">
      <c r="A13" s="193" t="s">
        <v>29</v>
      </c>
      <c r="B13" s="156"/>
      <c r="C13" s="156"/>
      <c r="D13" s="156"/>
      <c r="E13" s="157"/>
      <c r="F13" s="157"/>
      <c r="G13" s="153"/>
      <c r="H13" s="158"/>
      <c r="I13" s="158"/>
      <c r="J13" s="153"/>
      <c r="K13" s="155"/>
      <c r="L13" s="8"/>
      <c r="M13" s="316"/>
    </row>
    <row r="14" spans="1:13" ht="32.25" customHeight="1">
      <c r="A14" s="193" t="s">
        <v>498</v>
      </c>
      <c r="B14" s="156"/>
      <c r="C14" s="156"/>
      <c r="D14" s="156"/>
      <c r="E14" s="156"/>
      <c r="F14" s="156"/>
      <c r="G14" s="153"/>
      <c r="H14" s="159"/>
      <c r="I14" s="160"/>
      <c r="J14" s="153"/>
      <c r="K14" s="155"/>
      <c r="L14" s="8"/>
      <c r="M14" s="316"/>
    </row>
    <row r="15" spans="1:13" ht="32.25" customHeight="1">
      <c r="A15" s="193" t="s">
        <v>509</v>
      </c>
      <c r="B15" s="156"/>
      <c r="C15" s="156"/>
      <c r="D15" s="156"/>
      <c r="E15" s="157"/>
      <c r="F15" s="157"/>
      <c r="G15" s="153"/>
      <c r="H15" s="159"/>
      <c r="I15" s="160"/>
      <c r="J15" s="153"/>
      <c r="K15" s="155"/>
      <c r="L15" s="8"/>
      <c r="M15" s="316"/>
    </row>
    <row r="16" spans="1:13" ht="15" customHeight="1">
      <c r="A16" s="319" t="s">
        <v>63</v>
      </c>
      <c r="B16" s="320"/>
      <c r="C16" s="320"/>
      <c r="D16" s="320"/>
      <c r="E16" s="320"/>
      <c r="F16" s="320"/>
      <c r="G16" s="320"/>
      <c r="H16" s="320"/>
      <c r="I16" s="320"/>
      <c r="J16" s="320"/>
      <c r="K16" s="320"/>
      <c r="L16" s="320"/>
      <c r="M16" s="321"/>
    </row>
    <row r="17" spans="1:13" ht="66">
      <c r="A17" s="7" t="s">
        <v>28</v>
      </c>
      <c r="B17" s="156" t="s">
        <v>492</v>
      </c>
      <c r="C17" s="148" t="s">
        <v>495</v>
      </c>
      <c r="D17" s="151" t="s">
        <v>493</v>
      </c>
      <c r="E17" s="152">
        <v>175</v>
      </c>
      <c r="F17" s="152">
        <v>58</v>
      </c>
      <c r="G17" s="153">
        <f>F17/E17*100</f>
        <v>33.142857142857139</v>
      </c>
      <c r="H17" s="154">
        <v>84</v>
      </c>
      <c r="I17" s="154">
        <v>36</v>
      </c>
      <c r="J17" s="153">
        <f>I17/H17*100</f>
        <v>42.857142857142854</v>
      </c>
      <c r="K17" s="155" t="s">
        <v>529</v>
      </c>
      <c r="L17" s="8" t="s">
        <v>4</v>
      </c>
      <c r="M17" s="317"/>
    </row>
    <row r="18" spans="1:13" ht="57.75">
      <c r="A18" s="7" t="s">
        <v>29</v>
      </c>
      <c r="B18" s="156" t="s">
        <v>494</v>
      </c>
      <c r="C18" s="156" t="s">
        <v>495</v>
      </c>
      <c r="D18" s="156" t="s">
        <v>496</v>
      </c>
      <c r="E18" s="157">
        <v>1976</v>
      </c>
      <c r="F18" s="157">
        <v>1847</v>
      </c>
      <c r="G18" s="153">
        <f>F18/E18*100</f>
        <v>93.47165991902834</v>
      </c>
      <c r="H18" s="158">
        <v>4535</v>
      </c>
      <c r="I18" s="158">
        <v>1235</v>
      </c>
      <c r="J18" s="153">
        <f>I18/H18*100</f>
        <v>27.23263506063947</v>
      </c>
      <c r="K18" s="155" t="s">
        <v>497</v>
      </c>
      <c r="L18" s="8" t="s">
        <v>4</v>
      </c>
      <c r="M18" s="317"/>
    </row>
    <row r="19" spans="1:13" ht="41.25">
      <c r="A19" s="7" t="s">
        <v>576</v>
      </c>
      <c r="B19" s="156" t="s">
        <v>499</v>
      </c>
      <c r="C19" s="156" t="s">
        <v>500</v>
      </c>
      <c r="D19" s="156" t="s">
        <v>493</v>
      </c>
      <c r="E19" s="156">
        <v>20</v>
      </c>
      <c r="F19" s="156">
        <v>11</v>
      </c>
      <c r="G19" s="153">
        <f>F19/E19*100</f>
        <v>55.000000000000007</v>
      </c>
      <c r="H19" s="159">
        <v>45</v>
      </c>
      <c r="I19" s="160">
        <v>21</v>
      </c>
      <c r="J19" s="153">
        <f>I19/H19*100</f>
        <v>46.666666666666664</v>
      </c>
      <c r="K19" s="155" t="s">
        <v>529</v>
      </c>
      <c r="L19" s="8"/>
      <c r="M19" s="317"/>
    </row>
    <row r="20" spans="1:13" ht="57.75">
      <c r="A20" s="7" t="s">
        <v>509</v>
      </c>
      <c r="B20" s="156" t="s">
        <v>501</v>
      </c>
      <c r="C20" s="156" t="s">
        <v>502</v>
      </c>
      <c r="D20" s="156" t="s">
        <v>503</v>
      </c>
      <c r="E20" s="157">
        <v>58</v>
      </c>
      <c r="F20" s="157">
        <v>58</v>
      </c>
      <c r="G20" s="153">
        <f t="shared" ref="G20:G40" si="0">F20/E20*100</f>
        <v>100</v>
      </c>
      <c r="H20" s="159">
        <v>76</v>
      </c>
      <c r="I20" s="160">
        <v>42</v>
      </c>
      <c r="J20" s="153">
        <f t="shared" ref="J20:J40" si="1">I20/H20*100</f>
        <v>55.26315789473685</v>
      </c>
      <c r="K20" s="155" t="s">
        <v>497</v>
      </c>
      <c r="L20" s="8"/>
      <c r="M20" s="317"/>
    </row>
    <row r="21" spans="1:13" ht="41.25">
      <c r="A21" s="7" t="s">
        <v>577</v>
      </c>
      <c r="B21" s="156" t="s">
        <v>504</v>
      </c>
      <c r="C21" s="156" t="s">
        <v>500</v>
      </c>
      <c r="D21" s="156" t="s">
        <v>493</v>
      </c>
      <c r="E21" s="157">
        <v>31</v>
      </c>
      <c r="F21" s="157">
        <v>0</v>
      </c>
      <c r="G21" s="153">
        <f t="shared" si="0"/>
        <v>0</v>
      </c>
      <c r="H21" s="159">
        <v>14</v>
      </c>
      <c r="I21" s="160">
        <v>7</v>
      </c>
      <c r="J21" s="153">
        <f t="shared" si="1"/>
        <v>50</v>
      </c>
      <c r="K21" s="155" t="s">
        <v>529</v>
      </c>
      <c r="L21" s="8"/>
      <c r="M21" s="317"/>
    </row>
    <row r="22" spans="1:13" ht="57.75">
      <c r="A22" s="7" t="s">
        <v>510</v>
      </c>
      <c r="B22" s="150" t="s">
        <v>505</v>
      </c>
      <c r="C22" s="156" t="s">
        <v>502</v>
      </c>
      <c r="D22" s="156" t="s">
        <v>506</v>
      </c>
      <c r="E22" s="156">
        <v>27</v>
      </c>
      <c r="F22" s="156">
        <v>0</v>
      </c>
      <c r="G22" s="160">
        <f t="shared" si="0"/>
        <v>0</v>
      </c>
      <c r="H22" s="159">
        <v>26</v>
      </c>
      <c r="I22" s="160">
        <v>17</v>
      </c>
      <c r="J22" s="153">
        <f t="shared" si="1"/>
        <v>65.384615384615387</v>
      </c>
      <c r="K22" s="155" t="s">
        <v>497</v>
      </c>
      <c r="L22" s="8"/>
      <c r="M22" s="317"/>
    </row>
    <row r="23" spans="1:13" ht="41.25">
      <c r="A23" s="7" t="s">
        <v>578</v>
      </c>
      <c r="B23" s="150" t="s">
        <v>507</v>
      </c>
      <c r="C23" s="156" t="s">
        <v>500</v>
      </c>
      <c r="D23" s="156" t="s">
        <v>493</v>
      </c>
      <c r="E23" s="157">
        <v>16</v>
      </c>
      <c r="F23" s="157">
        <v>11</v>
      </c>
      <c r="G23" s="160">
        <f t="shared" si="0"/>
        <v>68.75</v>
      </c>
      <c r="H23" s="159">
        <v>12</v>
      </c>
      <c r="I23" s="160">
        <v>7</v>
      </c>
      <c r="J23" s="153">
        <f t="shared" si="1"/>
        <v>58.333333333333336</v>
      </c>
      <c r="K23" s="155" t="s">
        <v>529</v>
      </c>
      <c r="L23" s="8"/>
      <c r="M23" s="317"/>
    </row>
    <row r="24" spans="1:13" ht="57.75">
      <c r="A24" s="7" t="s">
        <v>579</v>
      </c>
      <c r="B24" s="150" t="s">
        <v>508</v>
      </c>
      <c r="C24" s="156" t="s">
        <v>502</v>
      </c>
      <c r="D24" s="156" t="s">
        <v>506</v>
      </c>
      <c r="E24" s="157">
        <v>53</v>
      </c>
      <c r="F24" s="157">
        <v>16</v>
      </c>
      <c r="G24" s="160">
        <f t="shared" si="0"/>
        <v>30.188679245283019</v>
      </c>
      <c r="H24" s="159">
        <v>18</v>
      </c>
      <c r="I24" s="160">
        <v>12</v>
      </c>
      <c r="J24" s="153">
        <f t="shared" si="1"/>
        <v>66.666666666666657</v>
      </c>
      <c r="K24" s="155" t="s">
        <v>497</v>
      </c>
      <c r="L24" s="8"/>
      <c r="M24" s="317"/>
    </row>
    <row r="25" spans="1:13" ht="57.75">
      <c r="A25" s="7" t="s">
        <v>580</v>
      </c>
      <c r="B25" s="150" t="s">
        <v>511</v>
      </c>
      <c r="C25" s="156" t="s">
        <v>502</v>
      </c>
      <c r="D25" s="156" t="s">
        <v>506</v>
      </c>
      <c r="E25" s="157">
        <v>16</v>
      </c>
      <c r="F25" s="157">
        <v>11</v>
      </c>
      <c r="G25" s="160">
        <f t="shared" si="0"/>
        <v>68.75</v>
      </c>
      <c r="H25" s="159">
        <v>12</v>
      </c>
      <c r="I25" s="160">
        <v>7</v>
      </c>
      <c r="J25" s="153">
        <f t="shared" si="1"/>
        <v>58.333333333333336</v>
      </c>
      <c r="K25" s="155" t="s">
        <v>497</v>
      </c>
      <c r="L25" s="8"/>
      <c r="M25" s="317"/>
    </row>
    <row r="26" spans="1:13" ht="41.25">
      <c r="A26" s="7" t="s">
        <v>581</v>
      </c>
      <c r="B26" s="150" t="s">
        <v>512</v>
      </c>
      <c r="C26" s="156" t="s">
        <v>500</v>
      </c>
      <c r="D26" s="156" t="s">
        <v>493</v>
      </c>
      <c r="E26" s="157">
        <v>1</v>
      </c>
      <c r="F26" s="157">
        <v>1</v>
      </c>
      <c r="G26" s="160">
        <f t="shared" si="0"/>
        <v>100</v>
      </c>
      <c r="H26" s="159">
        <v>2</v>
      </c>
      <c r="I26" s="160">
        <v>0</v>
      </c>
      <c r="J26" s="153">
        <f t="shared" si="1"/>
        <v>0</v>
      </c>
      <c r="K26" s="155" t="s">
        <v>529</v>
      </c>
      <c r="L26" s="8"/>
      <c r="M26" s="317"/>
    </row>
    <row r="27" spans="1:13" ht="57.75">
      <c r="A27" s="7" t="s">
        <v>582</v>
      </c>
      <c r="B27" s="150" t="s">
        <v>513</v>
      </c>
      <c r="C27" s="150" t="s">
        <v>502</v>
      </c>
      <c r="D27" s="150" t="s">
        <v>506</v>
      </c>
      <c r="E27" s="150">
        <v>3</v>
      </c>
      <c r="F27" s="150">
        <v>1</v>
      </c>
      <c r="G27" s="149">
        <f t="shared" si="0"/>
        <v>33.333333333333329</v>
      </c>
      <c r="H27" s="159">
        <v>4</v>
      </c>
      <c r="I27" s="160">
        <v>2</v>
      </c>
      <c r="J27" s="153">
        <f t="shared" si="1"/>
        <v>50</v>
      </c>
      <c r="K27" s="155" t="s">
        <v>497</v>
      </c>
      <c r="L27" s="8"/>
      <c r="M27" s="317"/>
    </row>
    <row r="28" spans="1:13" ht="57.75">
      <c r="A28" s="7" t="s">
        <v>583</v>
      </c>
      <c r="B28" s="150" t="s">
        <v>514</v>
      </c>
      <c r="C28" s="150" t="s">
        <v>502</v>
      </c>
      <c r="D28" s="150" t="s">
        <v>506</v>
      </c>
      <c r="E28" s="150">
        <v>1</v>
      </c>
      <c r="F28" s="150">
        <v>1</v>
      </c>
      <c r="G28" s="149">
        <f t="shared" si="0"/>
        <v>100</v>
      </c>
      <c r="H28" s="159">
        <v>2</v>
      </c>
      <c r="I28" s="160">
        <v>0</v>
      </c>
      <c r="J28" s="153">
        <f t="shared" si="1"/>
        <v>0</v>
      </c>
      <c r="K28" s="155" t="s">
        <v>497</v>
      </c>
      <c r="L28" s="8"/>
      <c r="M28" s="317"/>
    </row>
    <row r="29" spans="1:13" ht="49.5">
      <c r="A29" s="7" t="s">
        <v>584</v>
      </c>
      <c r="B29" s="150" t="s">
        <v>515</v>
      </c>
      <c r="C29" s="156" t="s">
        <v>500</v>
      </c>
      <c r="D29" s="156" t="s">
        <v>493</v>
      </c>
      <c r="E29" s="157">
        <v>6</v>
      </c>
      <c r="F29" s="157">
        <v>0</v>
      </c>
      <c r="G29" s="160">
        <f t="shared" si="0"/>
        <v>0</v>
      </c>
      <c r="H29" s="159">
        <v>2</v>
      </c>
      <c r="I29" s="160">
        <v>0</v>
      </c>
      <c r="J29" s="153">
        <f t="shared" si="1"/>
        <v>0</v>
      </c>
      <c r="K29" s="155" t="s">
        <v>529</v>
      </c>
      <c r="L29" s="8"/>
      <c r="M29" s="317"/>
    </row>
    <row r="30" spans="1:13" ht="57.75">
      <c r="A30" s="7" t="s">
        <v>585</v>
      </c>
      <c r="B30" s="150" t="s">
        <v>516</v>
      </c>
      <c r="C30" s="150" t="s">
        <v>502</v>
      </c>
      <c r="D30" s="150" t="s">
        <v>506</v>
      </c>
      <c r="E30" s="150">
        <v>12</v>
      </c>
      <c r="F30" s="150">
        <v>0</v>
      </c>
      <c r="G30" s="150">
        <f t="shared" si="0"/>
        <v>0</v>
      </c>
      <c r="H30" s="159">
        <v>4</v>
      </c>
      <c r="I30" s="160">
        <v>2</v>
      </c>
      <c r="J30" s="153">
        <f t="shared" si="1"/>
        <v>50</v>
      </c>
      <c r="K30" s="155" t="s">
        <v>497</v>
      </c>
      <c r="L30" s="8"/>
      <c r="M30" s="317"/>
    </row>
    <row r="31" spans="1:13" ht="57.75">
      <c r="A31" s="7" t="s">
        <v>586</v>
      </c>
      <c r="B31" s="150" t="s">
        <v>517</v>
      </c>
      <c r="C31" s="150" t="s">
        <v>502</v>
      </c>
      <c r="D31" s="150" t="s">
        <v>506</v>
      </c>
      <c r="E31" s="150">
        <v>5</v>
      </c>
      <c r="F31" s="150">
        <v>0</v>
      </c>
      <c r="G31" s="150">
        <f t="shared" si="0"/>
        <v>0</v>
      </c>
      <c r="H31" s="159">
        <v>2</v>
      </c>
      <c r="I31" s="160">
        <v>0</v>
      </c>
      <c r="J31" s="153">
        <f t="shared" si="1"/>
        <v>0</v>
      </c>
      <c r="K31" s="155" t="s">
        <v>497</v>
      </c>
      <c r="L31" s="8"/>
      <c r="M31" s="317"/>
    </row>
    <row r="32" spans="1:13" ht="41.25">
      <c r="A32" s="7" t="s">
        <v>587</v>
      </c>
      <c r="B32" s="150" t="s">
        <v>518</v>
      </c>
      <c r="C32" s="156" t="s">
        <v>500</v>
      </c>
      <c r="D32" s="156" t="s">
        <v>519</v>
      </c>
      <c r="E32" s="157">
        <v>3</v>
      </c>
      <c r="F32" s="157">
        <v>0</v>
      </c>
      <c r="G32" s="150">
        <f t="shared" si="0"/>
        <v>0</v>
      </c>
      <c r="H32" s="159">
        <v>1</v>
      </c>
      <c r="I32" s="160">
        <v>0</v>
      </c>
      <c r="J32" s="153">
        <f t="shared" si="1"/>
        <v>0</v>
      </c>
      <c r="K32" s="155" t="s">
        <v>529</v>
      </c>
      <c r="L32" s="8"/>
      <c r="M32" s="317"/>
    </row>
    <row r="33" spans="1:13" ht="57.75">
      <c r="A33" s="7" t="s">
        <v>588</v>
      </c>
      <c r="B33" s="150" t="s">
        <v>520</v>
      </c>
      <c r="C33" s="156" t="s">
        <v>502</v>
      </c>
      <c r="D33" s="156" t="s">
        <v>506</v>
      </c>
      <c r="E33" s="157">
        <v>10</v>
      </c>
      <c r="F33" s="157">
        <v>0</v>
      </c>
      <c r="G33" s="150">
        <f t="shared" si="0"/>
        <v>0</v>
      </c>
      <c r="H33" s="159">
        <v>1</v>
      </c>
      <c r="I33" s="160">
        <v>1</v>
      </c>
      <c r="J33" s="153">
        <f t="shared" si="1"/>
        <v>100</v>
      </c>
      <c r="K33" s="155" t="s">
        <v>497</v>
      </c>
      <c r="L33" s="8"/>
      <c r="M33" s="317"/>
    </row>
    <row r="34" spans="1:13" ht="57.75">
      <c r="A34" s="7" t="s">
        <v>589</v>
      </c>
      <c r="B34" s="150" t="s">
        <v>521</v>
      </c>
      <c r="C34" s="156" t="s">
        <v>502</v>
      </c>
      <c r="D34" s="156" t="s">
        <v>506</v>
      </c>
      <c r="E34" s="157">
        <v>3</v>
      </c>
      <c r="F34" s="157">
        <v>0</v>
      </c>
      <c r="G34" s="150">
        <f t="shared" si="0"/>
        <v>0</v>
      </c>
      <c r="H34" s="159">
        <v>1</v>
      </c>
      <c r="I34" s="160">
        <v>0</v>
      </c>
      <c r="J34" s="153">
        <f t="shared" si="1"/>
        <v>0</v>
      </c>
      <c r="K34" s="155" t="s">
        <v>497</v>
      </c>
      <c r="L34" s="8"/>
      <c r="M34" s="317"/>
    </row>
    <row r="35" spans="1:13" ht="41.25">
      <c r="A35" s="7" t="s">
        <v>590</v>
      </c>
      <c r="B35" s="150" t="s">
        <v>522</v>
      </c>
      <c r="C35" s="156" t="s">
        <v>500</v>
      </c>
      <c r="D35" s="156" t="s">
        <v>493</v>
      </c>
      <c r="E35" s="157">
        <v>1</v>
      </c>
      <c r="F35" s="157">
        <v>0</v>
      </c>
      <c r="G35" s="150">
        <f t="shared" si="0"/>
        <v>0</v>
      </c>
      <c r="H35" s="159">
        <v>1</v>
      </c>
      <c r="I35" s="160">
        <v>0</v>
      </c>
      <c r="J35" s="153">
        <f t="shared" si="1"/>
        <v>0</v>
      </c>
      <c r="K35" s="155" t="s">
        <v>529</v>
      </c>
      <c r="L35" s="8"/>
      <c r="M35" s="317"/>
    </row>
    <row r="36" spans="1:13" ht="57.75">
      <c r="A36" s="7" t="s">
        <v>591</v>
      </c>
      <c r="B36" s="150" t="s">
        <v>523</v>
      </c>
      <c r="C36" s="156" t="s">
        <v>502</v>
      </c>
      <c r="D36" s="156" t="s">
        <v>506</v>
      </c>
      <c r="E36" s="157">
        <v>5</v>
      </c>
      <c r="F36" s="157">
        <v>0</v>
      </c>
      <c r="G36" s="150">
        <f t="shared" si="0"/>
        <v>0</v>
      </c>
      <c r="H36" s="159">
        <v>1</v>
      </c>
      <c r="I36" s="160"/>
      <c r="J36" s="153">
        <f t="shared" si="1"/>
        <v>0</v>
      </c>
      <c r="K36" s="155" t="s">
        <v>497</v>
      </c>
      <c r="L36" s="8"/>
      <c r="M36" s="317"/>
    </row>
    <row r="37" spans="1:13" ht="57.75">
      <c r="A37" s="7" t="s">
        <v>592</v>
      </c>
      <c r="B37" s="150" t="s">
        <v>524</v>
      </c>
      <c r="C37" s="156" t="s">
        <v>502</v>
      </c>
      <c r="D37" s="156" t="s">
        <v>506</v>
      </c>
      <c r="E37" s="157">
        <v>1</v>
      </c>
      <c r="F37" s="157">
        <v>0</v>
      </c>
      <c r="G37" s="150">
        <f t="shared" si="0"/>
        <v>0</v>
      </c>
      <c r="H37" s="159">
        <v>1</v>
      </c>
      <c r="I37" s="160">
        <v>0</v>
      </c>
      <c r="J37" s="153">
        <f t="shared" si="1"/>
        <v>0</v>
      </c>
      <c r="K37" s="155" t="s">
        <v>497</v>
      </c>
      <c r="L37" s="8"/>
      <c r="M37" s="317"/>
    </row>
    <row r="38" spans="1:13" ht="41.25">
      <c r="A38" s="7" t="s">
        <v>593</v>
      </c>
      <c r="B38" s="161" t="s">
        <v>525</v>
      </c>
      <c r="C38" s="156" t="s">
        <v>500</v>
      </c>
      <c r="D38" s="156" t="s">
        <v>493</v>
      </c>
      <c r="E38" s="157">
        <v>2</v>
      </c>
      <c r="F38" s="157">
        <v>0</v>
      </c>
      <c r="G38" s="150">
        <f t="shared" si="0"/>
        <v>0</v>
      </c>
      <c r="H38" s="159">
        <v>1</v>
      </c>
      <c r="I38" s="160">
        <v>0</v>
      </c>
      <c r="J38" s="153">
        <f t="shared" si="1"/>
        <v>0</v>
      </c>
      <c r="K38" s="155" t="s">
        <v>529</v>
      </c>
      <c r="L38" s="8"/>
      <c r="M38" s="317"/>
    </row>
    <row r="39" spans="1:13" ht="57.75">
      <c r="A39" s="7" t="s">
        <v>594</v>
      </c>
      <c r="B39" s="150" t="s">
        <v>526</v>
      </c>
      <c r="C39" s="8" t="s">
        <v>502</v>
      </c>
      <c r="D39" s="8" t="s">
        <v>506</v>
      </c>
      <c r="E39" s="8">
        <v>12</v>
      </c>
      <c r="F39" s="8">
        <v>0</v>
      </c>
      <c r="G39" s="150">
        <f t="shared" si="0"/>
        <v>0</v>
      </c>
      <c r="H39" s="8">
        <v>1</v>
      </c>
      <c r="I39" s="8">
        <v>0</v>
      </c>
      <c r="J39" s="153">
        <f t="shared" si="1"/>
        <v>0</v>
      </c>
      <c r="K39" s="155" t="s">
        <v>497</v>
      </c>
      <c r="L39" s="8"/>
      <c r="M39" s="317"/>
    </row>
    <row r="40" spans="1:13" ht="57.75">
      <c r="A40" s="7" t="s">
        <v>595</v>
      </c>
      <c r="B40" s="150" t="s">
        <v>527</v>
      </c>
      <c r="C40" s="8" t="s">
        <v>502</v>
      </c>
      <c r="D40" s="8" t="s">
        <v>506</v>
      </c>
      <c r="E40" s="8">
        <v>2</v>
      </c>
      <c r="F40" s="8">
        <v>0</v>
      </c>
      <c r="G40" s="150">
        <f t="shared" si="0"/>
        <v>0</v>
      </c>
      <c r="H40" s="8">
        <v>1</v>
      </c>
      <c r="I40" s="8">
        <v>0</v>
      </c>
      <c r="J40" s="153">
        <f t="shared" si="1"/>
        <v>0</v>
      </c>
      <c r="K40" s="155" t="s">
        <v>497</v>
      </c>
      <c r="L40" s="8" t="s">
        <v>528</v>
      </c>
      <c r="M40" s="317"/>
    </row>
    <row r="41" spans="1:13" ht="15" customHeight="1">
      <c r="A41" s="319" t="s">
        <v>30</v>
      </c>
      <c r="B41" s="320"/>
      <c r="C41" s="320"/>
      <c r="D41" s="320"/>
      <c r="E41" s="320"/>
      <c r="F41" s="320"/>
      <c r="G41" s="320"/>
      <c r="H41" s="320"/>
      <c r="I41" s="320"/>
      <c r="J41" s="320"/>
      <c r="K41" s="320"/>
      <c r="L41" s="320"/>
      <c r="M41" s="321"/>
    </row>
    <row r="42" spans="1:13">
      <c r="A42" s="8" t="s">
        <v>528</v>
      </c>
      <c r="B42" s="8" t="s">
        <v>528</v>
      </c>
      <c r="C42" s="8" t="s">
        <v>528</v>
      </c>
      <c r="D42" s="8" t="s">
        <v>528</v>
      </c>
      <c r="E42" s="8" t="s">
        <v>528</v>
      </c>
      <c r="F42" s="8" t="s">
        <v>528</v>
      </c>
      <c r="G42" s="8" t="s">
        <v>528</v>
      </c>
      <c r="H42" s="8" t="s">
        <v>528</v>
      </c>
      <c r="I42" s="8" t="s">
        <v>528</v>
      </c>
      <c r="J42" s="8" t="s">
        <v>528</v>
      </c>
      <c r="K42" s="8" t="s">
        <v>528</v>
      </c>
      <c r="L42" s="8" t="s">
        <v>528</v>
      </c>
      <c r="M42" s="317"/>
    </row>
    <row r="43" spans="1:13">
      <c r="A43" s="8" t="s">
        <v>528</v>
      </c>
      <c r="B43" s="8" t="s">
        <v>528</v>
      </c>
      <c r="C43" s="8" t="s">
        <v>528</v>
      </c>
      <c r="D43" s="8" t="s">
        <v>528</v>
      </c>
      <c r="E43" s="8" t="s">
        <v>528</v>
      </c>
      <c r="F43" s="8" t="s">
        <v>528</v>
      </c>
      <c r="G43" s="8" t="s">
        <v>528</v>
      </c>
      <c r="H43" s="8" t="s">
        <v>528</v>
      </c>
      <c r="I43" s="8" t="s">
        <v>528</v>
      </c>
      <c r="J43" s="8" t="s">
        <v>528</v>
      </c>
      <c r="K43" s="8" t="s">
        <v>528</v>
      </c>
      <c r="L43" s="8" t="s">
        <v>528</v>
      </c>
      <c r="M43" s="317"/>
    </row>
    <row r="44" spans="1:13">
      <c r="A44" s="8" t="s">
        <v>528</v>
      </c>
      <c r="B44" s="8" t="s">
        <v>528</v>
      </c>
      <c r="C44" s="8" t="s">
        <v>528</v>
      </c>
      <c r="D44" s="8" t="s">
        <v>528</v>
      </c>
      <c r="E44" s="8" t="s">
        <v>528</v>
      </c>
      <c r="F44" s="8" t="s">
        <v>528</v>
      </c>
      <c r="G44" s="8" t="s">
        <v>528</v>
      </c>
      <c r="H44" s="8" t="s">
        <v>528</v>
      </c>
      <c r="I44" s="8" t="s">
        <v>528</v>
      </c>
      <c r="J44" s="8" t="s">
        <v>528</v>
      </c>
      <c r="K44" s="8" t="s">
        <v>528</v>
      </c>
      <c r="L44" s="8" t="s">
        <v>528</v>
      </c>
      <c r="M44" s="317"/>
    </row>
    <row r="45" spans="1:13" ht="18.75" customHeight="1">
      <c r="A45" s="4"/>
    </row>
    <row r="46" spans="1:13" ht="15" customHeight="1">
      <c r="A46" s="304" t="s">
        <v>64</v>
      </c>
      <c r="B46" s="304"/>
      <c r="C46" s="304"/>
      <c r="D46" s="304"/>
      <c r="E46" s="304"/>
      <c r="F46" s="304"/>
      <c r="G46" s="304"/>
      <c r="H46" s="304"/>
      <c r="I46" s="304"/>
      <c r="J46" s="304"/>
      <c r="K46" s="304"/>
      <c r="L46" s="304"/>
      <c r="M46" s="304"/>
    </row>
    <row r="47" spans="1:13">
      <c r="A47" s="304"/>
      <c r="B47" s="304"/>
      <c r="C47" s="304"/>
      <c r="D47" s="304"/>
      <c r="E47" s="304"/>
      <c r="F47" s="304"/>
      <c r="G47" s="304"/>
      <c r="H47" s="304"/>
      <c r="I47" s="304"/>
      <c r="J47" s="304"/>
      <c r="K47" s="304"/>
      <c r="L47" s="304"/>
      <c r="M47" s="304"/>
    </row>
    <row r="48" spans="1:13">
      <c r="A48" s="304"/>
      <c r="B48" s="304"/>
      <c r="C48" s="304"/>
      <c r="D48" s="304"/>
      <c r="E48" s="304"/>
      <c r="F48" s="304"/>
      <c r="G48" s="304"/>
      <c r="H48" s="304"/>
      <c r="I48" s="304"/>
      <c r="J48" s="304"/>
      <c r="K48" s="304"/>
      <c r="L48" s="304"/>
      <c r="M48" s="304"/>
    </row>
    <row r="49" spans="1:1">
      <c r="A49" s="34" t="s">
        <v>78</v>
      </c>
    </row>
  </sheetData>
  <mergeCells count="21">
    <mergeCell ref="A7:L7"/>
    <mergeCell ref="G9:G10"/>
    <mergeCell ref="H9:H10"/>
    <mergeCell ref="I9:I10"/>
    <mergeCell ref="J9:J10"/>
    <mergeCell ref="K9:K10"/>
    <mergeCell ref="L9:L10"/>
    <mergeCell ref="A9:A10"/>
    <mergeCell ref="B9:B10"/>
    <mergeCell ref="C9:C10"/>
    <mergeCell ref="D9:D10"/>
    <mergeCell ref="E9:E10"/>
    <mergeCell ref="F9:F10"/>
    <mergeCell ref="A46:M48"/>
    <mergeCell ref="M12:M15"/>
    <mergeCell ref="M17:M40"/>
    <mergeCell ref="M42:M44"/>
    <mergeCell ref="M9:M10"/>
    <mergeCell ref="A11:M11"/>
    <mergeCell ref="A16:M16"/>
    <mergeCell ref="A41:M41"/>
  </mergeCells>
  <phoneticPr fontId="21" type="noConversion"/>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6:K27"/>
  <sheetViews>
    <sheetView zoomScale="110" zoomScaleNormal="110" workbookViewId="0"/>
  </sheetViews>
  <sheetFormatPr baseColWidth="10" defaultRowHeight="15"/>
  <cols>
    <col min="1" max="2" width="17.7109375" customWidth="1"/>
    <col min="3" max="3" width="22.42578125" customWidth="1"/>
    <col min="4" max="5" width="17.7109375" customWidth="1"/>
  </cols>
  <sheetData>
    <row r="6" spans="1:11" ht="6.75" customHeight="1"/>
    <row r="7" spans="1:11" ht="18" customHeight="1">
      <c r="A7" s="314" t="s">
        <v>65</v>
      </c>
      <c r="B7" s="314"/>
      <c r="C7" s="314"/>
      <c r="D7" s="314"/>
      <c r="E7" s="314"/>
    </row>
    <row r="8" spans="1:11">
      <c r="A8" s="2"/>
    </row>
    <row r="9" spans="1:11" ht="54.75" customHeight="1">
      <c r="A9" s="9" t="s">
        <v>101</v>
      </c>
      <c r="B9" s="9" t="s">
        <v>66</v>
      </c>
      <c r="C9" s="9" t="s">
        <v>67</v>
      </c>
      <c r="D9" s="9" t="s">
        <v>68</v>
      </c>
      <c r="E9" s="9" t="s">
        <v>54</v>
      </c>
    </row>
    <row r="10" spans="1:11" ht="45" customHeight="1">
      <c r="A10" s="164" t="s">
        <v>530</v>
      </c>
      <c r="B10" s="169">
        <v>47</v>
      </c>
      <c r="C10" s="167">
        <v>63088430.990000002</v>
      </c>
      <c r="D10" s="165"/>
      <c r="E10" s="329" t="s">
        <v>535</v>
      </c>
    </row>
    <row r="11" spans="1:11" ht="33.75" customHeight="1">
      <c r="A11" s="163" t="s">
        <v>531</v>
      </c>
      <c r="B11" s="162">
        <v>11</v>
      </c>
      <c r="C11" s="167">
        <v>6124671.0300000003</v>
      </c>
      <c r="D11" s="162"/>
      <c r="E11" s="330"/>
    </row>
    <row r="12" spans="1:11" ht="40.5" customHeight="1">
      <c r="A12" s="163" t="s">
        <v>533</v>
      </c>
      <c r="B12" s="170">
        <v>1</v>
      </c>
      <c r="C12" s="168">
        <v>619813.43000000005</v>
      </c>
      <c r="D12" s="162"/>
      <c r="E12" s="330"/>
    </row>
    <row r="13" spans="1:11" ht="33.75" customHeight="1">
      <c r="A13" s="172" t="s">
        <v>534</v>
      </c>
      <c r="B13" s="173">
        <f>SUM(B10:B12)</f>
        <v>59</v>
      </c>
      <c r="C13" s="171">
        <f>SUM(C10:C12)</f>
        <v>69832915.450000003</v>
      </c>
      <c r="D13" s="166"/>
      <c r="E13" s="331"/>
    </row>
    <row r="14" spans="1:11" ht="33.75" customHeight="1">
      <c r="A14" s="166"/>
      <c r="B14" s="166"/>
      <c r="C14" s="166"/>
      <c r="D14" s="166"/>
      <c r="E14" s="166"/>
    </row>
    <row r="15" spans="1:11" ht="50.25" customHeight="1">
      <c r="A15" s="322" t="s">
        <v>600</v>
      </c>
      <c r="B15" s="323"/>
      <c r="C15" s="323"/>
      <c r="D15" s="323"/>
      <c r="E15" s="323"/>
      <c r="F15" s="332"/>
      <c r="G15" s="333"/>
      <c r="H15" s="333"/>
      <c r="I15" s="333"/>
      <c r="J15" s="333"/>
      <c r="K15" s="333"/>
    </row>
    <row r="16" spans="1:11" ht="63.75" customHeight="1">
      <c r="A16" s="324" t="s">
        <v>604</v>
      </c>
      <c r="B16" s="325"/>
      <c r="C16" s="325"/>
      <c r="D16" s="325"/>
      <c r="E16" s="325"/>
      <c r="F16" s="332"/>
      <c r="G16" s="333"/>
      <c r="H16" s="333"/>
      <c r="I16" s="333"/>
      <c r="J16" s="333"/>
      <c r="K16" s="333"/>
    </row>
    <row r="17" spans="1:11" ht="50.25" customHeight="1">
      <c r="A17" s="324" t="s">
        <v>640</v>
      </c>
      <c r="B17" s="325"/>
      <c r="C17" s="325"/>
      <c r="D17" s="325"/>
      <c r="E17" s="325"/>
      <c r="F17" s="332"/>
      <c r="G17" s="333"/>
      <c r="H17" s="333"/>
      <c r="I17" s="333"/>
      <c r="J17" s="333"/>
      <c r="K17" s="333"/>
    </row>
    <row r="18" spans="1:11" ht="49.5" customHeight="1">
      <c r="A18" s="324" t="s">
        <v>644</v>
      </c>
      <c r="B18" s="325"/>
      <c r="C18" s="325"/>
      <c r="D18" s="325"/>
      <c r="E18" s="325"/>
      <c r="F18" s="332"/>
      <c r="G18" s="333"/>
      <c r="H18" s="333"/>
      <c r="I18" s="333"/>
      <c r="J18" s="333"/>
      <c r="K18" s="333"/>
    </row>
    <row r="19" spans="1:11" ht="54.75" customHeight="1">
      <c r="A19" s="324" t="s">
        <v>603</v>
      </c>
      <c r="B19" s="325"/>
      <c r="C19" s="325"/>
      <c r="D19" s="325"/>
      <c r="E19" s="325"/>
      <c r="F19" s="332"/>
      <c r="G19" s="333"/>
      <c r="H19" s="333"/>
      <c r="I19" s="333"/>
      <c r="J19" s="333"/>
      <c r="K19" s="333"/>
    </row>
    <row r="20" spans="1:11">
      <c r="A20" s="2"/>
    </row>
    <row r="21" spans="1:11">
      <c r="A21" s="326" t="s">
        <v>145</v>
      </c>
      <c r="B21" s="327"/>
      <c r="C21" s="327"/>
      <c r="D21" s="327"/>
      <c r="E21" s="327"/>
    </row>
    <row r="22" spans="1:11" ht="14.25" customHeight="1">
      <c r="A22" s="327"/>
      <c r="B22" s="327"/>
      <c r="C22" s="327"/>
      <c r="D22" s="327"/>
      <c r="E22" s="327"/>
    </row>
    <row r="23" spans="1:11" ht="26.25" customHeight="1">
      <c r="A23" s="326" t="s">
        <v>146</v>
      </c>
      <c r="B23" s="327"/>
      <c r="C23" s="327"/>
      <c r="D23" s="327"/>
      <c r="E23" s="327"/>
    </row>
    <row r="24" spans="1:11">
      <c r="A24" s="328" t="s">
        <v>147</v>
      </c>
      <c r="B24" s="328"/>
      <c r="C24" s="328"/>
      <c r="D24" s="328"/>
      <c r="E24" s="328"/>
    </row>
    <row r="25" spans="1:11">
      <c r="A25" s="328" t="s">
        <v>148</v>
      </c>
      <c r="B25" s="328"/>
      <c r="C25" s="328"/>
      <c r="D25" s="328"/>
      <c r="E25" s="328"/>
    </row>
    <row r="26" spans="1:11">
      <c r="A26" s="34" t="s">
        <v>78</v>
      </c>
      <c r="B26" s="34"/>
      <c r="C26" s="34"/>
      <c r="D26" s="34"/>
      <c r="E26" s="34"/>
    </row>
    <row r="27" spans="1:11">
      <c r="A27" s="281" t="s">
        <v>76</v>
      </c>
      <c r="B27" s="281"/>
      <c r="C27" s="281"/>
      <c r="D27" s="281"/>
      <c r="E27" s="281"/>
    </row>
  </sheetData>
  <mergeCells count="17">
    <mergeCell ref="F15:K15"/>
    <mergeCell ref="F16:K16"/>
    <mergeCell ref="F17:K17"/>
    <mergeCell ref="F18:K18"/>
    <mergeCell ref="F19:K19"/>
    <mergeCell ref="A7:E7"/>
    <mergeCell ref="A27:E27"/>
    <mergeCell ref="A15:E15"/>
    <mergeCell ref="A18:E18"/>
    <mergeCell ref="A19:E19"/>
    <mergeCell ref="A21:E22"/>
    <mergeCell ref="A16:E16"/>
    <mergeCell ref="A17:E17"/>
    <mergeCell ref="A23:E23"/>
    <mergeCell ref="A24:E24"/>
    <mergeCell ref="A25:E25"/>
    <mergeCell ref="E10:E13"/>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6:H63"/>
  <sheetViews>
    <sheetView zoomScale="91" zoomScaleNormal="91" workbookViewId="0"/>
  </sheetViews>
  <sheetFormatPr baseColWidth="10" defaultRowHeight="15"/>
  <cols>
    <col min="1" max="1" width="46.7109375" customWidth="1"/>
    <col min="2" max="2" width="55.5703125" customWidth="1"/>
    <col min="3" max="3" width="48.85546875" customWidth="1"/>
    <col min="4" max="4" width="42.5703125" customWidth="1"/>
    <col min="5" max="5" width="13.5703125" customWidth="1"/>
    <col min="6" max="6" width="18.85546875" customWidth="1"/>
  </cols>
  <sheetData>
    <row r="6" spans="1:8" ht="15.75" customHeight="1">
      <c r="A6" s="337"/>
      <c r="B6" s="337"/>
      <c r="C6" s="337"/>
    </row>
    <row r="7" spans="1:8" ht="35.25" customHeight="1" thickBot="1">
      <c r="A7" s="258" t="s">
        <v>75</v>
      </c>
      <c r="B7" s="258"/>
      <c r="C7" s="258"/>
      <c r="D7" s="10"/>
      <c r="E7" s="10"/>
      <c r="F7" s="10"/>
      <c r="G7" s="10"/>
      <c r="H7" s="10"/>
    </row>
    <row r="8" spans="1:8" ht="94.5" customHeight="1" thickBot="1">
      <c r="A8" s="340" t="s">
        <v>83</v>
      </c>
      <c r="B8" s="341"/>
      <c r="C8" s="342"/>
      <c r="D8" s="10"/>
      <c r="E8" s="10"/>
      <c r="F8" s="10"/>
      <c r="G8" s="10"/>
      <c r="H8" s="10"/>
    </row>
    <row r="9" spans="1:8" ht="15.75" customHeight="1">
      <c r="A9" s="338"/>
      <c r="B9" s="339"/>
      <c r="C9" s="339"/>
      <c r="D9" s="10"/>
      <c r="E9" s="10"/>
      <c r="F9" s="10"/>
      <c r="G9" s="10"/>
      <c r="H9" s="10"/>
    </row>
    <row r="10" spans="1:8" ht="7.5" customHeight="1">
      <c r="A10" s="2"/>
    </row>
    <row r="11" spans="1:8" ht="3" customHeight="1"/>
    <row r="12" spans="1:8" ht="32.25" customHeight="1">
      <c r="A12" s="38" t="s">
        <v>31</v>
      </c>
      <c r="B12" s="39" t="s">
        <v>32</v>
      </c>
      <c r="C12" s="39" t="s">
        <v>33</v>
      </c>
    </row>
    <row r="13" spans="1:8" ht="105" customHeight="1">
      <c r="A13" s="40" t="s">
        <v>490</v>
      </c>
      <c r="B13" s="145" t="s">
        <v>436</v>
      </c>
      <c r="C13" s="41" t="s">
        <v>437</v>
      </c>
      <c r="D13" s="108"/>
    </row>
    <row r="14" spans="1:8" ht="77.25" customHeight="1">
      <c r="A14" s="37" t="s">
        <v>69</v>
      </c>
      <c r="B14" s="37" t="s">
        <v>480</v>
      </c>
      <c r="C14" s="42" t="s">
        <v>437</v>
      </c>
      <c r="D14" s="108"/>
    </row>
    <row r="15" spans="1:8" ht="102" customHeight="1">
      <c r="A15" s="37" t="s">
        <v>70</v>
      </c>
      <c r="B15" s="37" t="s">
        <v>438</v>
      </c>
      <c r="C15" s="43" t="s">
        <v>528</v>
      </c>
      <c r="D15" s="108"/>
    </row>
    <row r="16" spans="1:8" ht="102" customHeight="1">
      <c r="A16" s="37" t="s">
        <v>71</v>
      </c>
      <c r="B16" s="37" t="s">
        <v>638</v>
      </c>
      <c r="C16" s="42" t="s">
        <v>639</v>
      </c>
      <c r="D16" s="108"/>
    </row>
    <row r="17" spans="1:8" ht="102" customHeight="1">
      <c r="A17" s="37" t="s">
        <v>72</v>
      </c>
      <c r="B17" s="37" t="s">
        <v>439</v>
      </c>
      <c r="C17" s="42" t="s">
        <v>440</v>
      </c>
      <c r="D17" s="108"/>
    </row>
    <row r="18" spans="1:8" ht="102" customHeight="1">
      <c r="A18" s="37" t="s">
        <v>73</v>
      </c>
      <c r="B18" s="37" t="s">
        <v>471</v>
      </c>
      <c r="C18" s="43" t="s">
        <v>528</v>
      </c>
      <c r="D18" s="108"/>
    </row>
    <row r="19" spans="1:8" ht="102" customHeight="1">
      <c r="A19" s="37" t="s">
        <v>149</v>
      </c>
      <c r="B19" s="37" t="s">
        <v>441</v>
      </c>
      <c r="C19" s="180" t="s">
        <v>528</v>
      </c>
      <c r="D19" s="108"/>
    </row>
    <row r="20" spans="1:8" ht="102" customHeight="1">
      <c r="A20" s="37" t="s">
        <v>150</v>
      </c>
      <c r="B20" s="147" t="s">
        <v>599</v>
      </c>
      <c r="C20" s="43" t="s">
        <v>528</v>
      </c>
      <c r="D20" s="108"/>
      <c r="E20" s="335"/>
      <c r="F20" s="336"/>
      <c r="G20" s="336"/>
      <c r="H20" s="336"/>
    </row>
    <row r="21" spans="1:8" ht="102" customHeight="1">
      <c r="A21" s="37" t="s">
        <v>74</v>
      </c>
      <c r="B21" s="37" t="s">
        <v>442</v>
      </c>
      <c r="C21" s="43" t="s">
        <v>528</v>
      </c>
      <c r="D21" s="108"/>
    </row>
    <row r="22" spans="1:8" ht="102" customHeight="1">
      <c r="A22" s="37" t="s">
        <v>151</v>
      </c>
      <c r="B22" s="37" t="s">
        <v>443</v>
      </c>
      <c r="C22" s="43" t="s">
        <v>528</v>
      </c>
      <c r="D22" s="108"/>
    </row>
    <row r="23" spans="1:8" ht="102" customHeight="1">
      <c r="A23" s="37" t="s">
        <v>152</v>
      </c>
      <c r="B23" s="147" t="s">
        <v>632</v>
      </c>
      <c r="C23" s="180" t="s">
        <v>528</v>
      </c>
      <c r="D23" s="108"/>
    </row>
    <row r="24" spans="1:8" ht="102" customHeight="1">
      <c r="A24" s="37" t="s">
        <v>153</v>
      </c>
      <c r="B24" s="37" t="s">
        <v>444</v>
      </c>
      <c r="C24" s="43" t="s">
        <v>528</v>
      </c>
      <c r="D24" s="108"/>
    </row>
    <row r="25" spans="1:8" ht="102" customHeight="1">
      <c r="A25" s="37" t="s">
        <v>154</v>
      </c>
      <c r="B25" s="37" t="s">
        <v>445</v>
      </c>
      <c r="C25" s="178" t="s">
        <v>476</v>
      </c>
      <c r="D25" s="108"/>
    </row>
    <row r="26" spans="1:8" ht="102" customHeight="1">
      <c r="A26" s="37" t="s">
        <v>155</v>
      </c>
      <c r="B26" s="147" t="s">
        <v>636</v>
      </c>
      <c r="C26" s="43" t="s">
        <v>633</v>
      </c>
      <c r="D26" s="108"/>
    </row>
    <row r="27" spans="1:8" ht="102" customHeight="1">
      <c r="A27" s="37" t="s">
        <v>156</v>
      </c>
      <c r="B27" s="37" t="s">
        <v>481</v>
      </c>
      <c r="C27" s="178" t="s">
        <v>637</v>
      </c>
      <c r="D27" s="108"/>
    </row>
    <row r="28" spans="1:8" ht="102" customHeight="1">
      <c r="A28" s="37" t="s">
        <v>157</v>
      </c>
      <c r="B28" s="37" t="s">
        <v>532</v>
      </c>
      <c r="C28" s="178" t="s">
        <v>446</v>
      </c>
      <c r="D28" s="108"/>
    </row>
    <row r="29" spans="1:8" ht="102" customHeight="1">
      <c r="A29" s="37" t="s">
        <v>158</v>
      </c>
      <c r="B29" s="37" t="s">
        <v>447</v>
      </c>
      <c r="C29" s="42" t="s">
        <v>448</v>
      </c>
      <c r="D29" s="108"/>
    </row>
    <row r="30" spans="1:8" ht="102" customHeight="1">
      <c r="A30" s="37" t="s">
        <v>159</v>
      </c>
      <c r="B30" s="37" t="s">
        <v>449</v>
      </c>
      <c r="C30" s="42" t="s">
        <v>450</v>
      </c>
      <c r="D30" s="108"/>
    </row>
    <row r="31" spans="1:8" ht="102" customHeight="1">
      <c r="A31" s="37" t="s">
        <v>160</v>
      </c>
      <c r="B31" s="37" t="s">
        <v>451</v>
      </c>
      <c r="C31" s="43" t="s">
        <v>528</v>
      </c>
      <c r="D31" s="108"/>
    </row>
    <row r="32" spans="1:8" ht="102" customHeight="1">
      <c r="A32" s="147" t="s">
        <v>161</v>
      </c>
      <c r="B32" s="37" t="s">
        <v>482</v>
      </c>
      <c r="C32" s="43" t="s">
        <v>528</v>
      </c>
      <c r="D32" s="108"/>
    </row>
    <row r="33" spans="1:4" ht="102" customHeight="1">
      <c r="A33" s="147" t="s">
        <v>162</v>
      </c>
      <c r="B33" s="147" t="s">
        <v>452</v>
      </c>
      <c r="C33" s="42" t="s">
        <v>453</v>
      </c>
      <c r="D33" s="108"/>
    </row>
    <row r="34" spans="1:4" ht="102" customHeight="1">
      <c r="A34" s="147" t="s">
        <v>163</v>
      </c>
      <c r="B34" s="147" t="s">
        <v>454</v>
      </c>
      <c r="C34" s="42" t="s">
        <v>642</v>
      </c>
      <c r="D34" s="108"/>
    </row>
    <row r="35" spans="1:4" ht="102" customHeight="1">
      <c r="A35" s="37" t="s">
        <v>164</v>
      </c>
      <c r="B35" s="37" t="s">
        <v>635</v>
      </c>
      <c r="C35" s="178" t="s">
        <v>575</v>
      </c>
      <c r="D35" s="108"/>
    </row>
    <row r="36" spans="1:4" ht="102" customHeight="1">
      <c r="A36" s="37" t="s">
        <v>165</v>
      </c>
      <c r="B36" s="37" t="s">
        <v>455</v>
      </c>
      <c r="C36" s="178" t="s">
        <v>456</v>
      </c>
      <c r="D36" s="108"/>
    </row>
    <row r="37" spans="1:4" ht="102" customHeight="1">
      <c r="A37" s="37" t="s">
        <v>166</v>
      </c>
      <c r="B37" s="37" t="s">
        <v>457</v>
      </c>
      <c r="C37" s="43" t="s">
        <v>528</v>
      </c>
      <c r="D37" s="108"/>
    </row>
    <row r="38" spans="1:4" ht="102" customHeight="1">
      <c r="A38" s="147" t="s">
        <v>167</v>
      </c>
      <c r="B38" s="37" t="s">
        <v>489</v>
      </c>
      <c r="C38" s="43" t="s">
        <v>528</v>
      </c>
      <c r="D38" s="108"/>
    </row>
    <row r="39" spans="1:4" ht="108.75" customHeight="1">
      <c r="A39" s="147" t="s">
        <v>168</v>
      </c>
      <c r="B39" s="37" t="s">
        <v>569</v>
      </c>
      <c r="C39" s="43" t="s">
        <v>528</v>
      </c>
      <c r="D39" s="108"/>
    </row>
    <row r="40" spans="1:4" ht="102" customHeight="1">
      <c r="A40" s="37" t="s">
        <v>169</v>
      </c>
      <c r="B40" s="37" t="s">
        <v>483</v>
      </c>
      <c r="C40" s="43" t="s">
        <v>528</v>
      </c>
      <c r="D40" s="108"/>
    </row>
    <row r="41" spans="1:4" ht="111.75" customHeight="1">
      <c r="A41" s="37" t="s">
        <v>170</v>
      </c>
      <c r="B41" s="37" t="s">
        <v>472</v>
      </c>
      <c r="C41" s="43" t="s">
        <v>528</v>
      </c>
      <c r="D41" s="108"/>
    </row>
    <row r="42" spans="1:4" ht="102" customHeight="1">
      <c r="A42" s="37" t="s">
        <v>171</v>
      </c>
      <c r="B42" s="37" t="s">
        <v>458</v>
      </c>
      <c r="C42" s="43" t="s">
        <v>528</v>
      </c>
      <c r="D42" s="108"/>
    </row>
    <row r="43" spans="1:4" ht="102" customHeight="1">
      <c r="A43" s="37" t="s">
        <v>172</v>
      </c>
      <c r="B43" s="37" t="s">
        <v>477</v>
      </c>
      <c r="C43" s="43" t="s">
        <v>528</v>
      </c>
      <c r="D43" s="108"/>
    </row>
    <row r="44" spans="1:4" ht="102" customHeight="1">
      <c r="A44" s="37" t="s">
        <v>173</v>
      </c>
      <c r="B44" s="37" t="s">
        <v>459</v>
      </c>
      <c r="C44" s="43" t="s">
        <v>528</v>
      </c>
      <c r="D44" s="108"/>
    </row>
    <row r="45" spans="1:4" ht="102" customHeight="1">
      <c r="A45" s="147" t="s">
        <v>174</v>
      </c>
      <c r="B45" s="37" t="s">
        <v>484</v>
      </c>
      <c r="C45" s="42" t="s">
        <v>473</v>
      </c>
      <c r="D45" s="108"/>
    </row>
    <row r="46" spans="1:4" ht="102" customHeight="1">
      <c r="A46" s="37" t="s">
        <v>175</v>
      </c>
      <c r="B46" s="37" t="s">
        <v>460</v>
      </c>
      <c r="C46" s="42" t="s">
        <v>461</v>
      </c>
      <c r="D46" s="108"/>
    </row>
    <row r="47" spans="1:4" ht="102" customHeight="1">
      <c r="A47" s="37" t="s">
        <v>176</v>
      </c>
      <c r="B47" s="37" t="s">
        <v>462</v>
      </c>
      <c r="C47" s="42" t="s">
        <v>474</v>
      </c>
      <c r="D47" s="108"/>
    </row>
    <row r="48" spans="1:4" ht="102" customHeight="1">
      <c r="A48" s="37" t="s">
        <v>177</v>
      </c>
      <c r="B48" s="37" t="s">
        <v>463</v>
      </c>
      <c r="C48" s="178" t="s">
        <v>464</v>
      </c>
      <c r="D48" s="108"/>
    </row>
    <row r="49" spans="1:4" ht="102" customHeight="1">
      <c r="A49" s="147" t="s">
        <v>178</v>
      </c>
      <c r="B49" s="37" t="s">
        <v>485</v>
      </c>
      <c r="C49" s="43" t="s">
        <v>528</v>
      </c>
      <c r="D49" s="108"/>
    </row>
    <row r="50" spans="1:4" ht="102" customHeight="1">
      <c r="A50" s="37" t="s">
        <v>179</v>
      </c>
      <c r="B50" s="37" t="s">
        <v>486</v>
      </c>
      <c r="C50" s="43" t="s">
        <v>528</v>
      </c>
      <c r="D50" s="108"/>
    </row>
    <row r="51" spans="1:4" ht="102" customHeight="1">
      <c r="A51" s="37" t="s">
        <v>180</v>
      </c>
      <c r="B51" s="37" t="s">
        <v>479</v>
      </c>
      <c r="C51" s="43" t="s">
        <v>528</v>
      </c>
      <c r="D51" s="108"/>
    </row>
    <row r="52" spans="1:4" ht="102" customHeight="1">
      <c r="A52" s="37" t="s">
        <v>181</v>
      </c>
      <c r="B52" s="37" t="s">
        <v>491</v>
      </c>
      <c r="C52" s="179" t="s">
        <v>597</v>
      </c>
      <c r="D52" s="108"/>
    </row>
    <row r="53" spans="1:4" ht="102" customHeight="1">
      <c r="A53" s="37" t="s">
        <v>182</v>
      </c>
      <c r="B53" s="37" t="s">
        <v>465</v>
      </c>
      <c r="C53" s="42" t="s">
        <v>475</v>
      </c>
      <c r="D53" s="108"/>
    </row>
    <row r="54" spans="1:4" ht="123" customHeight="1">
      <c r="A54" s="37" t="s">
        <v>183</v>
      </c>
      <c r="B54" s="146" t="s">
        <v>466</v>
      </c>
      <c r="C54" s="42" t="s">
        <v>467</v>
      </c>
      <c r="D54" s="108"/>
    </row>
    <row r="55" spans="1:4" ht="102" customHeight="1">
      <c r="A55" s="37" t="s">
        <v>184</v>
      </c>
      <c r="B55" s="146" t="s">
        <v>468</v>
      </c>
      <c r="C55" s="43" t="s">
        <v>528</v>
      </c>
      <c r="D55" s="108"/>
    </row>
    <row r="56" spans="1:4" ht="102" customHeight="1">
      <c r="A56" s="37" t="s">
        <v>185</v>
      </c>
      <c r="B56" s="146" t="s">
        <v>469</v>
      </c>
      <c r="C56" s="43" t="s">
        <v>528</v>
      </c>
      <c r="D56" s="108"/>
    </row>
    <row r="57" spans="1:4" ht="102" customHeight="1">
      <c r="A57" s="147" t="s">
        <v>186</v>
      </c>
      <c r="B57" s="146" t="s">
        <v>643</v>
      </c>
      <c r="C57" s="43" t="s">
        <v>528</v>
      </c>
      <c r="D57" s="108"/>
    </row>
    <row r="58" spans="1:4" ht="102" customHeight="1">
      <c r="A58" s="37" t="s">
        <v>187</v>
      </c>
      <c r="B58" s="146" t="s">
        <v>470</v>
      </c>
      <c r="C58" s="42" t="s">
        <v>478</v>
      </c>
      <c r="D58" s="108"/>
    </row>
    <row r="59" spans="1:4" ht="102" customHeight="1">
      <c r="A59" s="37" t="s">
        <v>188</v>
      </c>
      <c r="B59" s="146" t="s">
        <v>487</v>
      </c>
      <c r="C59" s="42" t="s">
        <v>478</v>
      </c>
      <c r="D59" s="108"/>
    </row>
    <row r="60" spans="1:4" ht="120.75" customHeight="1">
      <c r="A60" s="147" t="s">
        <v>189</v>
      </c>
      <c r="B60" s="199" t="s">
        <v>573</v>
      </c>
      <c r="C60" s="180" t="s">
        <v>634</v>
      </c>
      <c r="D60" s="108"/>
    </row>
    <row r="61" spans="1:4" ht="102" customHeight="1">
      <c r="A61" s="37" t="s">
        <v>190</v>
      </c>
      <c r="B61" s="147" t="s">
        <v>598</v>
      </c>
      <c r="C61" s="43" t="s">
        <v>528</v>
      </c>
      <c r="D61" s="108" t="s">
        <v>596</v>
      </c>
    </row>
    <row r="62" spans="1:4" ht="206.25" customHeight="1">
      <c r="A62" s="37" t="s">
        <v>191</v>
      </c>
      <c r="B62" s="37" t="s">
        <v>570</v>
      </c>
      <c r="C62" s="43" t="s">
        <v>528</v>
      </c>
      <c r="D62" s="108"/>
    </row>
    <row r="63" spans="1:4" ht="51.75" customHeight="1">
      <c r="A63" s="37" t="s">
        <v>488</v>
      </c>
      <c r="B63" s="334" t="s">
        <v>574</v>
      </c>
      <c r="C63" s="334"/>
    </row>
  </sheetData>
  <autoFilter ref="A12:H63"/>
  <mergeCells count="6">
    <mergeCell ref="B63:C63"/>
    <mergeCell ref="E20:H20"/>
    <mergeCell ref="A6:C6"/>
    <mergeCell ref="A7:C7"/>
    <mergeCell ref="A9:C9"/>
    <mergeCell ref="A8:C8"/>
  </mergeCells>
  <hyperlinks>
    <hyperlink ref="C52" r:id="rId1"/>
  </hyperlinks>
  <printOptions horizontalCentered="1"/>
  <pageMargins left="0.31496062992125984" right="0.31496062992125984" top="0.35433070866141736" bottom="0.35433070866141736" header="0.31496062992125984" footer="0.31496062992125984"/>
  <pageSetup scale="85" orientation="landscape" verticalDpi="597"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37"/>
  <sheetViews>
    <sheetView zoomScale="90" zoomScaleNormal="90" workbookViewId="0"/>
  </sheetViews>
  <sheetFormatPr baseColWidth="10" defaultRowHeight="15"/>
  <cols>
    <col min="1" max="1" width="27.28515625" customWidth="1"/>
    <col min="2" max="2" width="18.140625" style="11" customWidth="1"/>
    <col min="3" max="3" width="18.140625" customWidth="1"/>
    <col min="4" max="4" width="16.85546875" customWidth="1"/>
    <col min="5" max="5" width="17.85546875" customWidth="1"/>
    <col min="6" max="6" width="16.140625" customWidth="1"/>
    <col min="7" max="8" width="12.85546875" customWidth="1"/>
  </cols>
  <sheetData>
    <row r="4" spans="1:8" ht="24.75" customHeight="1"/>
    <row r="5" spans="1:8" ht="28.5" customHeight="1">
      <c r="A5" s="260" t="s">
        <v>86</v>
      </c>
      <c r="B5" s="260"/>
      <c r="C5" s="260"/>
      <c r="D5" s="260"/>
      <c r="E5" s="260"/>
      <c r="F5" s="260"/>
      <c r="G5" s="45"/>
      <c r="H5" s="45"/>
    </row>
    <row r="6" spans="1:8" ht="6.75" customHeight="1" thickBot="1"/>
    <row r="7" spans="1:8" ht="15.75" thickBot="1">
      <c r="A7" s="47" t="s">
        <v>87</v>
      </c>
      <c r="B7" s="48" t="s">
        <v>0</v>
      </c>
      <c r="C7" s="48" t="s">
        <v>1</v>
      </c>
      <c r="D7" s="48" t="s">
        <v>41</v>
      </c>
      <c r="E7" s="48" t="s">
        <v>42</v>
      </c>
      <c r="F7" s="48" t="s">
        <v>43</v>
      </c>
    </row>
    <row r="8" spans="1:8" ht="15.75" thickBot="1">
      <c r="A8" s="49" t="s">
        <v>88</v>
      </c>
      <c r="B8" s="50" t="s">
        <v>2</v>
      </c>
      <c r="C8" s="50" t="s">
        <v>2</v>
      </c>
      <c r="D8" s="50" t="s">
        <v>2</v>
      </c>
      <c r="E8" s="50"/>
      <c r="F8" s="50" t="s">
        <v>2</v>
      </c>
    </row>
    <row r="9" spans="1:8" ht="15.75" thickBot="1">
      <c r="A9" s="49"/>
      <c r="B9" s="50"/>
      <c r="C9" s="50"/>
      <c r="D9" s="50"/>
      <c r="E9" s="50"/>
      <c r="F9" s="50"/>
    </row>
    <row r="10" spans="1:8" ht="15.75" thickBot="1">
      <c r="A10" s="51" t="s">
        <v>89</v>
      </c>
      <c r="B10" s="50"/>
      <c r="C10" s="50"/>
      <c r="D10" s="50"/>
      <c r="E10" s="50"/>
      <c r="F10" s="50"/>
    </row>
    <row r="11" spans="1:8" ht="15.75" thickBot="1">
      <c r="A11" s="49" t="s">
        <v>90</v>
      </c>
      <c r="B11" s="50"/>
      <c r="C11" s="50"/>
      <c r="D11" s="50"/>
      <c r="E11" s="50"/>
      <c r="F11" s="50"/>
    </row>
    <row r="12" spans="1:8" ht="15.75" thickBot="1">
      <c r="A12" s="49"/>
      <c r="B12" s="50"/>
      <c r="C12" s="50"/>
      <c r="D12" s="50"/>
      <c r="E12" s="50"/>
      <c r="F12" s="50"/>
    </row>
    <row r="13" spans="1:8" ht="15.75" thickBot="1">
      <c r="A13" s="51" t="s">
        <v>89</v>
      </c>
      <c r="B13" s="50"/>
      <c r="C13" s="50"/>
      <c r="D13" s="50"/>
      <c r="E13" s="50"/>
      <c r="F13" s="50"/>
    </row>
    <row r="14" spans="1:8" ht="15.75" thickBot="1">
      <c r="A14" s="49" t="s">
        <v>91</v>
      </c>
      <c r="B14" s="50"/>
      <c r="C14" s="50"/>
      <c r="D14" s="50"/>
      <c r="E14" s="50"/>
      <c r="F14" s="50"/>
    </row>
    <row r="15" spans="1:8" ht="15.75" thickBot="1">
      <c r="A15" s="49"/>
      <c r="B15" s="50" t="s">
        <v>2</v>
      </c>
      <c r="C15" s="50" t="s">
        <v>2</v>
      </c>
      <c r="D15" s="50" t="s">
        <v>2</v>
      </c>
      <c r="E15" s="50"/>
      <c r="F15" s="50" t="s">
        <v>2</v>
      </c>
    </row>
    <row r="16" spans="1:8" ht="15.75" thickBot="1">
      <c r="A16" s="51" t="s">
        <v>89</v>
      </c>
      <c r="B16" s="50" t="s">
        <v>2</v>
      </c>
      <c r="C16" s="50" t="s">
        <v>2</v>
      </c>
      <c r="D16" s="50" t="s">
        <v>2</v>
      </c>
      <c r="E16" s="50"/>
      <c r="F16" s="50" t="s">
        <v>2</v>
      </c>
    </row>
    <row r="17" spans="1:7" ht="15.75" thickBot="1">
      <c r="A17" s="49" t="s">
        <v>92</v>
      </c>
      <c r="B17" s="50" t="s">
        <v>2</v>
      </c>
      <c r="C17" s="50" t="s">
        <v>2</v>
      </c>
      <c r="D17" s="50" t="s">
        <v>2</v>
      </c>
      <c r="E17" s="50"/>
      <c r="F17" s="50" t="s">
        <v>2</v>
      </c>
    </row>
    <row r="18" spans="1:7" ht="15.75" thickBot="1">
      <c r="A18" s="49"/>
      <c r="B18" s="50" t="s">
        <v>2</v>
      </c>
      <c r="C18" s="50" t="s">
        <v>2</v>
      </c>
      <c r="D18" s="50" t="s">
        <v>2</v>
      </c>
      <c r="E18" s="50"/>
      <c r="F18" s="50" t="s">
        <v>2</v>
      </c>
    </row>
    <row r="19" spans="1:7" ht="15.75" thickBot="1">
      <c r="A19" s="51" t="s">
        <v>89</v>
      </c>
      <c r="B19" s="50" t="s">
        <v>2</v>
      </c>
      <c r="C19" s="50" t="s">
        <v>2</v>
      </c>
      <c r="D19" s="50" t="s">
        <v>2</v>
      </c>
      <c r="E19" s="50"/>
      <c r="F19" s="50" t="s">
        <v>2</v>
      </c>
    </row>
    <row r="20" spans="1:7" ht="26.25" thickBot="1">
      <c r="A20" s="49" t="s">
        <v>93</v>
      </c>
      <c r="B20" s="52"/>
      <c r="C20" s="52"/>
      <c r="D20" s="52"/>
      <c r="E20" s="52"/>
      <c r="F20" s="52"/>
    </row>
    <row r="21" spans="1:7" ht="15.75" thickBot="1">
      <c r="A21" s="51"/>
      <c r="B21" s="50"/>
      <c r="C21" s="50"/>
      <c r="D21" s="50"/>
      <c r="E21" s="50"/>
      <c r="F21" s="50"/>
    </row>
    <row r="22" spans="1:7" ht="15.75" thickBot="1">
      <c r="A22" s="51" t="s">
        <v>89</v>
      </c>
      <c r="B22" s="50" t="s">
        <v>2</v>
      </c>
      <c r="C22" s="50" t="s">
        <v>2</v>
      </c>
      <c r="D22" s="50" t="s">
        <v>2</v>
      </c>
      <c r="E22" s="50"/>
      <c r="F22" s="50" t="s">
        <v>2</v>
      </c>
    </row>
    <row r="23" spans="1:7" ht="26.25" thickBot="1">
      <c r="A23" s="49" t="s">
        <v>94</v>
      </c>
      <c r="B23" s="52"/>
      <c r="C23" s="52"/>
      <c r="D23" s="52"/>
      <c r="E23" s="52"/>
      <c r="F23" s="52"/>
    </row>
    <row r="24" spans="1:7" ht="15.75" thickBot="1">
      <c r="A24" s="51"/>
      <c r="B24" s="50"/>
      <c r="C24" s="50"/>
      <c r="D24" s="50"/>
      <c r="E24" s="50"/>
      <c r="F24" s="50"/>
    </row>
    <row r="25" spans="1:7" ht="15.75" thickBot="1">
      <c r="A25" s="51" t="s">
        <v>89</v>
      </c>
      <c r="B25" s="50" t="s">
        <v>2</v>
      </c>
      <c r="C25" s="50" t="s">
        <v>2</v>
      </c>
      <c r="D25" s="50" t="s">
        <v>2</v>
      </c>
      <c r="E25" s="50"/>
      <c r="F25" s="50" t="s">
        <v>2</v>
      </c>
    </row>
    <row r="26" spans="1:7" ht="26.25" thickBot="1">
      <c r="A26" s="49" t="s">
        <v>95</v>
      </c>
      <c r="B26" s="52"/>
      <c r="C26" s="52"/>
      <c r="D26" s="52"/>
      <c r="E26" s="52"/>
      <c r="F26" s="52"/>
    </row>
    <row r="27" spans="1:7" ht="15.75" thickBot="1">
      <c r="A27" s="51"/>
      <c r="B27" s="50"/>
      <c r="C27" s="50"/>
      <c r="D27" s="50"/>
      <c r="E27" s="50"/>
      <c r="F27" s="50"/>
    </row>
    <row r="28" spans="1:7" ht="15.75" thickBot="1">
      <c r="A28" s="51" t="s">
        <v>89</v>
      </c>
      <c r="B28" s="50" t="s">
        <v>2</v>
      </c>
      <c r="C28" s="50" t="s">
        <v>2</v>
      </c>
      <c r="D28" s="50" t="s">
        <v>2</v>
      </c>
      <c r="E28" s="50"/>
      <c r="F28" s="50" t="s">
        <v>2</v>
      </c>
    </row>
    <row r="29" spans="1:7" ht="15.75" thickBot="1">
      <c r="A29" s="49" t="s">
        <v>96</v>
      </c>
      <c r="B29" s="119">
        <v>71591398</v>
      </c>
      <c r="C29" s="113">
        <v>71299753.730000004</v>
      </c>
      <c r="D29" s="113">
        <v>69832915.450000003</v>
      </c>
      <c r="E29" s="113">
        <f>D29</f>
        <v>69832915.450000003</v>
      </c>
      <c r="F29" s="113">
        <v>291644.27</v>
      </c>
      <c r="G29" s="46"/>
    </row>
    <row r="30" spans="1:7" ht="15.75" thickBot="1">
      <c r="A30" s="51"/>
      <c r="B30" s="53"/>
      <c r="C30" s="53"/>
      <c r="D30" s="53"/>
      <c r="E30" s="53"/>
      <c r="F30" s="53"/>
    </row>
    <row r="31" spans="1:7" ht="15.75" thickBot="1">
      <c r="A31" s="51" t="s">
        <v>89</v>
      </c>
      <c r="B31" s="54">
        <f>SUM(B29:B30)</f>
        <v>71591398</v>
      </c>
      <c r="C31" s="54">
        <f>SUM(C29:C30)</f>
        <v>71299753.730000004</v>
      </c>
      <c r="D31" s="54">
        <f>SUM(D29:D30)</f>
        <v>69832915.450000003</v>
      </c>
      <c r="E31" s="54">
        <f>SUM(E29:E30)</f>
        <v>69832915.450000003</v>
      </c>
      <c r="F31" s="54">
        <f>SUM(F29:F30)</f>
        <v>291644.27</v>
      </c>
    </row>
    <row r="32" spans="1:7" ht="15.75" thickBot="1">
      <c r="A32" s="51" t="s">
        <v>97</v>
      </c>
      <c r="B32" s="55">
        <f>B31</f>
        <v>71591398</v>
      </c>
      <c r="C32" s="55">
        <f>C31</f>
        <v>71299753.730000004</v>
      </c>
      <c r="D32" s="55">
        <f>D31</f>
        <v>69832915.450000003</v>
      </c>
      <c r="E32" s="55">
        <f>E31</f>
        <v>69832915.450000003</v>
      </c>
      <c r="F32" s="55">
        <f>F31</f>
        <v>291644.27</v>
      </c>
    </row>
    <row r="33" spans="1:8" ht="6.75" customHeight="1"/>
    <row r="34" spans="1:8">
      <c r="A34" s="276" t="s">
        <v>98</v>
      </c>
      <c r="B34" s="276"/>
      <c r="C34" s="276"/>
      <c r="D34" s="276"/>
      <c r="E34" s="276"/>
      <c r="F34" s="276"/>
    </row>
    <row r="35" spans="1:8">
      <c r="A35" s="276" t="s">
        <v>99</v>
      </c>
      <c r="B35" s="276"/>
      <c r="C35" s="276"/>
      <c r="D35" s="276"/>
      <c r="E35" s="276"/>
      <c r="F35" s="276"/>
    </row>
    <row r="36" spans="1:8">
      <c r="A36" s="276" t="s">
        <v>100</v>
      </c>
      <c r="B36" s="276"/>
      <c r="C36" s="276"/>
      <c r="D36" s="276"/>
      <c r="E36" s="276"/>
      <c r="F36" s="276"/>
    </row>
    <row r="37" spans="1:8" ht="15" customHeight="1">
      <c r="A37" s="276" t="s">
        <v>76</v>
      </c>
      <c r="B37" s="276"/>
      <c r="C37" s="276"/>
      <c r="D37" s="276"/>
      <c r="E37" s="276"/>
      <c r="F37" s="276"/>
      <c r="G37" s="56"/>
      <c r="H37" s="56"/>
    </row>
  </sheetData>
  <mergeCells count="5">
    <mergeCell ref="A34:F34"/>
    <mergeCell ref="A35:F35"/>
    <mergeCell ref="A36:F36"/>
    <mergeCell ref="A37:F37"/>
    <mergeCell ref="A5:F5"/>
  </mergeCells>
  <printOptions horizontalCentered="1"/>
  <pageMargins left="0.31496062992125984" right="0.31496062992125984" top="0.74803149606299213" bottom="0.55118110236220474" header="0.31496062992125984" footer="0.31496062992125984"/>
  <pageSetup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J160"/>
  <sheetViews>
    <sheetView view="pageBreakPreview" zoomScaleNormal="40" zoomScaleSheetLayoutView="100" workbookViewId="0"/>
  </sheetViews>
  <sheetFormatPr baseColWidth="10" defaultRowHeight="15"/>
  <cols>
    <col min="1" max="4" width="17.7109375" customWidth="1"/>
    <col min="5" max="5" width="19" customWidth="1"/>
    <col min="6" max="6" width="17.7109375" customWidth="1"/>
    <col min="7" max="7" width="11.85546875" bestFit="1" customWidth="1"/>
    <col min="8" max="8" width="19" customWidth="1"/>
    <col min="9" max="9" width="16.5703125" customWidth="1"/>
  </cols>
  <sheetData>
    <row r="4" spans="1:9" ht="25.5" customHeight="1"/>
    <row r="5" spans="1:9" ht="29.25" customHeight="1" thickBot="1">
      <c r="A5" s="277" t="s">
        <v>122</v>
      </c>
      <c r="B5" s="277"/>
      <c r="C5" s="277"/>
      <c r="D5" s="277"/>
      <c r="E5" s="277"/>
      <c r="F5" s="277"/>
      <c r="G5" s="277"/>
      <c r="H5" s="277"/>
      <c r="I5" s="277"/>
    </row>
    <row r="6" spans="1:9" ht="15.75" customHeight="1">
      <c r="A6" s="278" t="s">
        <v>101</v>
      </c>
      <c r="B6" s="278" t="s">
        <v>102</v>
      </c>
      <c r="C6" s="278" t="s">
        <v>103</v>
      </c>
      <c r="D6" s="278" t="s">
        <v>104</v>
      </c>
      <c r="E6" s="278" t="s">
        <v>41</v>
      </c>
      <c r="F6" s="278" t="s">
        <v>42</v>
      </c>
      <c r="G6" s="278" t="s">
        <v>43</v>
      </c>
      <c r="H6" s="57" t="s">
        <v>106</v>
      </c>
      <c r="I6" s="57" t="s">
        <v>107</v>
      </c>
    </row>
    <row r="7" spans="1:9" ht="11.25" customHeight="1">
      <c r="A7" s="279"/>
      <c r="B7" s="279"/>
      <c r="C7" s="279"/>
      <c r="D7" s="279"/>
      <c r="E7" s="279"/>
      <c r="F7" s="279"/>
      <c r="G7" s="279"/>
      <c r="H7" s="58" t="s">
        <v>108</v>
      </c>
      <c r="I7" s="58" t="s">
        <v>109</v>
      </c>
    </row>
    <row r="8" spans="1:9" ht="15.75" customHeight="1">
      <c r="A8" s="279"/>
      <c r="B8" s="279"/>
      <c r="C8" s="279"/>
      <c r="D8" s="279"/>
      <c r="E8" s="279"/>
      <c r="F8" s="279"/>
      <c r="G8" s="279"/>
      <c r="H8" s="58" t="s">
        <v>110</v>
      </c>
      <c r="I8" s="58" t="s">
        <v>111</v>
      </c>
    </row>
    <row r="9" spans="1:9">
      <c r="A9" s="279"/>
      <c r="B9" s="279"/>
      <c r="C9" s="279"/>
      <c r="D9" s="279"/>
      <c r="E9" s="279"/>
      <c r="F9" s="279"/>
      <c r="G9" s="279"/>
      <c r="H9" s="58" t="s">
        <v>112</v>
      </c>
      <c r="I9" s="58" t="s">
        <v>113</v>
      </c>
    </row>
    <row r="10" spans="1:9" ht="16.5" customHeight="1">
      <c r="A10" s="279"/>
      <c r="B10" s="279"/>
      <c r="C10" s="279"/>
      <c r="D10" s="279"/>
      <c r="E10" s="279"/>
      <c r="F10" s="279"/>
      <c r="G10" s="279"/>
      <c r="H10" s="58" t="s">
        <v>114</v>
      </c>
      <c r="I10" s="58" t="s">
        <v>115</v>
      </c>
    </row>
    <row r="11" spans="1:9" ht="18" customHeight="1">
      <c r="A11" s="279"/>
      <c r="B11" s="279"/>
      <c r="C11" s="279"/>
      <c r="D11" s="279"/>
      <c r="E11" s="279"/>
      <c r="F11" s="279"/>
      <c r="G11" s="279"/>
      <c r="H11" s="58" t="s">
        <v>116</v>
      </c>
      <c r="I11" s="58" t="s">
        <v>117</v>
      </c>
    </row>
    <row r="12" spans="1:9" ht="16.5" customHeight="1">
      <c r="A12" s="279"/>
      <c r="B12" s="279"/>
      <c r="C12" s="279"/>
      <c r="D12" s="279"/>
      <c r="E12" s="279"/>
      <c r="F12" s="279"/>
      <c r="G12" s="279"/>
      <c r="H12" s="58" t="s">
        <v>118</v>
      </c>
      <c r="I12" s="58" t="s">
        <v>119</v>
      </c>
    </row>
    <row r="13" spans="1:9" ht="18">
      <c r="A13" s="279"/>
      <c r="B13" s="279"/>
      <c r="C13" s="279"/>
      <c r="D13" s="279"/>
      <c r="E13" s="279"/>
      <c r="F13" s="279"/>
      <c r="G13" s="279"/>
      <c r="H13" s="58" t="s">
        <v>95</v>
      </c>
      <c r="I13" s="59"/>
    </row>
    <row r="14" spans="1:9" ht="12" customHeight="1" thickBot="1">
      <c r="A14" s="279"/>
      <c r="B14" s="279"/>
      <c r="C14" s="279"/>
      <c r="D14" s="279"/>
      <c r="E14" s="280"/>
      <c r="F14" s="280"/>
      <c r="G14" s="280"/>
      <c r="H14" s="60" t="s">
        <v>120</v>
      </c>
      <c r="I14" s="61"/>
    </row>
    <row r="15" spans="1:9" ht="15" customHeight="1">
      <c r="A15" s="116" t="s">
        <v>219</v>
      </c>
      <c r="B15" s="63">
        <v>1118931</v>
      </c>
      <c r="C15" s="63">
        <f>VLOOKUP(A15,'[1]FISE 2020 obra'!$A$9:$N$57,12,FALSE)</f>
        <v>1114650.96</v>
      </c>
      <c r="D15" s="111">
        <v>1114650.96</v>
      </c>
      <c r="E15" s="113">
        <v>1114650.96</v>
      </c>
      <c r="F15" s="111">
        <v>1114650.96</v>
      </c>
      <c r="G15" s="64">
        <f>+B15-C15</f>
        <v>4280.0400000000373</v>
      </c>
      <c r="H15" s="64" t="s">
        <v>120</v>
      </c>
      <c r="I15" s="97" t="s">
        <v>424</v>
      </c>
    </row>
    <row r="16" spans="1:9" ht="15" customHeight="1">
      <c r="A16" s="116" t="s">
        <v>218</v>
      </c>
      <c r="B16" s="63">
        <v>3000000</v>
      </c>
      <c r="C16" s="63">
        <f>VLOOKUP(A16,'[1]FISE 2020 obra'!$A$9:$N$57,12,FALSE)</f>
        <v>2989093.95</v>
      </c>
      <c r="D16" s="111">
        <v>2989093.95</v>
      </c>
      <c r="E16" s="113">
        <v>2989093.95</v>
      </c>
      <c r="F16" s="111">
        <v>2989093.95</v>
      </c>
      <c r="G16" s="64">
        <f t="shared" ref="G16:G73" si="0">+B16-C16</f>
        <v>10906.049999999814</v>
      </c>
      <c r="H16" s="64" t="s">
        <v>120</v>
      </c>
      <c r="I16" s="97" t="s">
        <v>424</v>
      </c>
    </row>
    <row r="17" spans="1:9" ht="15" customHeight="1">
      <c r="A17" s="116" t="s">
        <v>207</v>
      </c>
      <c r="B17" s="63">
        <v>1800000</v>
      </c>
      <c r="C17" s="63">
        <f>VLOOKUP(A17,'[1]FISE 2020 obra'!$A$9:$N$57,12,FALSE)</f>
        <v>1773426.66</v>
      </c>
      <c r="D17" s="111">
        <v>1773426.66</v>
      </c>
      <c r="E17" s="113">
        <v>1773426.66</v>
      </c>
      <c r="F17" s="111">
        <v>1773426.66</v>
      </c>
      <c r="G17" s="64">
        <f t="shared" si="0"/>
        <v>26573.340000000084</v>
      </c>
      <c r="H17" s="64" t="s">
        <v>120</v>
      </c>
      <c r="I17" s="97" t="s">
        <v>424</v>
      </c>
    </row>
    <row r="18" spans="1:9" ht="15" customHeight="1">
      <c r="A18" s="116" t="s">
        <v>210</v>
      </c>
      <c r="B18" s="63">
        <v>1970000</v>
      </c>
      <c r="C18" s="63">
        <f>VLOOKUP(A18,'[1]FISE 2020 obra'!$A$9:$N$57,12,FALSE)</f>
        <v>1962734.07</v>
      </c>
      <c r="D18" s="111">
        <v>1962734.07</v>
      </c>
      <c r="E18" s="113">
        <v>1962734.07</v>
      </c>
      <c r="F18" s="113">
        <v>1962734.07</v>
      </c>
      <c r="G18" s="64">
        <f t="shared" si="0"/>
        <v>7265.9299999999348</v>
      </c>
      <c r="H18" s="64" t="s">
        <v>120</v>
      </c>
      <c r="I18" s="97" t="s">
        <v>424</v>
      </c>
    </row>
    <row r="19" spans="1:9" ht="15" customHeight="1">
      <c r="A19" s="116" t="s">
        <v>215</v>
      </c>
      <c r="B19" s="63">
        <v>1163683</v>
      </c>
      <c r="C19" s="63">
        <f>VLOOKUP(A19,'[1]FISE 2020 obra'!$A$9:$N$57,12,FALSE)</f>
        <v>1154722.01</v>
      </c>
      <c r="D19" s="111">
        <v>1154722.01</v>
      </c>
      <c r="E19" s="113">
        <v>1154722.01</v>
      </c>
      <c r="F19" s="111">
        <v>1154722.01</v>
      </c>
      <c r="G19" s="64">
        <f t="shared" si="0"/>
        <v>8960.9899999999907</v>
      </c>
      <c r="H19" s="64" t="s">
        <v>120</v>
      </c>
      <c r="I19" s="97" t="s">
        <v>424</v>
      </c>
    </row>
    <row r="20" spans="1:9" ht="15" customHeight="1">
      <c r="A20" s="116" t="s">
        <v>209</v>
      </c>
      <c r="B20" s="63">
        <v>1680000</v>
      </c>
      <c r="C20" s="63">
        <f>VLOOKUP(A20,'[1]FISE 2020 obra'!$A$9:$N$57,12,FALSE)</f>
        <v>1674906.81</v>
      </c>
      <c r="D20" s="111">
        <v>1674906.81</v>
      </c>
      <c r="E20" s="113">
        <v>1674906.81</v>
      </c>
      <c r="F20" s="111">
        <v>1674906.81</v>
      </c>
      <c r="G20" s="64">
        <f t="shared" si="0"/>
        <v>5093.1899999999441</v>
      </c>
      <c r="H20" s="64" t="s">
        <v>120</v>
      </c>
      <c r="I20" s="97" t="s">
        <v>424</v>
      </c>
    </row>
    <row r="21" spans="1:9" ht="15" customHeight="1">
      <c r="A21" s="116" t="s">
        <v>213</v>
      </c>
      <c r="B21" s="63">
        <v>1205880</v>
      </c>
      <c r="C21" s="63">
        <f>VLOOKUP(A21,'[1]FISE 2020 obra'!$A$9:$N$57,12,FALSE)</f>
        <v>1203114.1399999999</v>
      </c>
      <c r="D21" s="111">
        <v>1203114.1399999999</v>
      </c>
      <c r="E21" s="113">
        <v>1203114.1399999999</v>
      </c>
      <c r="F21" s="111">
        <v>1203114.1399999999</v>
      </c>
      <c r="G21" s="64">
        <f t="shared" si="0"/>
        <v>2765.8600000001024</v>
      </c>
      <c r="H21" s="64" t="s">
        <v>120</v>
      </c>
      <c r="I21" s="97" t="s">
        <v>424</v>
      </c>
    </row>
    <row r="22" spans="1:9" ht="15" customHeight="1">
      <c r="A22" s="116" t="s">
        <v>212</v>
      </c>
      <c r="B22" s="63">
        <v>1400000</v>
      </c>
      <c r="C22" s="63">
        <f>VLOOKUP(A22,'[1]FISE 2020 obra'!$A$9:$N$57,12,FALSE)</f>
        <v>1392483.73</v>
      </c>
      <c r="D22" s="111">
        <v>1392483.7300000002</v>
      </c>
      <c r="E22" s="113">
        <v>1392483.7300000002</v>
      </c>
      <c r="F22" s="111">
        <v>1392483.7300000002</v>
      </c>
      <c r="G22" s="64">
        <f t="shared" si="0"/>
        <v>7516.2700000000186</v>
      </c>
      <c r="H22" s="64" t="s">
        <v>120</v>
      </c>
      <c r="I22" s="97" t="s">
        <v>424</v>
      </c>
    </row>
    <row r="23" spans="1:9" ht="15" customHeight="1">
      <c r="A23" s="116" t="s">
        <v>214</v>
      </c>
      <c r="B23" s="63">
        <v>2000000</v>
      </c>
      <c r="C23" s="63">
        <f>VLOOKUP(A23,'[1]FISE 2020 obra'!$A$9:$N$57,12,FALSE)</f>
        <v>1994619.51</v>
      </c>
      <c r="D23" s="111">
        <v>1994619.5099999998</v>
      </c>
      <c r="E23" s="113">
        <v>1994619.5099999998</v>
      </c>
      <c r="F23" s="111">
        <v>1994619.5099999998</v>
      </c>
      <c r="G23" s="64">
        <f t="shared" si="0"/>
        <v>5380.4899999999907</v>
      </c>
      <c r="H23" s="64" t="s">
        <v>120</v>
      </c>
      <c r="I23" s="97" t="s">
        <v>424</v>
      </c>
    </row>
    <row r="24" spans="1:9" ht="15" customHeight="1">
      <c r="A24" s="116" t="s">
        <v>216</v>
      </c>
      <c r="B24" s="63">
        <v>1240000</v>
      </c>
      <c r="C24" s="63">
        <f>VLOOKUP(A24,'[1]FISE 2020 obra'!$A$9:$N$57,12,FALSE)</f>
        <v>1236467.43</v>
      </c>
      <c r="D24" s="111">
        <v>1236467.4300000002</v>
      </c>
      <c r="E24" s="113">
        <v>1236467.4300000002</v>
      </c>
      <c r="F24" s="111">
        <v>1236467.4300000002</v>
      </c>
      <c r="G24" s="64">
        <f t="shared" si="0"/>
        <v>3532.5700000000652</v>
      </c>
      <c r="H24" s="64" t="s">
        <v>120</v>
      </c>
      <c r="I24" s="97" t="s">
        <v>424</v>
      </c>
    </row>
    <row r="25" spans="1:9" ht="15" customHeight="1">
      <c r="A25" s="116" t="s">
        <v>220</v>
      </c>
      <c r="B25" s="63">
        <v>1643000</v>
      </c>
      <c r="C25" s="63">
        <f>VLOOKUP(A25,'[1]FISE 2020 obra'!$A$9:$N$57,12,FALSE)</f>
        <v>1624721</v>
      </c>
      <c r="D25" s="111">
        <v>1624721</v>
      </c>
      <c r="E25" s="113">
        <v>1624721</v>
      </c>
      <c r="F25" s="111">
        <v>1624721</v>
      </c>
      <c r="G25" s="64">
        <f t="shared" si="0"/>
        <v>18279</v>
      </c>
      <c r="H25" s="64" t="s">
        <v>120</v>
      </c>
      <c r="I25" s="97" t="s">
        <v>424</v>
      </c>
    </row>
    <row r="26" spans="1:9" ht="15" customHeight="1">
      <c r="A26" s="116" t="s">
        <v>221</v>
      </c>
      <c r="B26" s="63">
        <v>1630000</v>
      </c>
      <c r="C26" s="63">
        <f>VLOOKUP(A26,'[1]FISE 2020 obra'!$A$9:$N$57,12,FALSE)</f>
        <v>1625256</v>
      </c>
      <c r="D26" s="111">
        <v>1625256</v>
      </c>
      <c r="E26" s="113">
        <v>1625256</v>
      </c>
      <c r="F26" s="111">
        <v>1625256</v>
      </c>
      <c r="G26" s="64">
        <f t="shared" si="0"/>
        <v>4744</v>
      </c>
      <c r="H26" s="64" t="s">
        <v>120</v>
      </c>
      <c r="I26" s="97" t="s">
        <v>424</v>
      </c>
    </row>
    <row r="27" spans="1:9" ht="15" customHeight="1">
      <c r="A27" s="116" t="s">
        <v>208</v>
      </c>
      <c r="B27" s="63">
        <v>1000000</v>
      </c>
      <c r="C27" s="63">
        <f>VLOOKUP(A27,'[1]FISE 2020 obra'!$A$9:$N$57,12,FALSE)</f>
        <v>998899.99</v>
      </c>
      <c r="D27" s="111">
        <v>998899.99</v>
      </c>
      <c r="E27" s="113">
        <v>998899.99</v>
      </c>
      <c r="F27" s="111">
        <v>998899.99</v>
      </c>
      <c r="G27" s="64">
        <f t="shared" si="0"/>
        <v>1100.0100000000093</v>
      </c>
      <c r="H27" s="64" t="s">
        <v>120</v>
      </c>
      <c r="I27" s="97" t="s">
        <v>424</v>
      </c>
    </row>
    <row r="28" spans="1:9" ht="15" customHeight="1">
      <c r="A28" s="116" t="s">
        <v>211</v>
      </c>
      <c r="B28" s="63">
        <v>1260000</v>
      </c>
      <c r="C28" s="63">
        <f>VLOOKUP(A28,'[1]FISE 2020 obra'!$A$9:$N$57,12,FALSE)</f>
        <v>1256718.2</v>
      </c>
      <c r="D28" s="111">
        <v>1256718.2</v>
      </c>
      <c r="E28" s="113">
        <v>1256718.2</v>
      </c>
      <c r="F28" s="111">
        <v>1256718.2</v>
      </c>
      <c r="G28" s="64">
        <f t="shared" si="0"/>
        <v>3281.8000000000466</v>
      </c>
      <c r="H28" s="64" t="s">
        <v>120</v>
      </c>
      <c r="I28" s="97" t="s">
        <v>424</v>
      </c>
    </row>
    <row r="29" spans="1:9" ht="15" customHeight="1">
      <c r="A29" s="116" t="s">
        <v>222</v>
      </c>
      <c r="B29" s="63">
        <v>1155000</v>
      </c>
      <c r="C29" s="63">
        <f>VLOOKUP(A29,'[1]FISE 2020 obra'!$A$9:$N$57,12,FALSE)</f>
        <v>1152112.45</v>
      </c>
      <c r="D29" s="111">
        <v>1152112.45</v>
      </c>
      <c r="E29" s="113">
        <v>1152112.45</v>
      </c>
      <c r="F29" s="111">
        <v>1152112.45</v>
      </c>
      <c r="G29" s="64">
        <f t="shared" si="0"/>
        <v>2887.5500000000466</v>
      </c>
      <c r="H29" s="64" t="s">
        <v>120</v>
      </c>
      <c r="I29" s="97" t="s">
        <v>424</v>
      </c>
    </row>
    <row r="30" spans="1:9" ht="15" customHeight="1">
      <c r="A30" s="116" t="s">
        <v>223</v>
      </c>
      <c r="B30" s="63">
        <v>1200000</v>
      </c>
      <c r="C30" s="63">
        <f>VLOOKUP(A30,'[1]FISE 2020 obra'!$A$9:$N$57,12,FALSE)</f>
        <v>1191671.1100000001</v>
      </c>
      <c r="D30" s="111">
        <v>1191671.1099999999</v>
      </c>
      <c r="E30" s="113">
        <v>1191671.1099999999</v>
      </c>
      <c r="F30" s="111">
        <v>1191671.1099999999</v>
      </c>
      <c r="G30" s="64">
        <f t="shared" si="0"/>
        <v>8328.8899999998976</v>
      </c>
      <c r="H30" s="64" t="s">
        <v>120</v>
      </c>
      <c r="I30" s="97" t="s">
        <v>424</v>
      </c>
    </row>
    <row r="31" spans="1:9" ht="15" customHeight="1">
      <c r="A31" s="116" t="s">
        <v>217</v>
      </c>
      <c r="B31" s="63">
        <v>1260000</v>
      </c>
      <c r="C31" s="63">
        <f>VLOOKUP(A31,'[1]FISE 2020 obra'!$A$9:$N$57,12,FALSE)</f>
        <v>1210190.5900000001</v>
      </c>
      <c r="D31" s="111">
        <v>1210190.5900000001</v>
      </c>
      <c r="E31" s="113">
        <v>1210190.5900000001</v>
      </c>
      <c r="F31" s="111">
        <v>1210190.5900000001</v>
      </c>
      <c r="G31" s="64">
        <f t="shared" si="0"/>
        <v>49809.409999999916</v>
      </c>
      <c r="H31" s="64" t="s">
        <v>120</v>
      </c>
      <c r="I31" s="97" t="s">
        <v>424</v>
      </c>
    </row>
    <row r="32" spans="1:9" ht="15" customHeight="1">
      <c r="A32" s="116" t="s">
        <v>224</v>
      </c>
      <c r="B32" s="63">
        <v>1132500</v>
      </c>
      <c r="C32" s="63">
        <f>VLOOKUP(A32,'[1]FISE 2020 obra'!$A$9:$N$57,12,FALSE)</f>
        <v>1130785.1599999999</v>
      </c>
      <c r="D32" s="111">
        <v>1130785.1600000001</v>
      </c>
      <c r="E32" s="113">
        <v>1130785.1600000001</v>
      </c>
      <c r="F32" s="111">
        <v>1130785.1600000001</v>
      </c>
      <c r="G32" s="64">
        <f t="shared" si="0"/>
        <v>1714.8400000000838</v>
      </c>
      <c r="H32" s="64" t="s">
        <v>120</v>
      </c>
      <c r="I32" s="97" t="s">
        <v>424</v>
      </c>
    </row>
    <row r="33" spans="1:10" ht="15" customHeight="1">
      <c r="A33" s="116" t="s">
        <v>225</v>
      </c>
      <c r="B33" s="63">
        <v>1140000</v>
      </c>
      <c r="C33" s="63">
        <f>VLOOKUP(A33,'[1]FISE 2020 obra'!$A$9:$N$57,12,FALSE)</f>
        <v>1137500</v>
      </c>
      <c r="D33" s="111">
        <v>1137500</v>
      </c>
      <c r="E33" s="113">
        <v>1137500</v>
      </c>
      <c r="F33" s="111">
        <v>1137500</v>
      </c>
      <c r="G33" s="64">
        <f t="shared" si="0"/>
        <v>2500</v>
      </c>
      <c r="H33" s="64" t="s">
        <v>120</v>
      </c>
      <c r="I33" s="97" t="s">
        <v>111</v>
      </c>
    </row>
    <row r="34" spans="1:10" ht="15" customHeight="1">
      <c r="A34" s="116" t="s">
        <v>226</v>
      </c>
      <c r="B34" s="63">
        <v>1600000</v>
      </c>
      <c r="C34" s="63">
        <f>VLOOKUP(A34,'[1]FISE 2020 obra'!$A$9:$N$57,12,FALSE)</f>
        <v>1598743.04</v>
      </c>
      <c r="D34" s="111">
        <v>1598743.0400000003</v>
      </c>
      <c r="E34" s="113">
        <v>1598743.0400000003</v>
      </c>
      <c r="F34" s="111">
        <v>1598743.0400000003</v>
      </c>
      <c r="G34" s="64">
        <f t="shared" si="0"/>
        <v>1256.9599999999627</v>
      </c>
      <c r="H34" s="64" t="s">
        <v>120</v>
      </c>
      <c r="I34" s="97" t="s">
        <v>424</v>
      </c>
    </row>
    <row r="35" spans="1:10" ht="15" customHeight="1">
      <c r="A35" s="116" t="s">
        <v>227</v>
      </c>
      <c r="B35" s="63">
        <v>623505.02</v>
      </c>
      <c r="C35" s="63">
        <f>VLOOKUP(A35,'[1]FISE 2020 obra'!$A$9:$N$57,12,FALSE)</f>
        <v>619813.43000000005</v>
      </c>
      <c r="D35" s="111">
        <v>619813.42999999993</v>
      </c>
      <c r="E35" s="113">
        <v>619813.42999999993</v>
      </c>
      <c r="F35" s="112">
        <v>619813.42999999993</v>
      </c>
      <c r="G35" s="64">
        <f t="shared" si="0"/>
        <v>3691.5899999999674</v>
      </c>
      <c r="H35" s="64" t="s">
        <v>120</v>
      </c>
      <c r="I35" s="97" t="s">
        <v>111</v>
      </c>
    </row>
    <row r="36" spans="1:10" ht="15" customHeight="1">
      <c r="A36" s="116" t="s">
        <v>228</v>
      </c>
      <c r="B36" s="63">
        <v>373000</v>
      </c>
      <c r="C36" s="63">
        <f>VLOOKUP(A36,'[1]FISE 2020 obra'!$A$9:$N$57,12,FALSE)</f>
        <v>371012.28</v>
      </c>
      <c r="D36" s="111">
        <v>371012.27999999997</v>
      </c>
      <c r="E36" s="113">
        <v>371012.27999999997</v>
      </c>
      <c r="F36" s="111">
        <v>371012.27999999997</v>
      </c>
      <c r="G36" s="64">
        <f t="shared" si="0"/>
        <v>1987.7199999999721</v>
      </c>
      <c r="H36" s="64" t="s">
        <v>120</v>
      </c>
      <c r="I36" s="97" t="s">
        <v>111</v>
      </c>
    </row>
    <row r="37" spans="1:10" s="110" customFormat="1" ht="15" customHeight="1">
      <c r="A37" s="116" t="s">
        <v>229</v>
      </c>
      <c r="B37" s="63">
        <v>381928</v>
      </c>
      <c r="C37" s="63">
        <f>VLOOKUP(A37,'[1]FISE 2020 obra'!$A$9:$N$57,12,FALSE)</f>
        <v>381811.71</v>
      </c>
      <c r="D37" s="111">
        <v>381811.71</v>
      </c>
      <c r="E37" s="113">
        <v>381811.71</v>
      </c>
      <c r="F37" s="111">
        <v>381811.71</v>
      </c>
      <c r="G37" s="109">
        <f t="shared" si="0"/>
        <v>116.28999999997905</v>
      </c>
      <c r="H37" s="109" t="s">
        <v>120</v>
      </c>
      <c r="I37" s="97" t="s">
        <v>111</v>
      </c>
      <c r="J37"/>
    </row>
    <row r="38" spans="1:10" ht="15" customHeight="1">
      <c r="A38" s="116" t="s">
        <v>230</v>
      </c>
      <c r="B38" s="63">
        <v>364600</v>
      </c>
      <c r="C38" s="63">
        <f>VLOOKUP(A38,'[1]FISE 2020 obra'!$A$9:$N$57,12,FALSE)</f>
        <v>364357.89</v>
      </c>
      <c r="D38" s="111">
        <v>364357.89</v>
      </c>
      <c r="E38" s="113">
        <v>364357.89</v>
      </c>
      <c r="F38" s="111">
        <v>364357.89</v>
      </c>
      <c r="G38" s="64">
        <f t="shared" si="0"/>
        <v>242.10999999998603</v>
      </c>
      <c r="H38" s="64" t="s">
        <v>120</v>
      </c>
      <c r="I38" s="97" t="s">
        <v>111</v>
      </c>
    </row>
    <row r="39" spans="1:10" ht="15" customHeight="1">
      <c r="A39" s="116" t="s">
        <v>231</v>
      </c>
      <c r="B39" s="63">
        <v>902000</v>
      </c>
      <c r="C39" s="63">
        <f>VLOOKUP(A39,'[1]FISE 2020 obra'!$A$9:$N$57,12,FALSE)</f>
        <v>901492.52</v>
      </c>
      <c r="D39" s="111">
        <v>901492.52</v>
      </c>
      <c r="E39" s="113">
        <v>901492.52</v>
      </c>
      <c r="F39" s="111">
        <v>901492.52</v>
      </c>
      <c r="G39" s="64">
        <f t="shared" si="0"/>
        <v>507.47999999998137</v>
      </c>
      <c r="H39" s="64" t="s">
        <v>120</v>
      </c>
      <c r="I39" s="97" t="s">
        <v>111</v>
      </c>
    </row>
    <row r="40" spans="1:10" ht="15" customHeight="1">
      <c r="A40" s="116" t="s">
        <v>232</v>
      </c>
      <c r="B40" s="63">
        <v>960000</v>
      </c>
      <c r="C40" s="63">
        <f>VLOOKUP(A40,'[1]FISE 2020 obra'!$A$9:$N$57,12,FALSE)</f>
        <v>958043.56</v>
      </c>
      <c r="D40" s="111">
        <v>958043.56</v>
      </c>
      <c r="E40" s="113">
        <v>958043.56</v>
      </c>
      <c r="F40" s="111">
        <v>958043.56</v>
      </c>
      <c r="G40" s="64">
        <f t="shared" si="0"/>
        <v>1956.4399999999441</v>
      </c>
      <c r="H40" s="64" t="s">
        <v>120</v>
      </c>
      <c r="I40" s="97" t="s">
        <v>424</v>
      </c>
    </row>
    <row r="41" spans="1:10" ht="15" customHeight="1">
      <c r="A41" s="116" t="s">
        <v>233</v>
      </c>
      <c r="B41" s="63">
        <v>345000</v>
      </c>
      <c r="C41" s="63">
        <f>VLOOKUP(A41,'[1]FISE 2020 obra'!$A$9:$N$57,12,FALSE)</f>
        <v>343221.3</v>
      </c>
      <c r="D41" s="111">
        <v>343221.30000000005</v>
      </c>
      <c r="E41" s="113">
        <v>343221.30000000005</v>
      </c>
      <c r="F41" s="111">
        <v>343221.30000000005</v>
      </c>
      <c r="G41" s="64">
        <f t="shared" si="0"/>
        <v>1778.7000000000116</v>
      </c>
      <c r="H41" s="64" t="s">
        <v>120</v>
      </c>
      <c r="I41" s="97" t="s">
        <v>111</v>
      </c>
    </row>
    <row r="42" spans="1:10" ht="15" customHeight="1">
      <c r="A42" s="116" t="s">
        <v>234</v>
      </c>
      <c r="B42" s="63">
        <v>1055892</v>
      </c>
      <c r="C42" s="63">
        <f>VLOOKUP(A42,'[1]FISE 2020 obra'!$A$9:$N$57,12,FALSE)</f>
        <v>1053888.19</v>
      </c>
      <c r="D42" s="111">
        <v>1053888.1900000002</v>
      </c>
      <c r="E42" s="113">
        <v>1053888.1900000002</v>
      </c>
      <c r="F42" s="111">
        <v>1053888.1900000002</v>
      </c>
      <c r="G42" s="64">
        <f t="shared" si="0"/>
        <v>2003.8100000000559</v>
      </c>
      <c r="H42" s="64" t="s">
        <v>120</v>
      </c>
      <c r="I42" s="97" t="s">
        <v>424</v>
      </c>
    </row>
    <row r="43" spans="1:10" ht="15" customHeight="1">
      <c r="A43" s="116" t="s">
        <v>235</v>
      </c>
      <c r="B43" s="63">
        <v>1100253</v>
      </c>
      <c r="C43" s="63">
        <f>VLOOKUP(A43,'[1]FISE 2020 obra'!$A$9:$N$57,12,FALSE)</f>
        <v>1092614.27</v>
      </c>
      <c r="D43" s="111">
        <v>1092614.27</v>
      </c>
      <c r="E43" s="113">
        <v>1092614.27</v>
      </c>
      <c r="F43" s="111">
        <v>1092614.27</v>
      </c>
      <c r="G43" s="64">
        <f t="shared" si="0"/>
        <v>7638.7299999999814</v>
      </c>
      <c r="H43" s="64" t="s">
        <v>120</v>
      </c>
      <c r="I43" s="97" t="s">
        <v>424</v>
      </c>
    </row>
    <row r="44" spans="1:10" ht="15" customHeight="1">
      <c r="A44" s="116" t="s">
        <v>236</v>
      </c>
      <c r="B44" s="63">
        <v>385000</v>
      </c>
      <c r="C44" s="63">
        <f>VLOOKUP(A44,'[1]FISE 2020 obra'!$A$9:$N$57,12,FALSE)</f>
        <v>383633.67</v>
      </c>
      <c r="D44" s="111">
        <v>383633.67</v>
      </c>
      <c r="E44" s="113">
        <v>383633.67</v>
      </c>
      <c r="F44" s="111">
        <v>383633.67</v>
      </c>
      <c r="G44" s="64">
        <f t="shared" si="0"/>
        <v>1366.3300000000163</v>
      </c>
      <c r="H44" s="64" t="s">
        <v>120</v>
      </c>
      <c r="I44" s="97" t="s">
        <v>111</v>
      </c>
    </row>
    <row r="45" spans="1:10" ht="15" customHeight="1">
      <c r="A45" s="116" t="s">
        <v>237</v>
      </c>
      <c r="B45" s="63">
        <v>1205880</v>
      </c>
      <c r="C45" s="63">
        <f>VLOOKUP(A45,'[1]FISE 2020 obra'!$A$9:$N$57,12,FALSE)</f>
        <v>1203371.6499999999</v>
      </c>
      <c r="D45" s="111">
        <v>1203371.6499999999</v>
      </c>
      <c r="E45" s="113">
        <v>1203371.6499999999</v>
      </c>
      <c r="F45" s="111">
        <v>1203371.6499999999</v>
      </c>
      <c r="G45" s="64">
        <f t="shared" si="0"/>
        <v>2508.3500000000931</v>
      </c>
      <c r="H45" s="64" t="s">
        <v>120</v>
      </c>
      <c r="I45" s="97" t="s">
        <v>424</v>
      </c>
    </row>
    <row r="46" spans="1:10" ht="15" customHeight="1">
      <c r="A46" s="116" t="s">
        <v>238</v>
      </c>
      <c r="B46" s="63">
        <v>386500</v>
      </c>
      <c r="C46" s="63">
        <f>VLOOKUP(A46,'[1]FISE 2020 obra'!$A$9:$N$57,12,FALSE)</f>
        <v>384190.26</v>
      </c>
      <c r="D46" s="111">
        <v>384190.26</v>
      </c>
      <c r="E46" s="113">
        <v>384190.26</v>
      </c>
      <c r="F46" s="111">
        <v>384190.26</v>
      </c>
      <c r="G46" s="64">
        <f t="shared" si="0"/>
        <v>2309.7399999999907</v>
      </c>
      <c r="H46" s="64" t="s">
        <v>120</v>
      </c>
      <c r="I46" s="97" t="s">
        <v>111</v>
      </c>
    </row>
    <row r="47" spans="1:10" ht="15" customHeight="1">
      <c r="A47" s="116" t="s">
        <v>239</v>
      </c>
      <c r="B47" s="63">
        <v>372000</v>
      </c>
      <c r="C47" s="63">
        <f>VLOOKUP(A47,'[1]FISE 2020 obra'!$A$9:$N$57,12,FALSE)</f>
        <v>345058.9</v>
      </c>
      <c r="D47" s="111">
        <v>345058.9</v>
      </c>
      <c r="E47" s="113">
        <v>345058.9</v>
      </c>
      <c r="F47" s="111">
        <v>345058.9</v>
      </c>
      <c r="G47" s="64">
        <f t="shared" si="0"/>
        <v>26941.099999999977</v>
      </c>
      <c r="H47" s="64" t="s">
        <v>120</v>
      </c>
      <c r="I47" s="97" t="s">
        <v>111</v>
      </c>
    </row>
    <row r="48" spans="1:10" ht="15" customHeight="1">
      <c r="A48" s="116" t="s">
        <v>240</v>
      </c>
      <c r="B48" s="63">
        <v>942636</v>
      </c>
      <c r="C48" s="63">
        <f>VLOOKUP(A48,'[1]FISE 2020 obra'!$A$9:$N$57,12,FALSE)</f>
        <v>940735.25</v>
      </c>
      <c r="D48" s="111">
        <v>940735.25000000012</v>
      </c>
      <c r="E48" s="113">
        <v>940735.25000000012</v>
      </c>
      <c r="F48" s="111">
        <v>940735.25000000012</v>
      </c>
      <c r="G48" s="64">
        <f t="shared" si="0"/>
        <v>1900.75</v>
      </c>
      <c r="H48" s="64" t="s">
        <v>120</v>
      </c>
      <c r="I48" s="97" t="s">
        <v>424</v>
      </c>
    </row>
    <row r="49" spans="1:9" ht="15" customHeight="1">
      <c r="A49" s="116" t="s">
        <v>241</v>
      </c>
      <c r="B49" s="63">
        <v>900000</v>
      </c>
      <c r="C49" s="63">
        <f>VLOOKUP(A49,'[1]FISE 2020 obra'!$A$9:$N$57,12,FALSE)</f>
        <v>899367.29</v>
      </c>
      <c r="D49" s="111">
        <v>892729.01</v>
      </c>
      <c r="E49" s="113">
        <v>892729.01</v>
      </c>
      <c r="F49" s="111">
        <v>892729.01</v>
      </c>
      <c r="G49" s="64">
        <f t="shared" si="0"/>
        <v>632.70999999996275</v>
      </c>
      <c r="H49" s="64" t="s">
        <v>120</v>
      </c>
      <c r="I49" s="97" t="s">
        <v>424</v>
      </c>
    </row>
    <row r="50" spans="1:9" ht="15" customHeight="1">
      <c r="A50" s="116" t="s">
        <v>242</v>
      </c>
      <c r="B50" s="63">
        <v>1800000</v>
      </c>
      <c r="C50" s="63">
        <f>VLOOKUP(A50,'[1]FISE 2020 obra'!$A$9:$N$57,12,FALSE)</f>
        <v>1798090.13</v>
      </c>
      <c r="D50" s="111">
        <v>1798090.13</v>
      </c>
      <c r="E50" s="113">
        <v>1798090.13</v>
      </c>
      <c r="F50" s="111">
        <v>1798090.13</v>
      </c>
      <c r="G50" s="64">
        <f t="shared" si="0"/>
        <v>1909.8700000001118</v>
      </c>
      <c r="H50" s="64" t="s">
        <v>120</v>
      </c>
      <c r="I50" s="97" t="s">
        <v>424</v>
      </c>
    </row>
    <row r="51" spans="1:9" ht="15" customHeight="1">
      <c r="A51" s="116" t="s">
        <v>243</v>
      </c>
      <c r="B51" s="63">
        <v>1455000</v>
      </c>
      <c r="C51" s="63">
        <f>VLOOKUP(A51,'[1]FISE 2020 obra'!$A$9:$N$57,12,FALSE)</f>
        <v>1445740.39</v>
      </c>
      <c r="D51" s="111">
        <v>1445740.39</v>
      </c>
      <c r="E51" s="113">
        <v>1445740.39</v>
      </c>
      <c r="F51" s="111">
        <v>1445740.39</v>
      </c>
      <c r="G51" s="64">
        <f t="shared" si="0"/>
        <v>9259.6100000001024</v>
      </c>
      <c r="H51" s="64" t="s">
        <v>120</v>
      </c>
      <c r="I51" s="97" t="s">
        <v>424</v>
      </c>
    </row>
    <row r="52" spans="1:9" ht="15" customHeight="1">
      <c r="A52" s="116" t="s">
        <v>244</v>
      </c>
      <c r="B52" s="63">
        <v>1100000</v>
      </c>
      <c r="C52" s="63">
        <f>VLOOKUP(A52,'[1]FISE 2020 obra'!$A$9:$N$57,12,FALSE)</f>
        <v>1098100.8</v>
      </c>
      <c r="D52" s="111">
        <v>1098100.8</v>
      </c>
      <c r="E52" s="113">
        <v>1098100.8</v>
      </c>
      <c r="F52" s="111">
        <v>1098100.8</v>
      </c>
      <c r="G52" s="64">
        <f t="shared" si="0"/>
        <v>1899.1999999999534</v>
      </c>
      <c r="H52" s="64" t="s">
        <v>120</v>
      </c>
      <c r="I52" s="97" t="s">
        <v>424</v>
      </c>
    </row>
    <row r="53" spans="1:9" ht="15" customHeight="1">
      <c r="A53" s="116" t="s">
        <v>245</v>
      </c>
      <c r="B53" s="63">
        <v>1500000</v>
      </c>
      <c r="C53" s="63">
        <f>VLOOKUP(A53,'[1]FISE 2020 obra'!$A$9:$N$57,12,FALSE)</f>
        <v>1496588.5</v>
      </c>
      <c r="D53" s="111">
        <v>1496588.5</v>
      </c>
      <c r="E53" s="113">
        <v>1496588.5</v>
      </c>
      <c r="F53" s="111">
        <v>1496588.5</v>
      </c>
      <c r="G53" s="64">
        <f t="shared" si="0"/>
        <v>3411.5</v>
      </c>
      <c r="H53" s="64" t="s">
        <v>120</v>
      </c>
      <c r="I53" s="97" t="s">
        <v>424</v>
      </c>
    </row>
    <row r="54" spans="1:9" ht="15" customHeight="1">
      <c r="A54" s="116" t="s">
        <v>246</v>
      </c>
      <c r="B54" s="63">
        <v>1400000</v>
      </c>
      <c r="C54" s="63">
        <f>VLOOKUP(A54,'[1]FISE 2020 obra'!$A$9:$N$57,12,FALSE)</f>
        <v>1396069.78</v>
      </c>
      <c r="D54" s="111">
        <v>1396069.78</v>
      </c>
      <c r="E54" s="113">
        <v>1396069.78</v>
      </c>
      <c r="F54" s="111">
        <v>1396069.78</v>
      </c>
      <c r="G54" s="64">
        <f t="shared" si="0"/>
        <v>3930.2199999999721</v>
      </c>
      <c r="H54" s="64" t="s">
        <v>120</v>
      </c>
      <c r="I54" s="97" t="s">
        <v>424</v>
      </c>
    </row>
    <row r="55" spans="1:9" ht="15" customHeight="1">
      <c r="A55" s="116" t="s">
        <v>247</v>
      </c>
      <c r="B55" s="63">
        <v>960000</v>
      </c>
      <c r="C55" s="63">
        <f>VLOOKUP(A55,'[1]FISE 2020 obra'!$A$9:$N$57,12,FALSE)</f>
        <v>956167.5027999999</v>
      </c>
      <c r="D55" s="111">
        <v>956167.5</v>
      </c>
      <c r="E55" s="113">
        <v>956167.5</v>
      </c>
      <c r="F55" s="111">
        <v>956167.5</v>
      </c>
      <c r="G55" s="64">
        <f t="shared" si="0"/>
        <v>3832.4972000000998</v>
      </c>
      <c r="H55" s="64" t="s">
        <v>120</v>
      </c>
      <c r="I55" s="97" t="s">
        <v>111</v>
      </c>
    </row>
    <row r="56" spans="1:9" ht="15" customHeight="1">
      <c r="A56" s="116" t="s">
        <v>248</v>
      </c>
      <c r="B56" s="63">
        <v>1800000</v>
      </c>
      <c r="C56" s="63">
        <f>VLOOKUP(A56,'[1]FISE 2020 obra'!$A$9:$N$57,12,FALSE)</f>
        <v>1795694.04</v>
      </c>
      <c r="D56" s="111">
        <v>1795694.04</v>
      </c>
      <c r="E56" s="113">
        <v>1795694.04</v>
      </c>
      <c r="F56" s="113">
        <v>1795694.04</v>
      </c>
      <c r="G56" s="64">
        <f t="shared" si="0"/>
        <v>4305.9599999999627</v>
      </c>
      <c r="H56" s="64" t="s">
        <v>120</v>
      </c>
      <c r="I56" s="97" t="s">
        <v>424</v>
      </c>
    </row>
    <row r="57" spans="1:9" ht="15" customHeight="1">
      <c r="A57" s="116" t="s">
        <v>249</v>
      </c>
      <c r="B57" s="63">
        <v>1400000</v>
      </c>
      <c r="C57" s="63">
        <f>VLOOKUP(A57,'[1]FISE 2020 obra'!$A$9:$N$57,12,FALSE)</f>
        <v>1399724.17</v>
      </c>
      <c r="D57" s="111">
        <v>1399724.17</v>
      </c>
      <c r="E57" s="113">
        <v>1399724.17</v>
      </c>
      <c r="F57" s="111">
        <v>1399724.17</v>
      </c>
      <c r="G57" s="64">
        <f t="shared" si="0"/>
        <v>275.83000000007451</v>
      </c>
      <c r="H57" s="64" t="s">
        <v>120</v>
      </c>
      <c r="I57" s="97" t="s">
        <v>424</v>
      </c>
    </row>
    <row r="58" spans="1:9" ht="15" customHeight="1">
      <c r="A58" s="116" t="s">
        <v>250</v>
      </c>
      <c r="B58" s="63">
        <v>1920000</v>
      </c>
      <c r="C58" s="63">
        <f>VLOOKUP(A58,'[1]FISE 2020 obra'!$A$9:$N$57,12,FALSE)</f>
        <v>1914249.55</v>
      </c>
      <c r="D58" s="111">
        <v>1914249.5499999998</v>
      </c>
      <c r="E58" s="113">
        <v>1914249.5499999998</v>
      </c>
      <c r="F58" s="111">
        <v>1914249.5499999998</v>
      </c>
      <c r="G58" s="64">
        <f t="shared" si="0"/>
        <v>5750.4499999999534</v>
      </c>
      <c r="H58" s="64" t="s">
        <v>120</v>
      </c>
      <c r="I58" s="97" t="s">
        <v>424</v>
      </c>
    </row>
    <row r="59" spans="1:9" s="117" customFormat="1" ht="15" customHeight="1">
      <c r="A59" s="116" t="s">
        <v>251</v>
      </c>
      <c r="B59" s="63">
        <v>1406617.15</v>
      </c>
      <c r="C59" s="63">
        <f>VLOOKUP(A59,'[2]FISE R 2020'!$B$11:$K$21,10,FALSE)</f>
        <v>1406268.78</v>
      </c>
      <c r="D59" s="113">
        <v>1406268.78</v>
      </c>
      <c r="E59" s="113">
        <v>1406268.78</v>
      </c>
      <c r="F59" s="113">
        <v>1406268.78</v>
      </c>
      <c r="G59" s="113">
        <f t="shared" si="0"/>
        <v>348.36999999987893</v>
      </c>
      <c r="H59" s="129" t="s">
        <v>120</v>
      </c>
      <c r="I59" s="97" t="s">
        <v>424</v>
      </c>
    </row>
    <row r="60" spans="1:9" s="117" customFormat="1" ht="15" customHeight="1">
      <c r="A60" s="116" t="s">
        <v>252</v>
      </c>
      <c r="B60" s="63">
        <v>1347533.79</v>
      </c>
      <c r="C60" s="63">
        <f>VLOOKUP(A60,'[2]FISE R 2020'!$B$11:$K$21,10,FALSE)</f>
        <v>1347213.65</v>
      </c>
      <c r="D60" s="113">
        <v>1347213.65</v>
      </c>
      <c r="E60" s="113">
        <v>1347213.65</v>
      </c>
      <c r="F60" s="113">
        <v>1347213.65</v>
      </c>
      <c r="G60" s="113">
        <f t="shared" si="0"/>
        <v>320.14000000013039</v>
      </c>
      <c r="H60" s="129" t="s">
        <v>120</v>
      </c>
      <c r="I60" s="97" t="s">
        <v>424</v>
      </c>
    </row>
    <row r="61" spans="1:9" s="117" customFormat="1" ht="15" customHeight="1">
      <c r="A61" s="116" t="s">
        <v>253</v>
      </c>
      <c r="B61" s="63">
        <v>872507.14</v>
      </c>
      <c r="C61" s="63">
        <f>VLOOKUP(A61,'[2]FISE R 2020'!$B$11:$K$21,10,FALSE)</f>
        <v>871744.86</v>
      </c>
      <c r="D61" s="113">
        <v>871744.86</v>
      </c>
      <c r="E61" s="113">
        <v>871744.86</v>
      </c>
      <c r="F61" s="113">
        <v>871744.86</v>
      </c>
      <c r="G61" s="113">
        <f t="shared" si="0"/>
        <v>762.28000000002794</v>
      </c>
      <c r="H61" s="129" t="s">
        <v>120</v>
      </c>
      <c r="I61" s="97" t="s">
        <v>424</v>
      </c>
    </row>
    <row r="62" spans="1:9" s="117" customFormat="1" ht="15" customHeight="1">
      <c r="A62" s="116" t="s">
        <v>254</v>
      </c>
      <c r="B62" s="63">
        <v>765051.84</v>
      </c>
      <c r="C62" s="63">
        <f>VLOOKUP(A62,'[2]FISE R 2020'!$B$11:$K$21,10,FALSE)</f>
        <v>764479.27</v>
      </c>
      <c r="D62" s="113">
        <v>764479.27</v>
      </c>
      <c r="E62" s="113">
        <v>764479.27</v>
      </c>
      <c r="F62" s="113">
        <v>764479.27</v>
      </c>
      <c r="G62" s="113">
        <f t="shared" si="0"/>
        <v>572.56999999994878</v>
      </c>
      <c r="H62" s="129" t="s">
        <v>120</v>
      </c>
      <c r="I62" s="97" t="s">
        <v>424</v>
      </c>
    </row>
    <row r="63" spans="1:9" s="117" customFormat="1" ht="15" customHeight="1">
      <c r="A63" s="116" t="s">
        <v>255</v>
      </c>
      <c r="B63" s="63">
        <v>1549394</v>
      </c>
      <c r="C63" s="63">
        <f>VLOOKUP(A63,'[2]FISE R 2020'!$B$11:$K$21,10,FALSE)</f>
        <v>1547933.41</v>
      </c>
      <c r="D63" s="113">
        <v>1547933.41</v>
      </c>
      <c r="E63" s="113">
        <v>1547933.41</v>
      </c>
      <c r="F63" s="113">
        <v>1547933.41</v>
      </c>
      <c r="G63" s="113">
        <f t="shared" si="0"/>
        <v>1460.5900000000838</v>
      </c>
      <c r="H63" s="129" t="s">
        <v>120</v>
      </c>
      <c r="I63" s="97" t="s">
        <v>424</v>
      </c>
    </row>
    <row r="64" spans="1:9" s="117" customFormat="1" ht="15" customHeight="1">
      <c r="A64" s="116" t="s">
        <v>256</v>
      </c>
      <c r="B64" s="63">
        <v>571879.02</v>
      </c>
      <c r="C64" s="63">
        <f>VLOOKUP(A64,'[2]FISE R 2020'!$B$11:$K$21,10,FALSE)</f>
        <v>571370.17000000004</v>
      </c>
      <c r="D64" s="113">
        <v>571370.17000000004</v>
      </c>
      <c r="E64" s="113">
        <v>571370.17000000004</v>
      </c>
      <c r="F64" s="113">
        <v>571370.17000000004</v>
      </c>
      <c r="G64" s="113">
        <f t="shared" si="0"/>
        <v>508.84999999997672</v>
      </c>
      <c r="H64" s="129" t="s">
        <v>120</v>
      </c>
      <c r="I64" s="97" t="s">
        <v>424</v>
      </c>
    </row>
    <row r="65" spans="1:9" s="117" customFormat="1" ht="15" customHeight="1">
      <c r="A65" s="116" t="s">
        <v>257</v>
      </c>
      <c r="B65" s="63">
        <v>1978544</v>
      </c>
      <c r="C65" s="63">
        <f>VLOOKUP(A65,'[2]FISE R 2020'!$B$11:$K$21,10,FALSE)</f>
        <v>1977313.65</v>
      </c>
      <c r="D65" s="113">
        <v>1977313.65</v>
      </c>
      <c r="E65" s="113">
        <v>1977313.65</v>
      </c>
      <c r="F65" s="113">
        <v>1977313.65</v>
      </c>
      <c r="G65" s="113">
        <f t="shared" si="0"/>
        <v>1230.3500000000931</v>
      </c>
      <c r="H65" s="129" t="s">
        <v>120</v>
      </c>
      <c r="I65" s="97" t="s">
        <v>424</v>
      </c>
    </row>
    <row r="66" spans="1:9" ht="15" customHeight="1">
      <c r="A66" s="116" t="s">
        <v>258</v>
      </c>
      <c r="B66" s="63">
        <v>542490</v>
      </c>
      <c r="C66" s="63">
        <f>VLOOKUP(A66,'[1]FISE 2020 obra'!$A$9:$N$57,12,FALSE)</f>
        <v>538466.85</v>
      </c>
      <c r="D66" s="111">
        <v>538466.85</v>
      </c>
      <c r="E66" s="113">
        <v>538466.85</v>
      </c>
      <c r="F66" s="111">
        <v>538466.85</v>
      </c>
      <c r="G66" s="64">
        <f t="shared" si="0"/>
        <v>4023.1500000000233</v>
      </c>
      <c r="H66" s="64" t="s">
        <v>120</v>
      </c>
      <c r="I66" s="97" t="s">
        <v>424</v>
      </c>
    </row>
    <row r="67" spans="1:9" ht="15" customHeight="1">
      <c r="A67" s="116" t="s">
        <v>259</v>
      </c>
      <c r="B67" s="63">
        <v>610120</v>
      </c>
      <c r="C67" s="63">
        <f>VLOOKUP(A67,'[1]FISE 2020 obra'!$A$9:$N$57,12,FALSE)</f>
        <v>605865</v>
      </c>
      <c r="D67" s="111">
        <v>605865</v>
      </c>
      <c r="E67" s="113">
        <v>605865</v>
      </c>
      <c r="F67" s="111">
        <v>605865</v>
      </c>
      <c r="G67" s="64">
        <f t="shared" si="0"/>
        <v>4255</v>
      </c>
      <c r="H67" s="64" t="s">
        <v>120</v>
      </c>
      <c r="I67" s="97" t="s">
        <v>424</v>
      </c>
    </row>
    <row r="68" spans="1:9" ht="15" customHeight="1">
      <c r="A68" s="116" t="s">
        <v>260</v>
      </c>
      <c r="B68" s="63">
        <v>1660000</v>
      </c>
      <c r="C68" s="63">
        <f>VLOOKUP(A68,'[1]FISE 2020 obra'!$A$9:$N$57,12,FALSE)</f>
        <v>1658376.44</v>
      </c>
      <c r="D68" s="111">
        <v>1658376.44</v>
      </c>
      <c r="E68" s="113">
        <v>1658376.44</v>
      </c>
      <c r="F68" s="111">
        <v>1658376.44</v>
      </c>
      <c r="G68" s="64">
        <f t="shared" si="0"/>
        <v>1623.5600000000559</v>
      </c>
      <c r="H68" s="64" t="s">
        <v>120</v>
      </c>
      <c r="I68" s="97" t="s">
        <v>424</v>
      </c>
    </row>
    <row r="69" spans="1:9" ht="15" customHeight="1">
      <c r="A69" s="116" t="s">
        <v>261</v>
      </c>
      <c r="B69" s="63">
        <v>1268831</v>
      </c>
      <c r="C69" s="63">
        <f>VLOOKUP(A69,'[1]FISE 2020 obra'!$A$9:$N$57,12,FALSE)</f>
        <v>1266062.69</v>
      </c>
      <c r="D69" s="111">
        <v>1266062.6900000002</v>
      </c>
      <c r="E69" s="113">
        <v>1266062.6900000002</v>
      </c>
      <c r="F69" s="111">
        <v>1266062.6900000002</v>
      </c>
      <c r="G69" s="64">
        <f t="shared" si="0"/>
        <v>2768.3100000000559</v>
      </c>
      <c r="H69" s="130" t="s">
        <v>120</v>
      </c>
      <c r="I69" s="97" t="s">
        <v>424</v>
      </c>
    </row>
    <row r="70" spans="1:9" s="117" customFormat="1" ht="15" customHeight="1">
      <c r="A70" s="116" t="s">
        <v>262</v>
      </c>
      <c r="B70" s="63">
        <v>1220000</v>
      </c>
      <c r="C70" s="63">
        <f>VLOOKUP(A70,'[2]FISE R 2020'!$B$11:$K$21,10,FALSE)</f>
        <v>1218399.68</v>
      </c>
      <c r="D70" s="113">
        <v>1218399.68</v>
      </c>
      <c r="E70" s="113">
        <v>1218399.68</v>
      </c>
      <c r="F70" s="113">
        <v>1218399.68</v>
      </c>
      <c r="G70" s="113">
        <f t="shared" si="0"/>
        <v>1600.3200000000652</v>
      </c>
      <c r="H70" s="129" t="s">
        <v>120</v>
      </c>
      <c r="I70" s="97" t="s">
        <v>424</v>
      </c>
    </row>
    <row r="71" spans="1:9" s="117" customFormat="1" ht="15" customHeight="1">
      <c r="A71" s="116" t="s">
        <v>263</v>
      </c>
      <c r="B71" s="63">
        <v>2086242.04</v>
      </c>
      <c r="C71" s="63">
        <f>VLOOKUP(A71,'[2]FISE R 2020'!$B$11:$K$21,10,FALSE)</f>
        <v>2086000</v>
      </c>
      <c r="D71" s="113">
        <v>625800</v>
      </c>
      <c r="E71" s="113">
        <v>625800</v>
      </c>
      <c r="F71" s="113">
        <v>625800</v>
      </c>
      <c r="G71" s="113">
        <f t="shared" si="0"/>
        <v>242.04000000003725</v>
      </c>
      <c r="H71" s="129" t="s">
        <v>120</v>
      </c>
      <c r="I71" s="97" t="s">
        <v>424</v>
      </c>
    </row>
    <row r="72" spans="1:9" s="117" customFormat="1" ht="15" customHeight="1">
      <c r="A72" s="116" t="s">
        <v>264</v>
      </c>
      <c r="B72" s="63">
        <v>1920000</v>
      </c>
      <c r="C72" s="63">
        <f>VLOOKUP(A72,'[2]FISE R 2020'!$B$11:$K$21,10,FALSE)</f>
        <v>1918180.44</v>
      </c>
      <c r="D72" s="113">
        <v>1918180.44</v>
      </c>
      <c r="E72" s="113">
        <v>1918180.44</v>
      </c>
      <c r="F72" s="113">
        <v>1918180.44</v>
      </c>
      <c r="G72" s="113">
        <f t="shared" si="0"/>
        <v>1819.5600000000559</v>
      </c>
      <c r="H72" s="129" t="s">
        <v>120</v>
      </c>
      <c r="I72" s="97" t="s">
        <v>424</v>
      </c>
    </row>
    <row r="73" spans="1:9" s="117" customFormat="1" ht="15" customHeight="1">
      <c r="A73" s="116" t="s">
        <v>265</v>
      </c>
      <c r="B73" s="63">
        <v>560000</v>
      </c>
      <c r="C73" s="63">
        <f>VLOOKUP(A73,'[2]FISE R 2020'!$B$11:$K$21,10,FALSE)</f>
        <v>556225</v>
      </c>
      <c r="D73" s="113">
        <v>556225</v>
      </c>
      <c r="E73" s="113">
        <v>556225</v>
      </c>
      <c r="F73" s="113">
        <v>556225</v>
      </c>
      <c r="G73" s="113">
        <f t="shared" si="0"/>
        <v>3775</v>
      </c>
      <c r="H73" s="129" t="s">
        <v>120</v>
      </c>
      <c r="I73" s="97" t="s">
        <v>111</v>
      </c>
    </row>
    <row r="74" spans="1:9" ht="15" customHeight="1">
      <c r="A74" s="118" t="s">
        <v>267</v>
      </c>
      <c r="B74" s="119">
        <v>71591398</v>
      </c>
      <c r="C74" s="119">
        <f>SUM(C15:C73)</f>
        <v>71299753.732799992</v>
      </c>
      <c r="D74" s="119">
        <f>SUM(D15:D73)</f>
        <v>69832915.449999988</v>
      </c>
      <c r="E74" s="119">
        <f>SUM(E15:E73)</f>
        <v>69832915.449999988</v>
      </c>
      <c r="F74" s="119">
        <f>SUM(F15:F73)</f>
        <v>69832915.449999988</v>
      </c>
      <c r="G74" s="119">
        <f>SUM(G15:G73)</f>
        <v>291644.26720000053</v>
      </c>
      <c r="H74" s="64"/>
      <c r="I74" s="64"/>
    </row>
    <row r="75" spans="1:9" ht="15" customHeight="1">
      <c r="A75" s="120" t="s">
        <v>268</v>
      </c>
      <c r="B75" s="63">
        <v>1481153.41</v>
      </c>
      <c r="C75" s="64"/>
      <c r="D75" s="64"/>
      <c r="E75" s="64"/>
      <c r="F75" s="64"/>
      <c r="G75" s="64"/>
      <c r="H75" s="64"/>
      <c r="I75" s="64"/>
    </row>
    <row r="76" spans="1:9" ht="15" customHeight="1">
      <c r="A76" s="62"/>
      <c r="B76" s="121">
        <f>+B74+B75</f>
        <v>73072551.409999996</v>
      </c>
      <c r="C76" s="113">
        <v>71299753.730000004</v>
      </c>
      <c r="D76" s="113">
        <v>69832915.450000003</v>
      </c>
      <c r="E76" s="113">
        <f>D76</f>
        <v>69832915.450000003</v>
      </c>
      <c r="F76" s="113">
        <f>E76</f>
        <v>69832915.450000003</v>
      </c>
      <c r="G76" s="113">
        <v>291644.27</v>
      </c>
      <c r="H76" s="64"/>
      <c r="I76" s="64"/>
    </row>
    <row r="77" spans="1:9" ht="15" customHeight="1">
      <c r="A77" s="62" t="s">
        <v>269</v>
      </c>
      <c r="B77" s="63">
        <v>58575177.399999999</v>
      </c>
      <c r="C77" s="64">
        <v>1540552.51</v>
      </c>
      <c r="D77" s="64"/>
      <c r="E77" s="64"/>
      <c r="F77" s="64"/>
      <c r="G77" s="64"/>
      <c r="H77" s="64"/>
      <c r="I77" s="64"/>
    </row>
    <row r="78" spans="1:9" ht="15" customHeight="1">
      <c r="A78" s="62" t="s">
        <v>270</v>
      </c>
      <c r="B78" s="63">
        <v>14497374</v>
      </c>
      <c r="C78" s="64">
        <v>232245.07</v>
      </c>
      <c r="D78" s="64"/>
      <c r="E78" s="64"/>
      <c r="F78" s="64"/>
      <c r="G78" s="64"/>
      <c r="H78" s="64"/>
      <c r="I78" s="64"/>
    </row>
    <row r="79" spans="1:9" ht="15" customHeight="1">
      <c r="A79" s="62"/>
      <c r="B79" s="121">
        <f>+B77+B78</f>
        <v>73072551.400000006</v>
      </c>
      <c r="C79" s="64">
        <f>+C74+C77+C78</f>
        <v>73072551.31279999</v>
      </c>
      <c r="D79" s="64"/>
      <c r="E79" s="64"/>
      <c r="F79" s="64"/>
      <c r="G79" s="64"/>
      <c r="H79" s="64"/>
      <c r="I79" s="64"/>
    </row>
    <row r="80" spans="1:9" ht="15" customHeight="1">
      <c r="A80" s="62"/>
      <c r="B80" s="63"/>
      <c r="C80" s="64"/>
      <c r="D80" s="64"/>
      <c r="E80" s="64"/>
      <c r="F80" s="64"/>
      <c r="G80" s="64"/>
      <c r="H80" s="64"/>
      <c r="I80" s="64"/>
    </row>
    <row r="81" spans="1:9" ht="15" customHeight="1">
      <c r="A81" s="62"/>
      <c r="B81" s="63"/>
      <c r="C81" s="64"/>
      <c r="D81" s="64"/>
      <c r="E81" s="64"/>
      <c r="F81" s="64"/>
      <c r="G81" s="64"/>
      <c r="H81" s="64"/>
      <c r="I81" s="64"/>
    </row>
    <row r="82" spans="1:9" ht="15" customHeight="1">
      <c r="A82" s="62"/>
      <c r="B82" s="63"/>
      <c r="C82" s="64"/>
      <c r="D82" s="64"/>
      <c r="E82" s="64"/>
      <c r="F82" s="64"/>
      <c r="G82" s="64"/>
      <c r="H82" s="64"/>
      <c r="I82" s="64"/>
    </row>
    <row r="83" spans="1:9" ht="15" customHeight="1">
      <c r="A83" s="62"/>
      <c r="B83" s="63"/>
      <c r="C83" s="64"/>
      <c r="D83" s="64"/>
      <c r="E83" s="64"/>
      <c r="F83" s="64"/>
      <c r="G83" s="64"/>
      <c r="H83" s="64"/>
      <c r="I83" s="64"/>
    </row>
    <row r="84" spans="1:9" ht="15" customHeight="1">
      <c r="A84" s="62"/>
      <c r="B84" s="63"/>
      <c r="C84" s="64"/>
      <c r="D84" s="64"/>
      <c r="E84" s="64"/>
      <c r="F84" s="64"/>
      <c r="G84" s="64"/>
      <c r="H84" s="64"/>
      <c r="I84" s="64"/>
    </row>
    <row r="85" spans="1:9" ht="15" customHeight="1">
      <c r="A85" s="62"/>
      <c r="B85" s="63"/>
      <c r="C85" s="64"/>
      <c r="D85" s="64"/>
      <c r="E85" s="64"/>
      <c r="F85" s="64"/>
      <c r="G85" s="64"/>
      <c r="H85" s="64"/>
      <c r="I85" s="64"/>
    </row>
    <row r="86" spans="1:9" ht="15" customHeight="1">
      <c r="A86" s="62"/>
      <c r="B86" s="63"/>
      <c r="C86" s="64"/>
      <c r="D86" s="64"/>
      <c r="E86" s="64"/>
      <c r="F86" s="64"/>
      <c r="G86" s="64"/>
      <c r="H86" s="64"/>
      <c r="I86" s="64"/>
    </row>
    <row r="87" spans="1:9" ht="15" customHeight="1">
      <c r="A87" s="62"/>
      <c r="B87" s="63"/>
      <c r="C87" s="64"/>
      <c r="D87" s="64"/>
      <c r="E87" s="64"/>
      <c r="F87" s="64"/>
      <c r="G87" s="64"/>
      <c r="H87" s="64"/>
      <c r="I87" s="64"/>
    </row>
    <row r="88" spans="1:9" ht="15" customHeight="1">
      <c r="A88" s="62"/>
      <c r="B88" s="63"/>
      <c r="C88" s="64"/>
      <c r="D88" s="64"/>
      <c r="E88" s="64"/>
      <c r="F88" s="64"/>
      <c r="G88" s="64"/>
      <c r="H88" s="64"/>
      <c r="I88" s="64"/>
    </row>
    <row r="89" spans="1:9" ht="15" customHeight="1">
      <c r="A89" s="62"/>
      <c r="B89" s="63"/>
      <c r="C89" s="64"/>
      <c r="D89" s="64"/>
      <c r="E89" s="64"/>
      <c r="F89" s="64"/>
      <c r="G89" s="64"/>
      <c r="H89" s="64"/>
      <c r="I89" s="64"/>
    </row>
    <row r="90" spans="1:9" ht="15" customHeight="1">
      <c r="A90" s="62"/>
      <c r="B90" s="63"/>
      <c r="C90" s="64"/>
      <c r="D90" s="64"/>
      <c r="E90" s="64"/>
      <c r="F90" s="64"/>
      <c r="G90" s="64"/>
      <c r="H90" s="64"/>
      <c r="I90" s="64"/>
    </row>
    <row r="91" spans="1:9" ht="15" customHeight="1">
      <c r="A91" s="62"/>
      <c r="B91" s="63"/>
      <c r="C91" s="64"/>
      <c r="D91" s="64"/>
      <c r="E91" s="64"/>
      <c r="F91" s="64"/>
      <c r="G91" s="64"/>
      <c r="H91" s="64"/>
      <c r="I91" s="64"/>
    </row>
    <row r="92" spans="1:9" ht="15" customHeight="1">
      <c r="A92" s="62"/>
      <c r="B92" s="63"/>
      <c r="C92" s="64"/>
      <c r="D92" s="64"/>
      <c r="E92" s="64"/>
      <c r="F92" s="64"/>
      <c r="G92" s="64"/>
      <c r="H92" s="64"/>
      <c r="I92" s="64"/>
    </row>
    <row r="93" spans="1:9" ht="15" customHeight="1">
      <c r="A93" s="62"/>
      <c r="B93" s="63"/>
      <c r="C93" s="64"/>
      <c r="D93" s="64"/>
      <c r="E93" s="64"/>
      <c r="F93" s="64"/>
      <c r="G93" s="64"/>
      <c r="H93" s="64"/>
      <c r="I93" s="64"/>
    </row>
    <row r="94" spans="1:9" ht="15" customHeight="1">
      <c r="A94" s="62"/>
      <c r="B94" s="63"/>
      <c r="C94" s="64"/>
      <c r="D94" s="64"/>
      <c r="E94" s="64"/>
      <c r="F94" s="64"/>
      <c r="G94" s="64"/>
      <c r="H94" s="64"/>
      <c r="I94" s="64"/>
    </row>
    <row r="95" spans="1:9" ht="15" customHeight="1">
      <c r="A95" s="62"/>
      <c r="B95" s="63"/>
      <c r="C95" s="64"/>
      <c r="D95" s="64"/>
      <c r="E95" s="64"/>
      <c r="F95" s="64"/>
      <c r="G95" s="64"/>
      <c r="H95" s="64"/>
      <c r="I95" s="64"/>
    </row>
    <row r="96" spans="1:9" ht="15" customHeight="1">
      <c r="A96" s="62"/>
      <c r="B96" s="63"/>
      <c r="C96" s="64"/>
      <c r="D96" s="64"/>
      <c r="E96" s="64"/>
      <c r="F96" s="64"/>
      <c r="G96" s="64"/>
      <c r="H96" s="64"/>
      <c r="I96" s="64"/>
    </row>
    <row r="97" spans="1:9" ht="15" customHeight="1">
      <c r="A97" s="62"/>
      <c r="B97" s="63"/>
      <c r="C97" s="64"/>
      <c r="D97" s="64"/>
      <c r="E97" s="64"/>
      <c r="F97" s="64"/>
      <c r="G97" s="64"/>
      <c r="H97" s="64"/>
      <c r="I97" s="64"/>
    </row>
    <row r="98" spans="1:9" ht="15" customHeight="1">
      <c r="A98" s="62"/>
      <c r="B98" s="63"/>
      <c r="C98" s="64"/>
      <c r="D98" s="64"/>
      <c r="E98" s="64"/>
      <c r="F98" s="64"/>
      <c r="G98" s="64"/>
      <c r="H98" s="64"/>
      <c r="I98" s="64"/>
    </row>
    <row r="99" spans="1:9" ht="15" customHeight="1">
      <c r="A99" s="62"/>
      <c r="B99" s="63"/>
      <c r="C99" s="64"/>
      <c r="D99" s="64"/>
      <c r="E99" s="64"/>
      <c r="F99" s="64"/>
      <c r="G99" s="64"/>
      <c r="H99" s="64"/>
      <c r="I99" s="64"/>
    </row>
    <row r="100" spans="1:9" ht="15" customHeight="1">
      <c r="A100" s="62"/>
      <c r="B100" s="63"/>
      <c r="C100" s="64"/>
      <c r="D100" s="64"/>
      <c r="E100" s="64"/>
      <c r="F100" s="64"/>
      <c r="G100" s="64"/>
      <c r="H100" s="64"/>
      <c r="I100" s="64"/>
    </row>
    <row r="101" spans="1:9" ht="15" customHeight="1">
      <c r="A101" s="62"/>
      <c r="B101" s="63"/>
      <c r="C101" s="64"/>
      <c r="D101" s="64"/>
      <c r="E101" s="64"/>
      <c r="F101" s="64"/>
      <c r="G101" s="64"/>
      <c r="H101" s="64"/>
      <c r="I101" s="64"/>
    </row>
    <row r="102" spans="1:9" ht="15" customHeight="1">
      <c r="A102" s="62"/>
      <c r="B102" s="63"/>
      <c r="C102" s="64"/>
      <c r="D102" s="64"/>
      <c r="E102" s="64"/>
      <c r="F102" s="64"/>
      <c r="G102" s="64"/>
      <c r="H102" s="64"/>
      <c r="I102" s="64"/>
    </row>
    <row r="103" spans="1:9" ht="15" customHeight="1">
      <c r="A103" s="62"/>
      <c r="B103" s="63"/>
      <c r="C103" s="64"/>
      <c r="D103" s="64"/>
      <c r="E103" s="64"/>
      <c r="F103" s="64"/>
      <c r="G103" s="64"/>
      <c r="H103" s="64"/>
      <c r="I103" s="64"/>
    </row>
    <row r="104" spans="1:9" ht="15" customHeight="1">
      <c r="A104" s="62"/>
      <c r="B104" s="63"/>
      <c r="C104" s="64"/>
      <c r="D104" s="64"/>
      <c r="E104" s="64"/>
      <c r="F104" s="64"/>
      <c r="G104" s="64"/>
      <c r="H104" s="64"/>
      <c r="I104" s="64"/>
    </row>
    <row r="105" spans="1:9" ht="15" customHeight="1">
      <c r="A105" s="62"/>
      <c r="B105" s="63"/>
      <c r="C105" s="64"/>
      <c r="D105" s="64"/>
      <c r="E105" s="64"/>
      <c r="F105" s="64"/>
      <c r="G105" s="64"/>
      <c r="H105" s="64"/>
      <c r="I105" s="64"/>
    </row>
    <row r="106" spans="1:9" ht="15" customHeight="1">
      <c r="A106" s="62"/>
      <c r="B106" s="63"/>
      <c r="C106" s="64"/>
      <c r="D106" s="64"/>
      <c r="E106" s="64"/>
      <c r="F106" s="64"/>
      <c r="G106" s="64"/>
      <c r="H106" s="64"/>
      <c r="I106" s="64"/>
    </row>
    <row r="107" spans="1:9" ht="15" customHeight="1">
      <c r="A107" s="62"/>
      <c r="B107" s="63"/>
      <c r="C107" s="64"/>
      <c r="D107" s="64"/>
      <c r="E107" s="64"/>
      <c r="F107" s="64"/>
      <c r="G107" s="64"/>
      <c r="H107" s="64"/>
      <c r="I107" s="64"/>
    </row>
    <row r="108" spans="1:9" ht="15" customHeight="1">
      <c r="A108" s="62"/>
      <c r="B108" s="63"/>
      <c r="C108" s="64"/>
      <c r="D108" s="64"/>
      <c r="E108" s="64"/>
      <c r="F108" s="64"/>
      <c r="G108" s="64"/>
      <c r="H108" s="64"/>
      <c r="I108" s="64"/>
    </row>
    <row r="109" spans="1:9" ht="15" customHeight="1">
      <c r="A109" s="62"/>
      <c r="B109" s="63"/>
      <c r="C109" s="64"/>
      <c r="D109" s="64"/>
      <c r="E109" s="64"/>
      <c r="F109" s="64"/>
      <c r="G109" s="64"/>
      <c r="H109" s="64"/>
      <c r="I109" s="64"/>
    </row>
    <row r="110" spans="1:9" ht="15" customHeight="1">
      <c r="A110" s="62"/>
      <c r="B110" s="63"/>
      <c r="C110" s="64"/>
      <c r="D110" s="64"/>
      <c r="E110" s="64"/>
      <c r="F110" s="64"/>
      <c r="G110" s="64"/>
      <c r="H110" s="64"/>
      <c r="I110" s="64"/>
    </row>
    <row r="111" spans="1:9" ht="15" customHeight="1">
      <c r="A111" s="62"/>
      <c r="B111" s="63"/>
      <c r="C111" s="64"/>
      <c r="D111" s="64"/>
      <c r="E111" s="64"/>
      <c r="F111" s="64"/>
      <c r="G111" s="64"/>
      <c r="H111" s="64"/>
      <c r="I111" s="64"/>
    </row>
    <row r="112" spans="1:9" ht="15" customHeight="1">
      <c r="A112" s="62"/>
      <c r="B112" s="63"/>
      <c r="C112" s="64"/>
      <c r="D112" s="64"/>
      <c r="E112" s="64"/>
      <c r="F112" s="64"/>
      <c r="G112" s="64"/>
      <c r="H112" s="64"/>
      <c r="I112" s="64"/>
    </row>
    <row r="113" spans="1:9" ht="15" customHeight="1">
      <c r="A113" s="62"/>
      <c r="B113" s="63"/>
      <c r="C113" s="64"/>
      <c r="D113" s="64"/>
      <c r="E113" s="64"/>
      <c r="F113" s="64"/>
      <c r="G113" s="64"/>
      <c r="H113" s="64"/>
      <c r="I113" s="64"/>
    </row>
    <row r="114" spans="1:9" ht="15" customHeight="1">
      <c r="A114" s="62"/>
      <c r="B114" s="63"/>
      <c r="C114" s="64"/>
      <c r="D114" s="64"/>
      <c r="E114" s="64"/>
      <c r="F114" s="64"/>
      <c r="G114" s="64"/>
      <c r="H114" s="64"/>
      <c r="I114" s="64"/>
    </row>
    <row r="115" spans="1:9" ht="15" customHeight="1">
      <c r="A115" s="62"/>
      <c r="B115" s="63"/>
      <c r="C115" s="64"/>
      <c r="D115" s="64"/>
      <c r="E115" s="64"/>
      <c r="F115" s="64"/>
      <c r="G115" s="64"/>
      <c r="H115" s="64"/>
      <c r="I115" s="64"/>
    </row>
    <row r="116" spans="1:9" ht="15" customHeight="1">
      <c r="A116" s="62"/>
      <c r="B116" s="63"/>
      <c r="C116" s="64"/>
      <c r="D116" s="64"/>
      <c r="E116" s="64"/>
      <c r="F116" s="64"/>
      <c r="G116" s="64"/>
      <c r="H116" s="64"/>
      <c r="I116" s="64"/>
    </row>
    <row r="117" spans="1:9" ht="15" customHeight="1">
      <c r="A117" s="62"/>
      <c r="B117" s="63"/>
      <c r="C117" s="64"/>
      <c r="D117" s="64"/>
      <c r="E117" s="64"/>
      <c r="F117" s="64"/>
      <c r="G117" s="64"/>
      <c r="H117" s="64"/>
      <c r="I117" s="64"/>
    </row>
    <row r="118" spans="1:9" ht="15" customHeight="1">
      <c r="A118" s="62"/>
      <c r="B118" s="63"/>
      <c r="C118" s="64"/>
      <c r="D118" s="64"/>
      <c r="E118" s="64"/>
      <c r="F118" s="64"/>
      <c r="G118" s="64"/>
      <c r="H118" s="64"/>
      <c r="I118" s="64"/>
    </row>
    <row r="119" spans="1:9" ht="15" customHeight="1">
      <c r="A119" s="62"/>
      <c r="B119" s="63"/>
      <c r="C119" s="64"/>
      <c r="D119" s="64"/>
      <c r="E119" s="64"/>
      <c r="F119" s="64"/>
      <c r="G119" s="64"/>
      <c r="H119" s="64"/>
      <c r="I119" s="64"/>
    </row>
    <row r="120" spans="1:9" ht="15" customHeight="1">
      <c r="A120" s="62"/>
      <c r="B120" s="63"/>
      <c r="C120" s="64"/>
      <c r="D120" s="64"/>
      <c r="E120" s="64"/>
      <c r="F120" s="64"/>
      <c r="G120" s="64"/>
      <c r="H120" s="64"/>
      <c r="I120" s="64"/>
    </row>
    <row r="121" spans="1:9" ht="15" customHeight="1">
      <c r="A121" s="62"/>
      <c r="B121" s="63"/>
      <c r="C121" s="64"/>
      <c r="D121" s="64"/>
      <c r="E121" s="64"/>
      <c r="F121" s="64"/>
      <c r="G121" s="64"/>
      <c r="H121" s="64"/>
      <c r="I121" s="64"/>
    </row>
    <row r="122" spans="1:9" ht="15" customHeight="1">
      <c r="A122" s="62"/>
      <c r="B122" s="63"/>
      <c r="C122" s="64"/>
      <c r="D122" s="64"/>
      <c r="E122" s="64"/>
      <c r="F122" s="64"/>
      <c r="G122" s="64"/>
      <c r="H122" s="64"/>
      <c r="I122" s="64"/>
    </row>
    <row r="123" spans="1:9" ht="15" customHeight="1">
      <c r="A123" s="62"/>
      <c r="B123" s="63"/>
      <c r="C123" s="64"/>
      <c r="D123" s="64"/>
      <c r="E123" s="64"/>
      <c r="F123" s="64"/>
      <c r="G123" s="64"/>
      <c r="H123" s="64"/>
      <c r="I123" s="64"/>
    </row>
    <row r="124" spans="1:9" ht="15" customHeight="1">
      <c r="A124" s="62"/>
      <c r="B124" s="63"/>
      <c r="C124" s="64"/>
      <c r="D124" s="64"/>
      <c r="E124" s="64"/>
      <c r="F124" s="64"/>
      <c r="G124" s="64"/>
      <c r="H124" s="64"/>
      <c r="I124" s="64"/>
    </row>
    <row r="125" spans="1:9" ht="15" customHeight="1">
      <c r="A125" s="62"/>
      <c r="B125" s="63"/>
      <c r="C125" s="64"/>
      <c r="D125" s="64"/>
      <c r="E125" s="64"/>
      <c r="F125" s="64"/>
      <c r="G125" s="64"/>
      <c r="H125" s="64"/>
      <c r="I125" s="64"/>
    </row>
    <row r="126" spans="1:9" ht="15" customHeight="1">
      <c r="A126" s="62"/>
      <c r="B126" s="63"/>
      <c r="C126" s="64"/>
      <c r="D126" s="64"/>
      <c r="E126" s="64"/>
      <c r="F126" s="64"/>
      <c r="G126" s="64"/>
      <c r="H126" s="64"/>
      <c r="I126" s="64"/>
    </row>
    <row r="127" spans="1:9" ht="15" customHeight="1">
      <c r="A127" s="62"/>
      <c r="B127" s="63"/>
      <c r="C127" s="64"/>
      <c r="D127" s="64"/>
      <c r="E127" s="64"/>
      <c r="F127" s="64"/>
      <c r="G127" s="64"/>
      <c r="H127" s="64"/>
      <c r="I127" s="64"/>
    </row>
    <row r="128" spans="1:9" ht="15" customHeight="1">
      <c r="A128" s="62"/>
      <c r="B128" s="63"/>
      <c r="C128" s="64"/>
      <c r="D128" s="64"/>
      <c r="E128" s="64"/>
      <c r="F128" s="64"/>
      <c r="G128" s="64"/>
      <c r="H128" s="64"/>
      <c r="I128" s="64"/>
    </row>
    <row r="129" spans="1:9" ht="15" customHeight="1">
      <c r="A129" s="62"/>
      <c r="B129" s="63"/>
      <c r="C129" s="64"/>
      <c r="D129" s="64"/>
      <c r="E129" s="64"/>
      <c r="F129" s="64"/>
      <c r="G129" s="64"/>
      <c r="H129" s="64"/>
      <c r="I129" s="64"/>
    </row>
    <row r="130" spans="1:9" ht="15" customHeight="1">
      <c r="A130" s="62"/>
      <c r="B130" s="63"/>
      <c r="C130" s="64"/>
      <c r="D130" s="64"/>
      <c r="E130" s="64"/>
      <c r="F130" s="64"/>
      <c r="G130" s="64"/>
      <c r="H130" s="64"/>
      <c r="I130" s="64"/>
    </row>
    <row r="131" spans="1:9" ht="15" customHeight="1">
      <c r="A131" s="62"/>
      <c r="B131" s="63"/>
      <c r="C131" s="64"/>
      <c r="D131" s="64"/>
      <c r="E131" s="64"/>
      <c r="F131" s="64"/>
      <c r="G131" s="64"/>
      <c r="H131" s="64"/>
      <c r="I131" s="64"/>
    </row>
    <row r="132" spans="1:9" ht="15" customHeight="1">
      <c r="A132" s="62"/>
      <c r="B132" s="63"/>
      <c r="C132" s="64"/>
      <c r="D132" s="64"/>
      <c r="E132" s="64"/>
      <c r="F132" s="64"/>
      <c r="G132" s="64"/>
      <c r="H132" s="64"/>
      <c r="I132" s="64"/>
    </row>
    <row r="133" spans="1:9" ht="15" customHeight="1">
      <c r="A133" s="62"/>
      <c r="B133" s="63"/>
      <c r="C133" s="64"/>
      <c r="D133" s="64"/>
      <c r="E133" s="64"/>
      <c r="F133" s="64"/>
      <c r="G133" s="64"/>
      <c r="H133" s="64"/>
      <c r="I133" s="64"/>
    </row>
    <row r="134" spans="1:9" ht="15" customHeight="1">
      <c r="A134" s="62"/>
      <c r="B134" s="63"/>
      <c r="C134" s="64"/>
      <c r="D134" s="64"/>
      <c r="E134" s="64"/>
      <c r="F134" s="64"/>
      <c r="G134" s="64"/>
      <c r="H134" s="64"/>
      <c r="I134" s="64"/>
    </row>
    <row r="135" spans="1:9" ht="15" customHeight="1">
      <c r="A135" s="62"/>
      <c r="B135" s="63"/>
      <c r="C135" s="64"/>
      <c r="D135" s="64"/>
      <c r="E135" s="64"/>
      <c r="F135" s="64"/>
      <c r="G135" s="64"/>
      <c r="H135" s="64"/>
      <c r="I135" s="64"/>
    </row>
    <row r="136" spans="1:9" ht="15" customHeight="1">
      <c r="A136" s="62"/>
      <c r="B136" s="63"/>
      <c r="C136" s="64"/>
      <c r="D136" s="64"/>
      <c r="E136" s="64"/>
      <c r="F136" s="64"/>
      <c r="G136" s="64"/>
      <c r="H136" s="64"/>
      <c r="I136" s="64"/>
    </row>
    <row r="137" spans="1:9" ht="15" customHeight="1">
      <c r="A137" s="62"/>
      <c r="B137" s="63"/>
      <c r="C137" s="64"/>
      <c r="D137" s="64"/>
      <c r="E137" s="64"/>
      <c r="F137" s="64"/>
      <c r="G137" s="64"/>
      <c r="H137" s="64"/>
      <c r="I137" s="64"/>
    </row>
    <row r="138" spans="1:9" ht="15" customHeight="1">
      <c r="A138" s="62"/>
      <c r="B138" s="63"/>
      <c r="C138" s="64"/>
      <c r="D138" s="64"/>
      <c r="E138" s="64"/>
      <c r="F138" s="64"/>
      <c r="G138" s="64"/>
      <c r="H138" s="64"/>
      <c r="I138" s="64"/>
    </row>
    <row r="139" spans="1:9" ht="15" customHeight="1">
      <c r="A139" s="62"/>
      <c r="B139" s="63"/>
      <c r="C139" s="64"/>
      <c r="D139" s="64"/>
      <c r="E139" s="64"/>
      <c r="F139" s="64"/>
      <c r="G139" s="64"/>
      <c r="H139" s="64"/>
      <c r="I139" s="64"/>
    </row>
    <row r="140" spans="1:9" ht="15" customHeight="1">
      <c r="A140" s="62"/>
      <c r="B140" s="63"/>
      <c r="C140" s="64"/>
      <c r="D140" s="64"/>
      <c r="E140" s="64"/>
      <c r="F140" s="64"/>
      <c r="G140" s="64"/>
      <c r="H140" s="64"/>
      <c r="I140" s="64"/>
    </row>
    <row r="141" spans="1:9" ht="15" customHeight="1">
      <c r="A141" s="62"/>
      <c r="B141" s="63"/>
      <c r="C141" s="64"/>
      <c r="D141" s="64"/>
      <c r="E141" s="64"/>
      <c r="F141" s="64"/>
      <c r="G141" s="64"/>
      <c r="H141" s="64"/>
      <c r="I141" s="64"/>
    </row>
    <row r="142" spans="1:9" ht="15" customHeight="1">
      <c r="A142" s="62"/>
      <c r="B142" s="63"/>
      <c r="C142" s="64"/>
      <c r="D142" s="64"/>
      <c r="E142" s="64"/>
      <c r="F142" s="64"/>
      <c r="G142" s="64"/>
      <c r="H142" s="64"/>
      <c r="I142" s="64"/>
    </row>
    <row r="143" spans="1:9" ht="15" customHeight="1">
      <c r="A143" s="62"/>
      <c r="B143" s="63"/>
      <c r="C143" s="64"/>
      <c r="D143" s="64"/>
      <c r="E143" s="64"/>
      <c r="F143" s="64"/>
      <c r="G143" s="64"/>
      <c r="H143" s="64"/>
      <c r="I143" s="64"/>
    </row>
    <row r="144" spans="1:9" ht="15" customHeight="1">
      <c r="A144" s="65"/>
      <c r="B144" s="66"/>
      <c r="C144" s="67"/>
      <c r="D144" s="67"/>
      <c r="E144" s="64"/>
      <c r="F144" s="64"/>
      <c r="G144" s="64"/>
      <c r="H144" s="64"/>
      <c r="I144" s="64"/>
    </row>
    <row r="145" spans="1:9" ht="15" customHeight="1">
      <c r="A145" s="62"/>
      <c r="B145" s="63"/>
      <c r="C145" s="64"/>
      <c r="D145" s="64"/>
      <c r="E145" s="64"/>
      <c r="F145" s="64"/>
      <c r="G145" s="64"/>
      <c r="H145" s="64"/>
      <c r="I145" s="64"/>
    </row>
    <row r="146" spans="1:9" ht="15" customHeight="1">
      <c r="A146" s="65"/>
      <c r="B146" s="66"/>
      <c r="C146" s="67"/>
      <c r="D146" s="67"/>
      <c r="E146" s="64"/>
      <c r="F146" s="64"/>
      <c r="G146" s="64"/>
      <c r="H146" s="64"/>
      <c r="I146" s="64"/>
    </row>
    <row r="147" spans="1:9" ht="15" customHeight="1">
      <c r="A147" s="62"/>
      <c r="B147" s="63"/>
      <c r="C147" s="64"/>
      <c r="D147" s="64"/>
      <c r="E147" s="64"/>
      <c r="F147" s="64"/>
      <c r="G147" s="64"/>
      <c r="H147" s="64"/>
      <c r="I147" s="64"/>
    </row>
    <row r="148" spans="1:9" ht="15" customHeight="1">
      <c r="A148" s="65"/>
      <c r="B148" s="66"/>
      <c r="C148" s="67"/>
      <c r="D148" s="67"/>
      <c r="E148" s="64"/>
      <c r="F148" s="64"/>
      <c r="G148" s="64"/>
      <c r="H148" s="64"/>
      <c r="I148" s="64"/>
    </row>
    <row r="149" spans="1:9" ht="15" customHeight="1">
      <c r="A149" s="62"/>
      <c r="B149" s="63"/>
      <c r="C149" s="64"/>
      <c r="D149" s="64"/>
      <c r="E149" s="64"/>
      <c r="F149" s="64"/>
      <c r="G149" s="64"/>
      <c r="H149" s="64"/>
      <c r="I149" s="64"/>
    </row>
    <row r="150" spans="1:9" ht="15" customHeight="1">
      <c r="A150" s="65"/>
      <c r="B150" s="66"/>
      <c r="C150" s="67"/>
      <c r="D150" s="67"/>
      <c r="E150" s="64"/>
      <c r="F150" s="64"/>
      <c r="G150" s="64"/>
      <c r="H150" s="64"/>
      <c r="I150" s="64"/>
    </row>
    <row r="151" spans="1:9" ht="15" customHeight="1">
      <c r="A151" s="62"/>
      <c r="B151" s="63"/>
      <c r="C151" s="64"/>
      <c r="D151" s="64"/>
      <c r="E151" s="64"/>
      <c r="F151" s="64"/>
      <c r="G151" s="64"/>
      <c r="H151" s="64"/>
      <c r="I151" s="64"/>
    </row>
    <row r="152" spans="1:9" ht="15" customHeight="1">
      <c r="A152" s="65"/>
      <c r="B152" s="66"/>
      <c r="C152" s="68"/>
      <c r="D152" s="68"/>
      <c r="E152" s="64"/>
      <c r="F152" s="64"/>
      <c r="G152" s="64"/>
      <c r="H152" s="64"/>
      <c r="I152" s="64"/>
    </row>
    <row r="153" spans="1:9" ht="15" customHeight="1">
      <c r="A153" s="62"/>
      <c r="B153" s="63"/>
      <c r="C153" s="64"/>
      <c r="D153" s="64"/>
      <c r="E153" s="64"/>
      <c r="F153" s="64"/>
      <c r="G153" s="64"/>
      <c r="H153" s="64"/>
      <c r="I153" s="64"/>
    </row>
    <row r="154" spans="1:9" ht="15" customHeight="1">
      <c r="A154" s="65"/>
      <c r="B154" s="66"/>
      <c r="C154" s="67"/>
      <c r="D154" s="67"/>
      <c r="E154" s="64"/>
      <c r="F154" s="64"/>
      <c r="G154" s="64"/>
      <c r="H154" s="64"/>
      <c r="I154" s="64"/>
    </row>
    <row r="155" spans="1:9" ht="15" customHeight="1">
      <c r="A155" s="62"/>
      <c r="B155" s="63"/>
      <c r="C155" s="64"/>
      <c r="D155" s="64"/>
      <c r="E155" s="64"/>
      <c r="F155" s="64"/>
      <c r="G155" s="64"/>
      <c r="H155" s="64"/>
      <c r="I155" s="64"/>
    </row>
    <row r="156" spans="1:9" ht="24" customHeight="1">
      <c r="A156" s="69" t="s">
        <v>3</v>
      </c>
      <c r="B156" s="70">
        <f>SUM(B15:B155)</f>
        <v>363881603.62</v>
      </c>
      <c r="C156" s="70">
        <f>SUM(C15:C155)</f>
        <v>288744610.08839995</v>
      </c>
      <c r="D156" s="70">
        <f>SUM(D15:D155)</f>
        <v>209498746.34999996</v>
      </c>
      <c r="E156" s="114">
        <f>SUM(E15:E155)</f>
        <v>209498746.34999996</v>
      </c>
      <c r="F156" s="114">
        <f>SUM(F15:F155)</f>
        <v>209498746.34999996</v>
      </c>
      <c r="G156" s="64"/>
      <c r="H156" s="64"/>
      <c r="I156" s="64"/>
    </row>
    <row r="157" spans="1:9">
      <c r="A157" s="44" t="s">
        <v>121</v>
      </c>
    </row>
    <row r="158" spans="1:9">
      <c r="A158" s="34" t="s">
        <v>78</v>
      </c>
      <c r="B158" s="35"/>
      <c r="C158" s="35"/>
      <c r="D158" s="35"/>
      <c r="E158" s="35"/>
      <c r="F158" s="115"/>
    </row>
    <row r="159" spans="1:9">
      <c r="A159" s="34" t="s">
        <v>76</v>
      </c>
      <c r="B159" s="35"/>
      <c r="C159" s="35"/>
      <c r="D159" s="35"/>
      <c r="E159" s="35"/>
    </row>
    <row r="160" spans="1:9">
      <c r="F160" s="115"/>
    </row>
  </sheetData>
  <autoFilter ref="A15:J79"/>
  <mergeCells count="8">
    <mergeCell ref="A5:I5"/>
    <mergeCell ref="A6:A14"/>
    <mergeCell ref="B6:B14"/>
    <mergeCell ref="C6:C14"/>
    <mergeCell ref="D6:D14"/>
    <mergeCell ref="E6:E14"/>
    <mergeCell ref="F6:F14"/>
    <mergeCell ref="G6:G14"/>
  </mergeCells>
  <printOptions horizontalCentered="1"/>
  <pageMargins left="0.39370078740157483" right="0.39370078740157483" top="0.39370078740157483" bottom="0.39370078740157483" header="0.31496062992125984" footer="0.31496062992125984"/>
  <pageSetup scale="74" orientation="landscape" r:id="rId1"/>
  <rowBreaks count="2" manualBreakCount="2">
    <brk id="49" max="8" man="1"/>
    <brk id="79"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M80"/>
  <sheetViews>
    <sheetView zoomScale="85" zoomScaleNormal="85" workbookViewId="0"/>
  </sheetViews>
  <sheetFormatPr baseColWidth="10" defaultRowHeight="15"/>
  <cols>
    <col min="1" max="4" width="21.5703125" customWidth="1"/>
    <col min="8" max="8" width="17.85546875" customWidth="1"/>
    <col min="9" max="9" width="13" bestFit="1" customWidth="1"/>
    <col min="10" max="10" width="15.28515625" customWidth="1"/>
    <col min="13" max="13" width="16.28515625" customWidth="1"/>
  </cols>
  <sheetData>
    <row r="5" spans="1:13" ht="22.5" customHeight="1"/>
    <row r="6" spans="1:13" ht="39.75" customHeight="1">
      <c r="A6" s="258" t="s">
        <v>137</v>
      </c>
      <c r="B6" s="258"/>
      <c r="C6" s="258"/>
      <c r="D6" s="258"/>
      <c r="E6" s="258"/>
      <c r="F6" s="258"/>
      <c r="G6" s="258"/>
      <c r="H6" s="258"/>
      <c r="I6" s="258"/>
      <c r="J6" s="258"/>
    </row>
    <row r="7" spans="1:13" ht="9.75" customHeight="1" thickBot="1">
      <c r="A7" s="2"/>
    </row>
    <row r="8" spans="1:13" ht="15.75" customHeight="1" thickBot="1">
      <c r="A8" s="282" t="s">
        <v>101</v>
      </c>
      <c r="B8" s="282" t="s">
        <v>123</v>
      </c>
      <c r="C8" s="284" t="s">
        <v>124</v>
      </c>
      <c r="D8" s="285"/>
      <c r="E8" s="282" t="s">
        <v>125</v>
      </c>
      <c r="F8" s="282" t="s">
        <v>126</v>
      </c>
      <c r="G8" s="282" t="s">
        <v>127</v>
      </c>
      <c r="H8" s="286" t="s">
        <v>128</v>
      </c>
      <c r="I8" s="287"/>
      <c r="J8" s="282" t="s">
        <v>129</v>
      </c>
    </row>
    <row r="9" spans="1:13">
      <c r="A9" s="283"/>
      <c r="B9" s="283"/>
      <c r="C9" s="82" t="s">
        <v>105</v>
      </c>
      <c r="D9" s="82" t="s">
        <v>130</v>
      </c>
      <c r="E9" s="283"/>
      <c r="F9" s="283"/>
      <c r="G9" s="283"/>
      <c r="H9" s="288"/>
      <c r="I9" s="289"/>
      <c r="J9" s="283"/>
    </row>
    <row r="10" spans="1:13">
      <c r="A10" s="200" t="s">
        <v>647</v>
      </c>
      <c r="B10" s="200" t="s">
        <v>648</v>
      </c>
      <c r="C10" s="200" t="s">
        <v>649</v>
      </c>
      <c r="D10" s="200" t="s">
        <v>650</v>
      </c>
      <c r="E10" s="200" t="s">
        <v>651</v>
      </c>
      <c r="F10" s="200" t="s">
        <v>652</v>
      </c>
      <c r="G10" s="200" t="s">
        <v>653</v>
      </c>
      <c r="H10" s="200" t="s">
        <v>654</v>
      </c>
      <c r="I10" s="200" t="s">
        <v>655</v>
      </c>
      <c r="J10" s="200" t="s">
        <v>656</v>
      </c>
      <c r="K10" s="200" t="s">
        <v>657</v>
      </c>
    </row>
    <row r="11" spans="1:13" ht="67.5">
      <c r="A11" s="124" t="s">
        <v>271</v>
      </c>
      <c r="B11" s="72">
        <v>228704</v>
      </c>
      <c r="C11" s="125" t="s">
        <v>272</v>
      </c>
      <c r="D11" s="125" t="s">
        <v>273</v>
      </c>
      <c r="E11" s="123" t="s">
        <v>423</v>
      </c>
      <c r="F11" s="123" t="s">
        <v>427</v>
      </c>
      <c r="G11" s="123">
        <v>26.37</v>
      </c>
      <c r="H11" s="135">
        <v>1114650.96</v>
      </c>
      <c r="I11" s="133"/>
      <c r="J11" s="123">
        <v>15</v>
      </c>
      <c r="K11" t="s">
        <v>661</v>
      </c>
      <c r="M11" s="124"/>
    </row>
    <row r="12" spans="1:13" ht="67.5">
      <c r="A12" s="124" t="s">
        <v>274</v>
      </c>
      <c r="B12" s="72">
        <v>251059</v>
      </c>
      <c r="C12" s="125" t="s">
        <v>275</v>
      </c>
      <c r="D12" s="125" t="s">
        <v>276</v>
      </c>
      <c r="E12" s="123" t="s">
        <v>423</v>
      </c>
      <c r="F12" s="123" t="s">
        <v>428</v>
      </c>
      <c r="G12" s="123">
        <v>12.42</v>
      </c>
      <c r="H12" s="135">
        <v>2989093.95</v>
      </c>
      <c r="I12" s="133"/>
      <c r="J12" s="123">
        <v>12</v>
      </c>
      <c r="K12" t="s">
        <v>661</v>
      </c>
      <c r="M12" s="124"/>
    </row>
    <row r="13" spans="1:13" ht="78.75">
      <c r="A13" s="124" t="s">
        <v>283</v>
      </c>
      <c r="B13" s="132" t="s">
        <v>426</v>
      </c>
      <c r="C13" s="125" t="s">
        <v>284</v>
      </c>
      <c r="D13" s="125" t="s">
        <v>285</v>
      </c>
      <c r="E13" s="123" t="s">
        <v>423</v>
      </c>
      <c r="F13" s="123" t="s">
        <v>428</v>
      </c>
      <c r="G13" s="123" t="s">
        <v>429</v>
      </c>
      <c r="H13" s="135">
        <v>1773426.66</v>
      </c>
      <c r="I13" s="133"/>
      <c r="J13" s="123">
        <v>36</v>
      </c>
      <c r="K13" t="s">
        <v>661</v>
      </c>
      <c r="M13" s="124"/>
    </row>
    <row r="14" spans="1:13" ht="56.25">
      <c r="A14" s="124" t="s">
        <v>277</v>
      </c>
      <c r="B14" s="72">
        <v>217730</v>
      </c>
      <c r="C14" s="125" t="s">
        <v>278</v>
      </c>
      <c r="D14" s="125" t="s">
        <v>279</v>
      </c>
      <c r="E14" s="123" t="s">
        <v>423</v>
      </c>
      <c r="F14" s="123" t="s">
        <v>427</v>
      </c>
      <c r="G14" s="123">
        <v>10.51</v>
      </c>
      <c r="H14" s="135">
        <v>1962734.07</v>
      </c>
      <c r="I14" s="133"/>
      <c r="J14" s="123">
        <v>16</v>
      </c>
      <c r="K14" t="s">
        <v>661</v>
      </c>
      <c r="M14" s="124"/>
    </row>
    <row r="15" spans="1:13" ht="67.5">
      <c r="A15" s="124" t="s">
        <v>280</v>
      </c>
      <c r="B15" s="72">
        <v>231515</v>
      </c>
      <c r="C15" s="125" t="s">
        <v>281</v>
      </c>
      <c r="D15" s="125" t="s">
        <v>282</v>
      </c>
      <c r="E15" s="123" t="s">
        <v>423</v>
      </c>
      <c r="F15" s="123" t="s">
        <v>428</v>
      </c>
      <c r="G15" s="123">
        <v>18.350000000000001</v>
      </c>
      <c r="H15" s="135">
        <v>1154722.01</v>
      </c>
      <c r="I15" s="133"/>
      <c r="J15" s="123">
        <v>14</v>
      </c>
      <c r="K15" t="s">
        <v>661</v>
      </c>
      <c r="M15" s="124"/>
    </row>
    <row r="16" spans="1:13" ht="69.75" customHeight="1">
      <c r="A16" s="124" t="s">
        <v>286</v>
      </c>
      <c r="B16" s="72">
        <v>251851</v>
      </c>
      <c r="C16" s="125" t="s">
        <v>287</v>
      </c>
      <c r="D16" s="125" t="s">
        <v>288</v>
      </c>
      <c r="E16" s="123" t="s">
        <v>423</v>
      </c>
      <c r="F16" s="123" t="s">
        <v>428</v>
      </c>
      <c r="G16" s="123">
        <v>12.09</v>
      </c>
      <c r="H16" s="135">
        <v>1674906.81</v>
      </c>
      <c r="I16" s="133"/>
      <c r="J16" s="123">
        <v>11</v>
      </c>
      <c r="K16" t="s">
        <v>661</v>
      </c>
      <c r="M16" s="124"/>
    </row>
    <row r="17" spans="1:13" ht="69" customHeight="1">
      <c r="A17" s="124" t="s">
        <v>289</v>
      </c>
      <c r="B17" s="72">
        <v>231706</v>
      </c>
      <c r="C17" s="125" t="s">
        <v>290</v>
      </c>
      <c r="D17" s="125" t="s">
        <v>291</v>
      </c>
      <c r="E17" s="123" t="s">
        <v>423</v>
      </c>
      <c r="F17" s="123" t="s">
        <v>427</v>
      </c>
      <c r="G17" s="123">
        <v>3.7</v>
      </c>
      <c r="H17" s="135">
        <v>1203114.1399999999</v>
      </c>
      <c r="I17" s="133"/>
      <c r="J17" s="123">
        <v>29</v>
      </c>
      <c r="K17" t="s">
        <v>661</v>
      </c>
      <c r="M17" s="124"/>
    </row>
    <row r="18" spans="1:13" ht="56.25">
      <c r="A18" s="124" t="s">
        <v>292</v>
      </c>
      <c r="B18" s="72">
        <v>232182</v>
      </c>
      <c r="C18" s="125" t="s">
        <v>293</v>
      </c>
      <c r="D18" s="125" t="s">
        <v>294</v>
      </c>
      <c r="E18" s="123" t="s">
        <v>423</v>
      </c>
      <c r="F18" s="123" t="s">
        <v>427</v>
      </c>
      <c r="G18" s="123">
        <v>11.51</v>
      </c>
      <c r="H18" s="135">
        <v>1392483.7300000002</v>
      </c>
      <c r="I18" s="133"/>
      <c r="J18" s="123">
        <v>17</v>
      </c>
      <c r="K18" t="s">
        <v>661</v>
      </c>
      <c r="M18" s="124"/>
    </row>
    <row r="19" spans="1:13" ht="56.25">
      <c r="A19" s="124" t="s">
        <v>295</v>
      </c>
      <c r="B19" s="72">
        <v>234955</v>
      </c>
      <c r="C19" s="125" t="s">
        <v>296</v>
      </c>
      <c r="D19" s="125" t="s">
        <v>296</v>
      </c>
      <c r="E19" s="123" t="s">
        <v>423</v>
      </c>
      <c r="F19" s="123" t="s">
        <v>428</v>
      </c>
      <c r="G19" s="123">
        <v>6.66</v>
      </c>
      <c r="H19" s="135">
        <v>1994619.5099999998</v>
      </c>
      <c r="I19" s="133"/>
      <c r="J19" s="123">
        <v>16</v>
      </c>
      <c r="K19" t="s">
        <v>661</v>
      </c>
      <c r="M19" s="124"/>
    </row>
    <row r="20" spans="1:13" ht="56.25">
      <c r="A20" s="124" t="s">
        <v>297</v>
      </c>
      <c r="B20" s="72">
        <v>264576</v>
      </c>
      <c r="C20" s="125" t="s">
        <v>298</v>
      </c>
      <c r="D20" s="125" t="s">
        <v>299</v>
      </c>
      <c r="E20" s="123" t="s">
        <v>423</v>
      </c>
      <c r="F20" s="123" t="s">
        <v>428</v>
      </c>
      <c r="G20" s="123">
        <v>23.03</v>
      </c>
      <c r="H20" s="135">
        <v>1236467.4300000002</v>
      </c>
      <c r="I20" s="133"/>
      <c r="J20" s="123">
        <v>12</v>
      </c>
      <c r="K20" t="s">
        <v>661</v>
      </c>
      <c r="M20" s="124"/>
    </row>
    <row r="21" spans="1:13" ht="56.25">
      <c r="A21" s="124" t="s">
        <v>300</v>
      </c>
      <c r="B21" s="72">
        <v>252348</v>
      </c>
      <c r="C21" s="125" t="s">
        <v>301</v>
      </c>
      <c r="D21" s="125" t="s">
        <v>302</v>
      </c>
      <c r="E21" s="123" t="s">
        <v>423</v>
      </c>
      <c r="F21" s="123" t="s">
        <v>428</v>
      </c>
      <c r="G21" s="133">
        <v>14.2</v>
      </c>
      <c r="H21" s="135">
        <v>1624721</v>
      </c>
      <c r="I21" s="133"/>
      <c r="J21" s="123">
        <v>29</v>
      </c>
      <c r="K21" t="s">
        <v>661</v>
      </c>
      <c r="M21" s="124"/>
    </row>
    <row r="22" spans="1:13" ht="69.75" customHeight="1">
      <c r="A22" s="124" t="s">
        <v>303</v>
      </c>
      <c r="B22" s="72">
        <v>235395</v>
      </c>
      <c r="C22" s="125" t="s">
        <v>304</v>
      </c>
      <c r="D22" s="125" t="s">
        <v>305</v>
      </c>
      <c r="E22" s="123" t="s">
        <v>423</v>
      </c>
      <c r="F22" s="123" t="s">
        <v>430</v>
      </c>
      <c r="G22" s="123">
        <v>27.33</v>
      </c>
      <c r="H22" s="135">
        <v>1625256</v>
      </c>
      <c r="I22" s="133"/>
      <c r="J22" s="123">
        <v>15</v>
      </c>
      <c r="K22" t="s">
        <v>661</v>
      </c>
      <c r="M22" s="124"/>
    </row>
    <row r="23" spans="1:13" ht="56.25">
      <c r="A23" s="124" t="s">
        <v>306</v>
      </c>
      <c r="B23" s="72">
        <v>235796</v>
      </c>
      <c r="C23" s="125" t="s">
        <v>307</v>
      </c>
      <c r="D23" s="125" t="s">
        <v>308</v>
      </c>
      <c r="E23" s="123" t="s">
        <v>423</v>
      </c>
      <c r="F23" s="123" t="s">
        <v>427</v>
      </c>
      <c r="G23" s="123">
        <v>10.119999999999999</v>
      </c>
      <c r="H23" s="135">
        <v>998899.99</v>
      </c>
      <c r="I23" s="133"/>
      <c r="J23" s="123">
        <v>14</v>
      </c>
      <c r="K23" t="s">
        <v>661</v>
      </c>
      <c r="M23" s="124"/>
    </row>
    <row r="24" spans="1:13" ht="68.25" customHeight="1">
      <c r="A24" s="124" t="s">
        <v>309</v>
      </c>
      <c r="B24" s="72">
        <v>252600</v>
      </c>
      <c r="C24" s="125" t="s">
        <v>310</v>
      </c>
      <c r="D24" s="125" t="s">
        <v>311</v>
      </c>
      <c r="E24" s="123" t="s">
        <v>423</v>
      </c>
      <c r="F24" s="123" t="s">
        <v>427</v>
      </c>
      <c r="G24" s="123">
        <v>35.590000000000003</v>
      </c>
      <c r="H24" s="135">
        <v>1256718.2</v>
      </c>
      <c r="I24" s="133"/>
      <c r="J24" s="123">
        <v>15</v>
      </c>
      <c r="K24" t="s">
        <v>661</v>
      </c>
      <c r="M24" s="124"/>
    </row>
    <row r="25" spans="1:13" ht="56.25">
      <c r="A25" s="124" t="s">
        <v>312</v>
      </c>
      <c r="B25" s="123" t="s">
        <v>433</v>
      </c>
      <c r="C25" s="125" t="s">
        <v>313</v>
      </c>
      <c r="D25" s="125" t="s">
        <v>314</v>
      </c>
      <c r="E25" s="123" t="s">
        <v>423</v>
      </c>
      <c r="F25" s="123" t="s">
        <v>427</v>
      </c>
      <c r="G25" s="123">
        <v>23.03</v>
      </c>
      <c r="H25" s="135">
        <v>1152112.45</v>
      </c>
      <c r="I25" s="133"/>
      <c r="J25" s="123">
        <v>18</v>
      </c>
      <c r="K25" t="s">
        <v>661</v>
      </c>
      <c r="M25" s="124"/>
    </row>
    <row r="26" spans="1:13" ht="78.75" customHeight="1">
      <c r="A26" s="124" t="s">
        <v>315</v>
      </c>
      <c r="B26" s="72">
        <v>264189</v>
      </c>
      <c r="C26" s="125" t="s">
        <v>316</v>
      </c>
      <c r="D26" s="125" t="s">
        <v>317</v>
      </c>
      <c r="E26" s="123" t="s">
        <v>423</v>
      </c>
      <c r="F26" s="123" t="s">
        <v>427</v>
      </c>
      <c r="G26" s="123">
        <v>14.89</v>
      </c>
      <c r="H26" s="135">
        <v>1191671.1099999999</v>
      </c>
      <c r="I26" s="133"/>
      <c r="J26" s="123">
        <v>10</v>
      </c>
      <c r="K26" t="s">
        <v>661</v>
      </c>
      <c r="M26" s="124"/>
    </row>
    <row r="27" spans="1:13" ht="76.5" customHeight="1">
      <c r="A27" s="124" t="s">
        <v>318</v>
      </c>
      <c r="B27" s="72">
        <v>264309</v>
      </c>
      <c r="C27" s="125" t="s">
        <v>319</v>
      </c>
      <c r="D27" s="125" t="s">
        <v>320</v>
      </c>
      <c r="E27" s="123" t="s">
        <v>423</v>
      </c>
      <c r="F27" s="123" t="s">
        <v>428</v>
      </c>
      <c r="G27" s="123">
        <v>10.69</v>
      </c>
      <c r="H27" s="135">
        <v>1210190.5900000001</v>
      </c>
      <c r="I27" s="133"/>
      <c r="J27" s="123">
        <v>16</v>
      </c>
      <c r="K27" t="s">
        <v>661</v>
      </c>
      <c r="M27" s="124"/>
    </row>
    <row r="28" spans="1:13" ht="56.25">
      <c r="A28" s="124" t="s">
        <v>321</v>
      </c>
      <c r="B28" s="72">
        <v>265169</v>
      </c>
      <c r="C28" s="125" t="s">
        <v>322</v>
      </c>
      <c r="D28" s="125" t="s">
        <v>323</v>
      </c>
      <c r="E28" s="123" t="s">
        <v>423</v>
      </c>
      <c r="F28" s="123" t="s">
        <v>427</v>
      </c>
      <c r="G28" s="123">
        <v>30.68</v>
      </c>
      <c r="H28" s="135">
        <v>1130785.1600000001</v>
      </c>
      <c r="I28" s="133"/>
      <c r="J28" s="123">
        <v>24</v>
      </c>
      <c r="K28" t="s">
        <v>661</v>
      </c>
      <c r="M28" s="124"/>
    </row>
    <row r="29" spans="1:13" ht="89.25" customHeight="1">
      <c r="A29" s="124" t="s">
        <v>324</v>
      </c>
      <c r="B29" s="123" t="s">
        <v>433</v>
      </c>
      <c r="C29" s="125" t="s">
        <v>325</v>
      </c>
      <c r="D29" s="125" t="s">
        <v>285</v>
      </c>
      <c r="E29" s="123" t="s">
        <v>423</v>
      </c>
      <c r="F29" s="123" t="s">
        <v>431</v>
      </c>
      <c r="G29" s="123">
        <v>44.32</v>
      </c>
      <c r="H29" s="135">
        <v>1137500</v>
      </c>
      <c r="I29" s="133"/>
      <c r="J29" s="123">
        <v>18</v>
      </c>
      <c r="K29" t="s">
        <v>660</v>
      </c>
      <c r="M29" s="124"/>
    </row>
    <row r="30" spans="1:13" ht="65.25" customHeight="1">
      <c r="A30" s="124" t="s">
        <v>326</v>
      </c>
      <c r="B30" s="72">
        <v>270548</v>
      </c>
      <c r="C30" s="125" t="s">
        <v>327</v>
      </c>
      <c r="D30" s="125" t="s">
        <v>328</v>
      </c>
      <c r="E30" s="123" t="s">
        <v>423</v>
      </c>
      <c r="F30" s="123" t="s">
        <v>427</v>
      </c>
      <c r="G30" s="123">
        <v>25.03</v>
      </c>
      <c r="H30" s="135">
        <v>1598743.0400000003</v>
      </c>
      <c r="I30" s="133"/>
      <c r="J30" s="123">
        <v>14</v>
      </c>
      <c r="K30" t="s">
        <v>661</v>
      </c>
      <c r="M30" s="124"/>
    </row>
    <row r="31" spans="1:13" ht="160.5" customHeight="1">
      <c r="A31" s="124" t="s">
        <v>329</v>
      </c>
      <c r="B31" s="123" t="s">
        <v>433</v>
      </c>
      <c r="C31" s="125" t="s">
        <v>330</v>
      </c>
      <c r="D31" s="125" t="s">
        <v>331</v>
      </c>
      <c r="E31" s="123" t="s">
        <v>423</v>
      </c>
      <c r="F31" s="123" t="s">
        <v>427</v>
      </c>
      <c r="G31" s="123">
        <v>5.58</v>
      </c>
      <c r="H31" s="135">
        <v>619813.42999999993</v>
      </c>
      <c r="I31" s="133"/>
      <c r="J31" s="123">
        <v>14</v>
      </c>
      <c r="K31" t="s">
        <v>645</v>
      </c>
      <c r="M31" s="124"/>
    </row>
    <row r="32" spans="1:13" ht="81.75" customHeight="1">
      <c r="A32" s="124" t="s">
        <v>332</v>
      </c>
      <c r="B32" s="123" t="s">
        <v>433</v>
      </c>
      <c r="C32" s="125" t="s">
        <v>333</v>
      </c>
      <c r="D32" s="125" t="s">
        <v>334</v>
      </c>
      <c r="E32" s="123" t="s">
        <v>423</v>
      </c>
      <c r="F32" s="123" t="s">
        <v>427</v>
      </c>
      <c r="G32" s="123">
        <v>23.82</v>
      </c>
      <c r="H32" s="135">
        <v>371012.27999999997</v>
      </c>
      <c r="I32" s="133"/>
      <c r="J32" s="123">
        <v>11</v>
      </c>
      <c r="K32" t="s">
        <v>660</v>
      </c>
      <c r="M32" s="124"/>
    </row>
    <row r="33" spans="1:13" ht="67.5">
      <c r="A33" s="124" t="s">
        <v>335</v>
      </c>
      <c r="B33" s="123" t="s">
        <v>433</v>
      </c>
      <c r="C33" s="125" t="s">
        <v>293</v>
      </c>
      <c r="D33" s="125" t="s">
        <v>336</v>
      </c>
      <c r="E33" s="123" t="s">
        <v>423</v>
      </c>
      <c r="F33" s="123" t="s">
        <v>427</v>
      </c>
      <c r="G33" s="123">
        <v>11.51</v>
      </c>
      <c r="H33" s="135">
        <v>381811.71</v>
      </c>
      <c r="I33" s="133"/>
      <c r="J33" s="123">
        <v>15</v>
      </c>
      <c r="K33" t="s">
        <v>660</v>
      </c>
      <c r="M33" s="124"/>
    </row>
    <row r="34" spans="1:13" ht="67.5">
      <c r="A34" s="124" t="s">
        <v>337</v>
      </c>
      <c r="B34" s="123" t="s">
        <v>433</v>
      </c>
      <c r="C34" s="125" t="s">
        <v>293</v>
      </c>
      <c r="D34" s="125" t="s">
        <v>338</v>
      </c>
      <c r="E34" s="123" t="s">
        <v>423</v>
      </c>
      <c r="F34" s="123" t="s">
        <v>427</v>
      </c>
      <c r="G34" s="123" t="s">
        <v>432</v>
      </c>
      <c r="H34" s="135">
        <v>364357.89</v>
      </c>
      <c r="I34" s="133"/>
      <c r="J34" s="123">
        <v>16</v>
      </c>
      <c r="K34" t="s">
        <v>660</v>
      </c>
      <c r="M34" s="124"/>
    </row>
    <row r="35" spans="1:13" ht="101.25">
      <c r="A35" s="124" t="s">
        <v>339</v>
      </c>
      <c r="B35" s="123" t="s">
        <v>433</v>
      </c>
      <c r="C35" s="125" t="s">
        <v>340</v>
      </c>
      <c r="D35" s="125" t="s">
        <v>285</v>
      </c>
      <c r="E35" s="123" t="s">
        <v>423</v>
      </c>
      <c r="F35" s="123" t="s">
        <v>428</v>
      </c>
      <c r="G35" s="123">
        <v>10.93</v>
      </c>
      <c r="H35" s="135">
        <v>901492.52</v>
      </c>
      <c r="I35" s="133"/>
      <c r="J35" s="123">
        <v>64</v>
      </c>
      <c r="K35" t="s">
        <v>660</v>
      </c>
      <c r="M35" s="124"/>
    </row>
    <row r="36" spans="1:13" ht="67.5">
      <c r="A36" s="124" t="s">
        <v>341</v>
      </c>
      <c r="B36" s="123" t="s">
        <v>433</v>
      </c>
      <c r="C36" s="125" t="s">
        <v>342</v>
      </c>
      <c r="D36" s="125" t="s">
        <v>343</v>
      </c>
      <c r="E36" s="123" t="s">
        <v>423</v>
      </c>
      <c r="F36" s="123" t="s">
        <v>427</v>
      </c>
      <c r="G36" s="123">
        <v>10.99</v>
      </c>
      <c r="H36" s="135">
        <v>958043.56</v>
      </c>
      <c r="I36" s="133"/>
      <c r="J36" s="123">
        <v>16</v>
      </c>
      <c r="K36" t="s">
        <v>661</v>
      </c>
      <c r="M36" s="124"/>
    </row>
    <row r="37" spans="1:13" ht="78.75">
      <c r="A37" s="124" t="s">
        <v>344</v>
      </c>
      <c r="B37" s="123" t="s">
        <v>433</v>
      </c>
      <c r="C37" s="125" t="s">
        <v>316</v>
      </c>
      <c r="D37" s="125" t="s">
        <v>345</v>
      </c>
      <c r="E37" s="123" t="s">
        <v>423</v>
      </c>
      <c r="F37" s="123" t="s">
        <v>427</v>
      </c>
      <c r="G37" s="123">
        <v>14.89</v>
      </c>
      <c r="H37" s="135">
        <v>343221.30000000005</v>
      </c>
      <c r="I37" s="133"/>
      <c r="J37" s="123">
        <v>11</v>
      </c>
      <c r="K37" t="s">
        <v>660</v>
      </c>
      <c r="M37" s="124"/>
    </row>
    <row r="38" spans="1:13" ht="56.25">
      <c r="A38" s="124" t="s">
        <v>346</v>
      </c>
      <c r="B38" s="123" t="s">
        <v>433</v>
      </c>
      <c r="C38" s="125" t="s">
        <v>281</v>
      </c>
      <c r="D38" s="125" t="s">
        <v>347</v>
      </c>
      <c r="E38" s="123" t="s">
        <v>423</v>
      </c>
      <c r="F38" s="123" t="s">
        <v>428</v>
      </c>
      <c r="G38" s="123">
        <v>18.350000000000001</v>
      </c>
      <c r="H38" s="135">
        <v>1053888.1900000002</v>
      </c>
      <c r="I38" s="133"/>
      <c r="J38" s="123">
        <v>10</v>
      </c>
      <c r="K38" t="s">
        <v>661</v>
      </c>
      <c r="M38" s="124"/>
    </row>
    <row r="39" spans="1:13" ht="56.25">
      <c r="A39" s="124" t="s">
        <v>348</v>
      </c>
      <c r="B39" s="72">
        <v>270574</v>
      </c>
      <c r="C39" s="125" t="s">
        <v>349</v>
      </c>
      <c r="D39" s="125" t="s">
        <v>350</v>
      </c>
      <c r="E39" s="123" t="s">
        <v>423</v>
      </c>
      <c r="F39" s="123" t="s">
        <v>428</v>
      </c>
      <c r="G39" s="123">
        <v>7.02</v>
      </c>
      <c r="H39" s="135">
        <v>1092614.27</v>
      </c>
      <c r="I39" s="133"/>
      <c r="J39" s="123">
        <v>18</v>
      </c>
      <c r="K39" t="s">
        <v>661</v>
      </c>
      <c r="M39" s="124"/>
    </row>
    <row r="40" spans="1:13" ht="80.25" customHeight="1">
      <c r="A40" s="124" t="s">
        <v>351</v>
      </c>
      <c r="B40" s="123" t="s">
        <v>433</v>
      </c>
      <c r="C40" s="125" t="s">
        <v>352</v>
      </c>
      <c r="D40" s="125" t="s">
        <v>353</v>
      </c>
      <c r="E40" s="123" t="s">
        <v>423</v>
      </c>
      <c r="F40" s="123" t="s">
        <v>428</v>
      </c>
      <c r="G40" s="123">
        <v>2.73</v>
      </c>
      <c r="H40" s="135">
        <v>383633.67</v>
      </c>
      <c r="I40" s="133"/>
      <c r="J40" s="123">
        <v>16</v>
      </c>
      <c r="K40" t="s">
        <v>660</v>
      </c>
      <c r="M40" s="124"/>
    </row>
    <row r="41" spans="1:13" ht="56.25">
      <c r="A41" s="124" t="s">
        <v>354</v>
      </c>
      <c r="B41" s="123" t="s">
        <v>433</v>
      </c>
      <c r="C41" s="125" t="s">
        <v>355</v>
      </c>
      <c r="D41" s="125" t="s">
        <v>356</v>
      </c>
      <c r="E41" s="123" t="s">
        <v>423</v>
      </c>
      <c r="F41" s="123" t="s">
        <v>427</v>
      </c>
      <c r="G41" s="123">
        <v>20.11</v>
      </c>
      <c r="H41" s="135">
        <v>1203371.6499999999</v>
      </c>
      <c r="I41" s="133"/>
      <c r="J41" s="123">
        <v>16</v>
      </c>
      <c r="K41" t="s">
        <v>661</v>
      </c>
      <c r="M41" s="124"/>
    </row>
    <row r="42" spans="1:13" ht="67.5">
      <c r="A42" s="124" t="s">
        <v>357</v>
      </c>
      <c r="B42" s="123" t="s">
        <v>433</v>
      </c>
      <c r="C42" s="125" t="s">
        <v>358</v>
      </c>
      <c r="D42" s="125" t="s">
        <v>359</v>
      </c>
      <c r="E42" s="123" t="s">
        <v>423</v>
      </c>
      <c r="F42" s="123" t="s">
        <v>428</v>
      </c>
      <c r="G42" s="123">
        <v>8.34</v>
      </c>
      <c r="H42" s="135">
        <v>384190.26</v>
      </c>
      <c r="I42" s="133"/>
      <c r="J42" s="123">
        <v>16</v>
      </c>
      <c r="K42" t="s">
        <v>660</v>
      </c>
      <c r="M42" s="124"/>
    </row>
    <row r="43" spans="1:13" ht="67.5">
      <c r="A43" s="124" t="s">
        <v>360</v>
      </c>
      <c r="B43" s="123" t="s">
        <v>433</v>
      </c>
      <c r="C43" s="125" t="s">
        <v>358</v>
      </c>
      <c r="D43" s="125" t="s">
        <v>361</v>
      </c>
      <c r="E43" s="123" t="s">
        <v>423</v>
      </c>
      <c r="F43" s="123" t="s">
        <v>428</v>
      </c>
      <c r="G43" s="123">
        <v>8.34</v>
      </c>
      <c r="H43" s="135">
        <v>345058.9</v>
      </c>
      <c r="I43" s="133"/>
      <c r="J43" s="123">
        <v>18</v>
      </c>
      <c r="K43" t="s">
        <v>660</v>
      </c>
      <c r="M43" s="124"/>
    </row>
    <row r="44" spans="1:13" ht="67.5">
      <c r="A44" s="124" t="s">
        <v>362</v>
      </c>
      <c r="B44" s="123" t="s">
        <v>433</v>
      </c>
      <c r="C44" s="125" t="s">
        <v>358</v>
      </c>
      <c r="D44" s="125" t="s">
        <v>363</v>
      </c>
      <c r="E44" s="123" t="s">
        <v>423</v>
      </c>
      <c r="F44" s="123" t="s">
        <v>428</v>
      </c>
      <c r="G44" s="123">
        <v>8.34</v>
      </c>
      <c r="H44" s="135">
        <v>940735.25000000012</v>
      </c>
      <c r="I44" s="133"/>
      <c r="J44" s="123">
        <v>6</v>
      </c>
      <c r="K44" t="s">
        <v>646</v>
      </c>
      <c r="M44" s="124"/>
    </row>
    <row r="45" spans="1:13" ht="56.25">
      <c r="A45" s="124" t="s">
        <v>364</v>
      </c>
      <c r="B45" s="123" t="s">
        <v>433</v>
      </c>
      <c r="C45" s="125" t="s">
        <v>365</v>
      </c>
      <c r="D45" s="125" t="s">
        <v>366</v>
      </c>
      <c r="E45" s="123" t="s">
        <v>423</v>
      </c>
      <c r="F45" s="123" t="s">
        <v>427</v>
      </c>
      <c r="G45" s="123">
        <v>24.08</v>
      </c>
      <c r="H45" s="135">
        <v>892729.01</v>
      </c>
      <c r="I45" s="133"/>
      <c r="J45" s="123">
        <v>13</v>
      </c>
      <c r="K45" t="s">
        <v>661</v>
      </c>
      <c r="M45" s="124"/>
    </row>
    <row r="46" spans="1:13" ht="78.75" customHeight="1">
      <c r="A46" s="124" t="s">
        <v>367</v>
      </c>
      <c r="B46" s="123" t="s">
        <v>433</v>
      </c>
      <c r="C46" s="125" t="s">
        <v>272</v>
      </c>
      <c r="D46" s="125" t="s">
        <v>368</v>
      </c>
      <c r="E46" s="123" t="s">
        <v>423</v>
      </c>
      <c r="F46" s="123" t="s">
        <v>427</v>
      </c>
      <c r="G46" s="123">
        <v>26.37</v>
      </c>
      <c r="H46" s="135">
        <v>1798090.13</v>
      </c>
      <c r="I46" s="133"/>
      <c r="J46" s="123">
        <v>16</v>
      </c>
      <c r="K46" t="s">
        <v>661</v>
      </c>
      <c r="M46" s="124"/>
    </row>
    <row r="47" spans="1:13" ht="56.25">
      <c r="A47" s="124" t="s">
        <v>369</v>
      </c>
      <c r="B47" s="123" t="s">
        <v>433</v>
      </c>
      <c r="C47" s="125" t="s">
        <v>301</v>
      </c>
      <c r="D47" s="125" t="s">
        <v>370</v>
      </c>
      <c r="E47" s="123" t="s">
        <v>423</v>
      </c>
      <c r="F47" s="123" t="s">
        <v>428</v>
      </c>
      <c r="G47" s="133">
        <v>14.2</v>
      </c>
      <c r="H47" s="135">
        <v>1445740.39</v>
      </c>
      <c r="I47" s="133"/>
      <c r="J47" s="123">
        <v>15</v>
      </c>
      <c r="K47" t="s">
        <v>661</v>
      </c>
      <c r="M47" s="124"/>
    </row>
    <row r="48" spans="1:13" ht="56.25">
      <c r="A48" s="124" t="s">
        <v>371</v>
      </c>
      <c r="B48" s="123" t="s">
        <v>433</v>
      </c>
      <c r="C48" s="125" t="s">
        <v>372</v>
      </c>
      <c r="D48" s="125" t="s">
        <v>373</v>
      </c>
      <c r="E48" s="123" t="s">
        <v>423</v>
      </c>
      <c r="F48" s="123" t="s">
        <v>428</v>
      </c>
      <c r="G48" s="123">
        <v>3.02</v>
      </c>
      <c r="H48" s="135">
        <v>1098100.8</v>
      </c>
      <c r="I48" s="133"/>
      <c r="J48" s="123">
        <v>15</v>
      </c>
      <c r="K48" t="s">
        <v>661</v>
      </c>
      <c r="M48" s="124"/>
    </row>
    <row r="49" spans="1:13" ht="66.75" customHeight="1">
      <c r="A49" s="124" t="s">
        <v>374</v>
      </c>
      <c r="B49" s="123" t="s">
        <v>433</v>
      </c>
      <c r="C49" s="125" t="s">
        <v>333</v>
      </c>
      <c r="D49" s="125" t="s">
        <v>375</v>
      </c>
      <c r="E49" s="123" t="s">
        <v>423</v>
      </c>
      <c r="F49" s="123" t="s">
        <v>427</v>
      </c>
      <c r="G49" s="123">
        <v>23.82</v>
      </c>
      <c r="H49" s="135">
        <v>1496588.5</v>
      </c>
      <c r="I49" s="133"/>
      <c r="J49" s="123">
        <v>10</v>
      </c>
      <c r="K49" t="s">
        <v>661</v>
      </c>
      <c r="M49" s="124"/>
    </row>
    <row r="50" spans="1:13" ht="56.25">
      <c r="A50" s="124" t="s">
        <v>376</v>
      </c>
      <c r="B50" s="123" t="s">
        <v>433</v>
      </c>
      <c r="C50" s="125" t="s">
        <v>298</v>
      </c>
      <c r="D50" s="125" t="s">
        <v>377</v>
      </c>
      <c r="E50" s="123" t="s">
        <v>423</v>
      </c>
      <c r="F50" s="123" t="s">
        <v>428</v>
      </c>
      <c r="G50" s="123">
        <v>23.03</v>
      </c>
      <c r="H50" s="135">
        <v>1396069.78</v>
      </c>
      <c r="I50" s="133"/>
      <c r="J50" s="123">
        <v>11</v>
      </c>
      <c r="K50" t="s">
        <v>661</v>
      </c>
      <c r="M50" s="124"/>
    </row>
    <row r="51" spans="1:13" ht="78.75">
      <c r="A51" s="124" t="s">
        <v>378</v>
      </c>
      <c r="B51" s="123" t="s">
        <v>433</v>
      </c>
      <c r="C51" s="125" t="s">
        <v>352</v>
      </c>
      <c r="D51" s="125" t="s">
        <v>285</v>
      </c>
      <c r="E51" s="123" t="s">
        <v>423</v>
      </c>
      <c r="F51" s="123" t="s">
        <v>428</v>
      </c>
      <c r="G51" s="123">
        <v>2.73</v>
      </c>
      <c r="H51" s="135">
        <v>956167.5</v>
      </c>
      <c r="I51" s="133"/>
      <c r="J51" s="123">
        <v>34</v>
      </c>
      <c r="K51" t="s">
        <v>660</v>
      </c>
      <c r="M51" s="124"/>
    </row>
    <row r="52" spans="1:13" ht="56.25">
      <c r="A52" s="124" t="s">
        <v>379</v>
      </c>
      <c r="B52" s="123" t="s">
        <v>433</v>
      </c>
      <c r="C52" s="125" t="s">
        <v>340</v>
      </c>
      <c r="D52" s="125" t="s">
        <v>380</v>
      </c>
      <c r="E52" s="123" t="s">
        <v>423</v>
      </c>
      <c r="F52" s="123" t="s">
        <v>428</v>
      </c>
      <c r="G52" s="123">
        <v>10.93</v>
      </c>
      <c r="H52" s="135">
        <v>1795694.04</v>
      </c>
      <c r="I52" s="133"/>
      <c r="J52" s="123">
        <v>14</v>
      </c>
      <c r="K52" t="s">
        <v>661</v>
      </c>
      <c r="M52" s="124"/>
    </row>
    <row r="53" spans="1:13" ht="56.25">
      <c r="A53" s="124" t="s">
        <v>381</v>
      </c>
      <c r="B53" s="123" t="s">
        <v>433</v>
      </c>
      <c r="C53" s="125" t="s">
        <v>382</v>
      </c>
      <c r="D53" s="125" t="s">
        <v>383</v>
      </c>
      <c r="E53" s="123" t="s">
        <v>423</v>
      </c>
      <c r="F53" s="72" t="s">
        <v>427</v>
      </c>
      <c r="G53" s="72">
        <v>29.66</v>
      </c>
      <c r="H53" s="135">
        <v>1399724.17</v>
      </c>
      <c r="I53" s="133"/>
      <c r="J53" s="128">
        <v>16</v>
      </c>
      <c r="K53" t="s">
        <v>661</v>
      </c>
      <c r="M53" s="124"/>
    </row>
    <row r="54" spans="1:13" ht="45">
      <c r="A54" s="124" t="s">
        <v>384</v>
      </c>
      <c r="B54" s="123" t="s">
        <v>433</v>
      </c>
      <c r="C54" s="125" t="s">
        <v>385</v>
      </c>
      <c r="D54" s="125" t="s">
        <v>386</v>
      </c>
      <c r="E54" s="123" t="s">
        <v>423</v>
      </c>
      <c r="F54" s="72" t="s">
        <v>428</v>
      </c>
      <c r="G54" s="72">
        <v>10.039999999999999</v>
      </c>
      <c r="H54" s="135">
        <v>1914249.5499999998</v>
      </c>
      <c r="I54" s="133"/>
      <c r="J54" s="128">
        <v>14</v>
      </c>
      <c r="K54" t="s">
        <v>661</v>
      </c>
      <c r="M54" s="124"/>
    </row>
    <row r="55" spans="1:13" ht="56.25">
      <c r="A55" s="124" t="s">
        <v>387</v>
      </c>
      <c r="B55" s="123" t="s">
        <v>433</v>
      </c>
      <c r="C55" s="125" t="s">
        <v>388</v>
      </c>
      <c r="D55" s="125" t="s">
        <v>389</v>
      </c>
      <c r="E55" s="123" t="s">
        <v>423</v>
      </c>
      <c r="F55" s="72" t="s">
        <v>431</v>
      </c>
      <c r="G55" s="72">
        <v>3.06</v>
      </c>
      <c r="H55" s="135">
        <v>1406268.78</v>
      </c>
      <c r="I55" s="133"/>
      <c r="J55" s="128">
        <v>11</v>
      </c>
      <c r="K55" t="s">
        <v>661</v>
      </c>
      <c r="M55" s="124"/>
    </row>
    <row r="56" spans="1:13" ht="56.25">
      <c r="A56" s="124" t="s">
        <v>390</v>
      </c>
      <c r="B56" s="123" t="s">
        <v>433</v>
      </c>
      <c r="C56" s="125" t="s">
        <v>391</v>
      </c>
      <c r="D56" s="125" t="s">
        <v>392</v>
      </c>
      <c r="E56" s="123" t="s">
        <v>423</v>
      </c>
      <c r="F56" s="134" t="s">
        <v>428</v>
      </c>
      <c r="G56" s="134">
        <v>2.71</v>
      </c>
      <c r="H56" s="135">
        <v>1347213.65</v>
      </c>
      <c r="I56" s="133"/>
      <c r="J56" s="128">
        <v>11</v>
      </c>
      <c r="K56" t="s">
        <v>661</v>
      </c>
      <c r="M56" s="124"/>
    </row>
    <row r="57" spans="1:13" ht="67.5">
      <c r="A57" s="124" t="s">
        <v>393</v>
      </c>
      <c r="B57" s="123" t="s">
        <v>433</v>
      </c>
      <c r="C57" s="125" t="s">
        <v>391</v>
      </c>
      <c r="D57" s="125" t="s">
        <v>391</v>
      </c>
      <c r="E57" s="123" t="s">
        <v>423</v>
      </c>
      <c r="F57" s="134" t="s">
        <v>428</v>
      </c>
      <c r="G57" s="134">
        <v>2.71</v>
      </c>
      <c r="H57" s="135">
        <v>871744.86</v>
      </c>
      <c r="I57" s="133"/>
      <c r="J57" s="128">
        <v>15</v>
      </c>
      <c r="K57" t="s">
        <v>661</v>
      </c>
      <c r="M57" s="124"/>
    </row>
    <row r="58" spans="1:13" ht="56.25">
      <c r="A58" s="124" t="s">
        <v>394</v>
      </c>
      <c r="B58" s="123" t="s">
        <v>433</v>
      </c>
      <c r="C58" s="125" t="s">
        <v>391</v>
      </c>
      <c r="D58" s="125" t="s">
        <v>395</v>
      </c>
      <c r="E58" s="123" t="s">
        <v>423</v>
      </c>
      <c r="F58" s="134" t="s">
        <v>428</v>
      </c>
      <c r="G58" s="134">
        <v>2.71</v>
      </c>
      <c r="H58" s="135">
        <v>764479.27</v>
      </c>
      <c r="I58" s="133"/>
      <c r="J58" s="128">
        <v>10</v>
      </c>
      <c r="K58" t="s">
        <v>661</v>
      </c>
      <c r="M58" s="124"/>
    </row>
    <row r="59" spans="1:13" ht="68.25" customHeight="1">
      <c r="A59" s="124" t="s">
        <v>396</v>
      </c>
      <c r="B59" s="123" t="s">
        <v>433</v>
      </c>
      <c r="C59" s="125" t="s">
        <v>391</v>
      </c>
      <c r="D59" s="125" t="s">
        <v>397</v>
      </c>
      <c r="E59" s="123" t="s">
        <v>423</v>
      </c>
      <c r="F59" s="134" t="s">
        <v>428</v>
      </c>
      <c r="G59" s="134">
        <v>2.71</v>
      </c>
      <c r="H59" s="135">
        <v>1547933.41</v>
      </c>
      <c r="I59" s="133"/>
      <c r="J59" s="128">
        <v>21</v>
      </c>
      <c r="K59" t="s">
        <v>661</v>
      </c>
      <c r="M59" s="124"/>
    </row>
    <row r="60" spans="1:13" ht="56.25">
      <c r="A60" s="124" t="s">
        <v>398</v>
      </c>
      <c r="B60" s="123" t="s">
        <v>433</v>
      </c>
      <c r="C60" s="125" t="s">
        <v>399</v>
      </c>
      <c r="D60" s="125" t="s">
        <v>400</v>
      </c>
      <c r="E60" s="123" t="s">
        <v>423</v>
      </c>
      <c r="F60" s="72" t="s">
        <v>428</v>
      </c>
      <c r="G60" s="72">
        <v>13.46</v>
      </c>
      <c r="H60" s="135">
        <v>571370.17000000004</v>
      </c>
      <c r="I60" s="133"/>
      <c r="J60" s="128">
        <v>16</v>
      </c>
      <c r="K60" t="s">
        <v>661</v>
      </c>
      <c r="M60" s="124"/>
    </row>
    <row r="61" spans="1:13" ht="56.25">
      <c r="A61" s="124" t="s">
        <v>401</v>
      </c>
      <c r="B61" s="123" t="s">
        <v>433</v>
      </c>
      <c r="C61" s="125" t="s">
        <v>402</v>
      </c>
      <c r="D61" s="125" t="s">
        <v>403</v>
      </c>
      <c r="E61" s="123" t="s">
        <v>423</v>
      </c>
      <c r="F61" s="72" t="s">
        <v>428</v>
      </c>
      <c r="G61" s="72">
        <v>24.86</v>
      </c>
      <c r="H61" s="135">
        <v>1977313.65</v>
      </c>
      <c r="I61" s="133"/>
      <c r="J61" s="128">
        <v>16</v>
      </c>
      <c r="K61" t="s">
        <v>661</v>
      </c>
      <c r="M61" s="124"/>
    </row>
    <row r="62" spans="1:13" ht="78.75">
      <c r="A62" s="124" t="s">
        <v>404</v>
      </c>
      <c r="B62" s="72">
        <v>173180</v>
      </c>
      <c r="C62" s="125" t="s">
        <v>405</v>
      </c>
      <c r="D62" s="125" t="s">
        <v>406</v>
      </c>
      <c r="E62" s="123" t="s">
        <v>425</v>
      </c>
      <c r="F62" s="72" t="s">
        <v>431</v>
      </c>
      <c r="G62" s="72">
        <v>28.06</v>
      </c>
      <c r="H62" s="113">
        <v>538466.85</v>
      </c>
      <c r="I62" s="133"/>
      <c r="J62" s="128">
        <v>8</v>
      </c>
      <c r="K62" t="s">
        <v>646</v>
      </c>
      <c r="M62" s="124"/>
    </row>
    <row r="63" spans="1:13" ht="78.75">
      <c r="A63" s="124" t="s">
        <v>407</v>
      </c>
      <c r="B63" s="72">
        <v>172714</v>
      </c>
      <c r="C63" s="125" t="s">
        <v>405</v>
      </c>
      <c r="D63" s="125" t="s">
        <v>408</v>
      </c>
      <c r="E63" s="123" t="s">
        <v>425</v>
      </c>
      <c r="F63" s="72" t="s">
        <v>431</v>
      </c>
      <c r="G63" s="72">
        <v>28.06</v>
      </c>
      <c r="H63" s="113">
        <v>605865</v>
      </c>
      <c r="I63" s="133"/>
      <c r="J63" s="128">
        <v>11</v>
      </c>
      <c r="K63" t="s">
        <v>646</v>
      </c>
      <c r="M63" s="124"/>
    </row>
    <row r="64" spans="1:13" ht="56.25">
      <c r="A64" s="124" t="s">
        <v>409</v>
      </c>
      <c r="B64" s="72">
        <v>174653</v>
      </c>
      <c r="C64" s="125" t="s">
        <v>410</v>
      </c>
      <c r="D64" s="125" t="s">
        <v>411</v>
      </c>
      <c r="E64" s="123" t="s">
        <v>425</v>
      </c>
      <c r="F64" s="72" t="s">
        <v>431</v>
      </c>
      <c r="G64" s="72">
        <v>3.73</v>
      </c>
      <c r="H64" s="113">
        <v>1658376.44</v>
      </c>
      <c r="I64" s="133"/>
      <c r="J64" s="128">
        <v>16</v>
      </c>
      <c r="K64" t="s">
        <v>661</v>
      </c>
      <c r="M64" s="124"/>
    </row>
    <row r="65" spans="1:13" ht="56.25">
      <c r="A65" s="124" t="s">
        <v>412</v>
      </c>
      <c r="B65" s="72">
        <v>200843</v>
      </c>
      <c r="C65" s="125" t="s">
        <v>413</v>
      </c>
      <c r="D65" s="125" t="s">
        <v>414</v>
      </c>
      <c r="E65" s="123" t="s">
        <v>425</v>
      </c>
      <c r="F65" s="72" t="s">
        <v>431</v>
      </c>
      <c r="G65" s="72">
        <v>11.29</v>
      </c>
      <c r="H65" s="113">
        <v>1266062.6900000002</v>
      </c>
      <c r="I65" s="133"/>
      <c r="J65" s="128">
        <v>14</v>
      </c>
      <c r="K65" t="s">
        <v>661</v>
      </c>
      <c r="M65" s="124"/>
    </row>
    <row r="66" spans="1:13" ht="56.25">
      <c r="A66" s="124" t="s">
        <v>415</v>
      </c>
      <c r="B66" s="123" t="s">
        <v>433</v>
      </c>
      <c r="C66" s="125" t="s">
        <v>365</v>
      </c>
      <c r="D66" s="125" t="s">
        <v>416</v>
      </c>
      <c r="E66" s="123" t="s">
        <v>423</v>
      </c>
      <c r="F66" s="123" t="s">
        <v>427</v>
      </c>
      <c r="G66" s="123">
        <v>24.08</v>
      </c>
      <c r="H66" s="135">
        <v>1218399.68</v>
      </c>
      <c r="I66" s="133"/>
      <c r="J66" s="128">
        <v>6</v>
      </c>
      <c r="K66" t="s">
        <v>661</v>
      </c>
      <c r="M66" s="124"/>
    </row>
    <row r="67" spans="1:13" ht="81" customHeight="1">
      <c r="A67" s="124" t="s">
        <v>417</v>
      </c>
      <c r="B67" s="123" t="s">
        <v>433</v>
      </c>
      <c r="C67" s="125" t="s">
        <v>418</v>
      </c>
      <c r="D67" s="125" t="s">
        <v>285</v>
      </c>
      <c r="E67" s="123" t="s">
        <v>423</v>
      </c>
      <c r="F67" s="72" t="s">
        <v>427</v>
      </c>
      <c r="G67" s="72">
        <v>1.4</v>
      </c>
      <c r="H67" s="135">
        <v>625800</v>
      </c>
      <c r="I67" s="133"/>
      <c r="J67" s="128">
        <v>24</v>
      </c>
      <c r="K67" t="s">
        <v>661</v>
      </c>
      <c r="M67" s="124"/>
    </row>
    <row r="68" spans="1:13" ht="45">
      <c r="A68" s="124" t="s">
        <v>419</v>
      </c>
      <c r="B68" s="123" t="s">
        <v>433</v>
      </c>
      <c r="C68" s="125" t="s">
        <v>355</v>
      </c>
      <c r="D68" s="125" t="s">
        <v>420</v>
      </c>
      <c r="E68" s="123" t="s">
        <v>423</v>
      </c>
      <c r="F68" s="123" t="s">
        <v>427</v>
      </c>
      <c r="G68" s="123">
        <v>20.11</v>
      </c>
      <c r="H68" s="135">
        <v>1918180.44</v>
      </c>
      <c r="I68" s="133"/>
      <c r="J68" s="128">
        <v>16</v>
      </c>
      <c r="K68" t="s">
        <v>661</v>
      </c>
      <c r="M68" s="124"/>
    </row>
    <row r="69" spans="1:13" ht="78.75">
      <c r="A69" s="124" t="s">
        <v>421</v>
      </c>
      <c r="B69" s="123" t="s">
        <v>433</v>
      </c>
      <c r="C69" s="125" t="s">
        <v>422</v>
      </c>
      <c r="D69" s="125" t="s">
        <v>422</v>
      </c>
      <c r="E69" s="123" t="s">
        <v>423</v>
      </c>
      <c r="F69" s="72" t="s">
        <v>428</v>
      </c>
      <c r="G69" s="72">
        <v>24.16</v>
      </c>
      <c r="H69" s="135">
        <v>556225</v>
      </c>
      <c r="I69" s="133"/>
      <c r="J69" s="128">
        <v>6</v>
      </c>
      <c r="K69" t="s">
        <v>660</v>
      </c>
      <c r="M69" s="124"/>
    </row>
    <row r="70" spans="1:13" ht="15.75">
      <c r="A70" s="124"/>
      <c r="B70" s="131"/>
      <c r="C70" s="125"/>
      <c r="D70" s="125"/>
      <c r="E70" s="72"/>
      <c r="F70" s="72"/>
      <c r="G70" s="72"/>
      <c r="H70" s="72"/>
      <c r="I70" s="72"/>
      <c r="J70" s="128"/>
    </row>
    <row r="71" spans="1:13" ht="15.75">
      <c r="A71" s="86"/>
      <c r="B71" s="72"/>
      <c r="C71" s="72"/>
      <c r="D71" s="72"/>
      <c r="E71" s="72"/>
      <c r="F71" s="72"/>
      <c r="G71" s="72"/>
      <c r="H71" s="72"/>
      <c r="I71" s="72"/>
      <c r="J71" s="128"/>
    </row>
    <row r="72" spans="1:13" ht="15.75" thickBot="1">
      <c r="A72" s="73"/>
      <c r="B72" s="126"/>
      <c r="C72" s="127"/>
      <c r="D72" s="122"/>
      <c r="E72" s="77"/>
      <c r="F72" s="71"/>
      <c r="G72" s="78"/>
      <c r="H72" s="77"/>
      <c r="I72" s="71" t="s">
        <v>131</v>
      </c>
      <c r="J72" s="189"/>
    </row>
    <row r="73" spans="1:13" ht="15.75" thickBot="1">
      <c r="A73" s="79" t="s">
        <v>132</v>
      </c>
      <c r="B73" s="74"/>
      <c r="C73" s="75"/>
      <c r="D73" s="76"/>
      <c r="E73" s="78">
        <v>0</v>
      </c>
      <c r="F73" s="71"/>
      <c r="G73" s="78"/>
      <c r="H73" s="187">
        <v>0</v>
      </c>
      <c r="I73" s="80">
        <v>0</v>
      </c>
      <c r="J73" s="189">
        <v>0</v>
      </c>
    </row>
    <row r="74" spans="1:13" ht="15.75" thickBot="1">
      <c r="A74" s="79" t="s">
        <v>133</v>
      </c>
      <c r="B74" s="74"/>
      <c r="C74" s="75"/>
      <c r="D74" s="76"/>
      <c r="E74" s="78">
        <v>55</v>
      </c>
      <c r="F74" s="71"/>
      <c r="G74" s="78"/>
      <c r="H74" s="186">
        <v>65764144.469999999</v>
      </c>
      <c r="I74" s="191">
        <v>0.94169999999999998</v>
      </c>
      <c r="J74" s="189">
        <v>908</v>
      </c>
      <c r="L74">
        <v>94.17</v>
      </c>
    </row>
    <row r="75" spans="1:13" ht="15.75" thickBot="1">
      <c r="A75" s="79" t="s">
        <v>134</v>
      </c>
      <c r="B75" s="74"/>
      <c r="C75" s="75"/>
      <c r="D75" s="76"/>
      <c r="E75" s="78">
        <v>4</v>
      </c>
      <c r="F75" s="71"/>
      <c r="G75" s="78"/>
      <c r="H75" s="186">
        <v>4068770.98</v>
      </c>
      <c r="I75" s="191">
        <v>5.8299999999999998E-2</v>
      </c>
      <c r="J75" s="189">
        <v>49</v>
      </c>
      <c r="L75">
        <v>5.83</v>
      </c>
    </row>
    <row r="76" spans="1:13" ht="32.25" thickBot="1">
      <c r="A76" s="79" t="s">
        <v>135</v>
      </c>
      <c r="B76" s="74"/>
      <c r="C76" s="75"/>
      <c r="D76" s="76"/>
      <c r="E76" s="81">
        <v>4</v>
      </c>
      <c r="F76" s="82"/>
      <c r="G76" s="81"/>
      <c r="H76" s="188">
        <v>0</v>
      </c>
      <c r="I76" s="80">
        <v>0</v>
      </c>
      <c r="J76" s="189">
        <v>0</v>
      </c>
    </row>
    <row r="77" spans="1:13" ht="21.75" thickBot="1">
      <c r="A77" s="79" t="s">
        <v>136</v>
      </c>
      <c r="B77" s="83"/>
      <c r="C77" s="75"/>
      <c r="D77" s="75"/>
      <c r="E77" s="84">
        <v>0</v>
      </c>
      <c r="F77" s="85"/>
      <c r="G77" s="85"/>
      <c r="H77" s="190">
        <v>0</v>
      </c>
      <c r="I77" s="80">
        <v>0</v>
      </c>
      <c r="J77" s="189">
        <v>0</v>
      </c>
    </row>
    <row r="78" spans="1:13" ht="9.75" customHeight="1">
      <c r="A78" s="31"/>
      <c r="B78" s="31"/>
      <c r="C78" s="31"/>
      <c r="D78" s="31"/>
    </row>
    <row r="79" spans="1:13">
      <c r="A79" s="34" t="s">
        <v>78</v>
      </c>
      <c r="B79" s="20"/>
      <c r="C79" s="20"/>
      <c r="D79" s="20"/>
    </row>
    <row r="80" spans="1:13">
      <c r="A80" s="281" t="s">
        <v>76</v>
      </c>
      <c r="B80" s="281"/>
      <c r="C80" s="281"/>
      <c r="D80" s="281"/>
    </row>
  </sheetData>
  <autoFilter ref="A10:K69"/>
  <mergeCells count="10">
    <mergeCell ref="A80:D80"/>
    <mergeCell ref="A8:A9"/>
    <mergeCell ref="B8:B9"/>
    <mergeCell ref="C8:D8"/>
    <mergeCell ref="A6:J6"/>
    <mergeCell ref="E8:E9"/>
    <mergeCell ref="F8:F9"/>
    <mergeCell ref="G8:G9"/>
    <mergeCell ref="H8:I9"/>
    <mergeCell ref="J8:J9"/>
  </mergeCells>
  <conditionalFormatting sqref="B71">
    <cfRule type="duplicateValues" dxfId="34" priority="69"/>
  </conditionalFormatting>
  <conditionalFormatting sqref="C53:D53">
    <cfRule type="duplicateValues" dxfId="33" priority="66"/>
  </conditionalFormatting>
  <conditionalFormatting sqref="C71:I71">
    <cfRule type="duplicateValues" dxfId="32" priority="55"/>
  </conditionalFormatting>
  <conditionalFormatting sqref="B70">
    <cfRule type="duplicateValues" dxfId="31" priority="85"/>
  </conditionalFormatting>
  <conditionalFormatting sqref="C70:I70 C54:D54">
    <cfRule type="duplicateValues" dxfId="30" priority="87"/>
  </conditionalFormatting>
  <conditionalFormatting sqref="B63">
    <cfRule type="duplicateValues" dxfId="29" priority="52"/>
  </conditionalFormatting>
  <conditionalFormatting sqref="B62">
    <cfRule type="duplicateValues" dxfId="28" priority="50"/>
  </conditionalFormatting>
  <conditionalFormatting sqref="B64">
    <cfRule type="duplicateValues" dxfId="27" priority="49"/>
  </conditionalFormatting>
  <conditionalFormatting sqref="B17">
    <cfRule type="duplicateValues" dxfId="26" priority="45"/>
  </conditionalFormatting>
  <conditionalFormatting sqref="B18">
    <cfRule type="duplicateValues" dxfId="25" priority="43"/>
  </conditionalFormatting>
  <conditionalFormatting sqref="B19">
    <cfRule type="duplicateValues" dxfId="24" priority="41"/>
  </conditionalFormatting>
  <conditionalFormatting sqref="B21">
    <cfRule type="duplicateValues" dxfId="23" priority="39"/>
  </conditionalFormatting>
  <conditionalFormatting sqref="B22">
    <cfRule type="duplicateValues" dxfId="22" priority="37"/>
  </conditionalFormatting>
  <conditionalFormatting sqref="B23">
    <cfRule type="duplicateValues" dxfId="21" priority="35"/>
  </conditionalFormatting>
  <conditionalFormatting sqref="B24">
    <cfRule type="duplicateValues" dxfId="20" priority="33"/>
  </conditionalFormatting>
  <conditionalFormatting sqref="B26">
    <cfRule type="duplicateValues" dxfId="19" priority="31"/>
  </conditionalFormatting>
  <conditionalFormatting sqref="B27">
    <cfRule type="duplicateValues" dxfId="18" priority="30"/>
  </conditionalFormatting>
  <conditionalFormatting sqref="B28">
    <cfRule type="duplicateValues" dxfId="17" priority="28"/>
  </conditionalFormatting>
  <conditionalFormatting sqref="B14">
    <cfRule type="duplicateValues" dxfId="16" priority="26"/>
  </conditionalFormatting>
  <conditionalFormatting sqref="B12">
    <cfRule type="duplicateValues" dxfId="15" priority="24"/>
  </conditionalFormatting>
  <conditionalFormatting sqref="B11">
    <cfRule type="duplicateValues" dxfId="14" priority="22"/>
  </conditionalFormatting>
  <conditionalFormatting sqref="B15">
    <cfRule type="duplicateValues" dxfId="13" priority="20"/>
  </conditionalFormatting>
  <conditionalFormatting sqref="B16">
    <cfRule type="duplicateValues" dxfId="12" priority="18"/>
  </conditionalFormatting>
  <conditionalFormatting sqref="B20">
    <cfRule type="duplicateValues" dxfId="11" priority="16"/>
  </conditionalFormatting>
  <conditionalFormatting sqref="B30">
    <cfRule type="duplicateValues" dxfId="10" priority="14"/>
  </conditionalFormatting>
  <conditionalFormatting sqref="B39">
    <cfRule type="duplicateValues" dxfId="9" priority="13"/>
  </conditionalFormatting>
  <conditionalFormatting sqref="H53">
    <cfRule type="duplicateValues" dxfId="8" priority="9"/>
  </conditionalFormatting>
  <conditionalFormatting sqref="H69 H67 H54:H65">
    <cfRule type="duplicateValues" dxfId="7" priority="10"/>
  </conditionalFormatting>
  <conditionalFormatting sqref="G53">
    <cfRule type="duplicateValues" dxfId="6" priority="5"/>
  </conditionalFormatting>
  <conditionalFormatting sqref="G69 G67 G54:G65">
    <cfRule type="duplicateValues" dxfId="5" priority="6"/>
  </conditionalFormatting>
  <conditionalFormatting sqref="F53">
    <cfRule type="duplicateValues" dxfId="4" priority="1"/>
  </conditionalFormatting>
  <conditionalFormatting sqref="F69 F67 F54:F65">
    <cfRule type="duplicateValues" dxfId="3" priority="2"/>
  </conditionalFormatting>
  <conditionalFormatting sqref="C55:D69">
    <cfRule type="duplicateValues" dxfId="2" priority="136"/>
  </conditionalFormatting>
  <conditionalFormatting sqref="B65">
    <cfRule type="duplicateValues" dxfId="1" priority="138"/>
  </conditionalFormatting>
  <dataValidations count="2">
    <dataValidation allowBlank="1" showInputMessage="1" promptTitle="NO LLENAR" prompt="Número proporcionado por la MIDS al momento de captura (dejar en blanco)" sqref="B39 B26:B28 B11:B12 B14:B24 B30 B70:B71 B62:B65"/>
    <dataValidation type="decimal" operator="greaterThanOrEqual" allowBlank="1" showInputMessage="1" showErrorMessage="1" error="Monto introducido no válido._x000a_Se aceptan enteros con número decimal." prompt="Registrar el monto de inversión FISE que corresponda al proyecto que se registra." sqref="H71">
      <formula1>0</formula1>
    </dataValidation>
  </dataValidations>
  <printOptions horizontalCentered="1"/>
  <pageMargins left="0.62992125984251968" right="0.62992125984251968"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selection activeCell="A20" sqref="A20:F24"/>
    </sheetView>
  </sheetViews>
  <sheetFormatPr baseColWidth="10" defaultRowHeight="15"/>
  <cols>
    <col min="1" max="1" width="77.5703125" customWidth="1"/>
    <col min="2" max="2" width="10" customWidth="1"/>
    <col min="3" max="3" width="7.7109375" customWidth="1"/>
    <col min="4" max="4" width="11.5703125" customWidth="1"/>
    <col min="5" max="5" width="12" customWidth="1"/>
    <col min="6" max="7" width="12.42578125" bestFit="1" customWidth="1"/>
    <col min="9" max="9" width="14.140625" bestFit="1" customWidth="1"/>
  </cols>
  <sheetData>
    <row r="1" spans="1:7">
      <c r="A1" s="201" t="s">
        <v>657</v>
      </c>
      <c r="B1" s="201" t="s">
        <v>652</v>
      </c>
      <c r="C1" s="201" t="s">
        <v>651</v>
      </c>
      <c r="D1" t="s">
        <v>659</v>
      </c>
      <c r="E1" t="s">
        <v>662</v>
      </c>
      <c r="F1" t="s">
        <v>663</v>
      </c>
    </row>
    <row r="2" spans="1:7">
      <c r="A2" t="s">
        <v>660</v>
      </c>
      <c r="B2" t="s">
        <v>427</v>
      </c>
      <c r="C2" t="s">
        <v>423</v>
      </c>
      <c r="D2" s="203">
        <v>1460403.18</v>
      </c>
      <c r="E2" s="202">
        <v>53</v>
      </c>
      <c r="F2" s="202">
        <v>4</v>
      </c>
    </row>
    <row r="3" spans="1:7">
      <c r="A3" t="s">
        <v>660</v>
      </c>
      <c r="B3" t="s">
        <v>431</v>
      </c>
      <c r="C3" t="s">
        <v>423</v>
      </c>
      <c r="D3" s="203">
        <v>1137500</v>
      </c>
      <c r="E3" s="202">
        <v>18</v>
      </c>
      <c r="F3" s="202">
        <v>1</v>
      </c>
    </row>
    <row r="4" spans="1:7">
      <c r="A4" t="s">
        <v>660</v>
      </c>
      <c r="B4" t="s">
        <v>428</v>
      </c>
      <c r="C4" t="s">
        <v>423</v>
      </c>
      <c r="D4" s="203">
        <v>3526767.85</v>
      </c>
      <c r="E4" s="202">
        <v>154</v>
      </c>
      <c r="F4" s="202">
        <v>6</v>
      </c>
    </row>
    <row r="5" spans="1:7">
      <c r="A5" t="s">
        <v>645</v>
      </c>
      <c r="B5" t="s">
        <v>427</v>
      </c>
      <c r="C5" t="s">
        <v>423</v>
      </c>
      <c r="D5" s="203">
        <v>619813.42999999993</v>
      </c>
      <c r="E5" s="202">
        <v>14</v>
      </c>
      <c r="F5" s="202">
        <v>1</v>
      </c>
    </row>
    <row r="6" spans="1:7">
      <c r="A6" t="s">
        <v>661</v>
      </c>
      <c r="B6" t="s">
        <v>427</v>
      </c>
      <c r="C6" t="s">
        <v>423</v>
      </c>
      <c r="D6" s="203">
        <v>24512839.990000006</v>
      </c>
      <c r="E6" s="202">
        <v>305</v>
      </c>
      <c r="F6" s="202">
        <v>19</v>
      </c>
    </row>
    <row r="7" spans="1:7">
      <c r="A7" t="s">
        <v>661</v>
      </c>
      <c r="B7" t="s">
        <v>431</v>
      </c>
      <c r="C7" t="s">
        <v>425</v>
      </c>
      <c r="D7" s="203">
        <v>2924439.13</v>
      </c>
      <c r="E7" s="202">
        <v>30</v>
      </c>
      <c r="F7" s="202">
        <v>2</v>
      </c>
    </row>
    <row r="8" spans="1:7">
      <c r="A8" t="s">
        <v>661</v>
      </c>
      <c r="B8" t="s">
        <v>431</v>
      </c>
      <c r="C8" t="s">
        <v>423</v>
      </c>
      <c r="D8" s="203">
        <v>1406268.78</v>
      </c>
      <c r="E8" s="202">
        <v>11</v>
      </c>
      <c r="F8" s="202">
        <v>1</v>
      </c>
    </row>
    <row r="9" spans="1:7">
      <c r="A9" t="s">
        <v>661</v>
      </c>
      <c r="B9" t="s">
        <v>428</v>
      </c>
      <c r="C9" t="s">
        <v>423</v>
      </c>
      <c r="D9" s="203">
        <v>30534559.989999998</v>
      </c>
      <c r="E9" s="202">
        <v>332</v>
      </c>
      <c r="F9" s="202">
        <v>21</v>
      </c>
    </row>
    <row r="10" spans="1:7">
      <c r="A10" t="s">
        <v>661</v>
      </c>
      <c r="B10" t="s">
        <v>430</v>
      </c>
      <c r="C10" t="s">
        <v>423</v>
      </c>
      <c r="D10" s="203">
        <v>1625256</v>
      </c>
      <c r="E10" s="202">
        <v>15</v>
      </c>
      <c r="F10" s="202">
        <v>1</v>
      </c>
    </row>
    <row r="11" spans="1:7">
      <c r="A11" t="s">
        <v>646</v>
      </c>
      <c r="B11" t="s">
        <v>431</v>
      </c>
      <c r="C11" t="s">
        <v>425</v>
      </c>
      <c r="D11" s="203">
        <v>1144331.8500000001</v>
      </c>
      <c r="E11" s="202">
        <v>19</v>
      </c>
      <c r="F11" s="202">
        <v>2</v>
      </c>
    </row>
    <row r="12" spans="1:7">
      <c r="A12" t="s">
        <v>646</v>
      </c>
      <c r="B12" t="s">
        <v>428</v>
      </c>
      <c r="C12" t="s">
        <v>423</v>
      </c>
      <c r="D12" s="203">
        <v>940735.25000000012</v>
      </c>
      <c r="E12" s="202">
        <v>6</v>
      </c>
      <c r="F12" s="202">
        <v>1</v>
      </c>
    </row>
    <row r="13" spans="1:7">
      <c r="A13" t="s">
        <v>658</v>
      </c>
      <c r="D13" s="203">
        <v>69832915.449999988</v>
      </c>
      <c r="E13" s="202">
        <v>957</v>
      </c>
      <c r="F13" s="202">
        <v>59</v>
      </c>
    </row>
    <row r="15" spans="1:7">
      <c r="A15" t="s">
        <v>657</v>
      </c>
      <c r="B15" t="s">
        <v>652</v>
      </c>
      <c r="C15" t="s">
        <v>651</v>
      </c>
      <c r="D15" t="s">
        <v>659</v>
      </c>
      <c r="E15" t="s">
        <v>662</v>
      </c>
      <c r="F15" t="s">
        <v>663</v>
      </c>
    </row>
    <row r="16" spans="1:7">
      <c r="A16" t="s">
        <v>660</v>
      </c>
      <c r="B16" t="s">
        <v>427</v>
      </c>
      <c r="C16" t="s">
        <v>423</v>
      </c>
      <c r="D16" s="204">
        <v>1460403.18</v>
      </c>
      <c r="E16">
        <v>53</v>
      </c>
      <c r="F16">
        <v>4</v>
      </c>
      <c r="G16" s="204">
        <f>D16/E16</f>
        <v>27554.776981132076</v>
      </c>
    </row>
    <row r="17" spans="1:13">
      <c r="A17" t="s">
        <v>660</v>
      </c>
      <c r="B17" t="s">
        <v>431</v>
      </c>
      <c r="C17" t="s">
        <v>423</v>
      </c>
      <c r="D17" s="204">
        <v>1137500</v>
      </c>
      <c r="E17">
        <v>18</v>
      </c>
      <c r="F17">
        <v>1</v>
      </c>
      <c r="G17" s="204">
        <f t="shared" ref="G17:G27" si="0">D17/E17</f>
        <v>63194.444444444445</v>
      </c>
    </row>
    <row r="18" spans="1:13">
      <c r="A18" t="s">
        <v>660</v>
      </c>
      <c r="B18" t="s">
        <v>428</v>
      </c>
      <c r="C18" t="s">
        <v>423</v>
      </c>
      <c r="D18" s="204">
        <v>3526767.85</v>
      </c>
      <c r="E18" s="202">
        <v>154</v>
      </c>
      <c r="F18">
        <v>6</v>
      </c>
      <c r="G18" s="204">
        <f t="shared" si="0"/>
        <v>22901.089935064934</v>
      </c>
    </row>
    <row r="19" spans="1:13">
      <c r="A19" t="s">
        <v>645</v>
      </c>
      <c r="B19" t="s">
        <v>427</v>
      </c>
      <c r="C19" t="s">
        <v>423</v>
      </c>
      <c r="D19" s="204">
        <v>619813.42999999993</v>
      </c>
      <c r="E19">
        <v>14</v>
      </c>
      <c r="F19">
        <v>1</v>
      </c>
      <c r="G19" s="204">
        <f t="shared" si="0"/>
        <v>44272.38785714285</v>
      </c>
      <c r="M19" s="204"/>
    </row>
    <row r="20" spans="1:13">
      <c r="A20" t="s">
        <v>661</v>
      </c>
      <c r="B20" t="s">
        <v>427</v>
      </c>
      <c r="C20" t="s">
        <v>423</v>
      </c>
      <c r="D20" s="204">
        <v>24512839.990000006</v>
      </c>
      <c r="E20" s="202">
        <v>305</v>
      </c>
      <c r="F20">
        <v>19</v>
      </c>
      <c r="G20" s="204">
        <f t="shared" si="0"/>
        <v>80369.967180327891</v>
      </c>
    </row>
    <row r="21" spans="1:13">
      <c r="A21" t="s">
        <v>661</v>
      </c>
      <c r="B21" t="s">
        <v>431</v>
      </c>
      <c r="C21" t="s">
        <v>425</v>
      </c>
      <c r="D21" s="204">
        <v>2924439.13</v>
      </c>
      <c r="E21">
        <v>30</v>
      </c>
      <c r="F21">
        <v>2</v>
      </c>
      <c r="G21" s="204">
        <f t="shared" si="0"/>
        <v>97481.304333333333</v>
      </c>
    </row>
    <row r="22" spans="1:13">
      <c r="A22" t="s">
        <v>661</v>
      </c>
      <c r="B22" t="s">
        <v>431</v>
      </c>
      <c r="C22" t="s">
        <v>423</v>
      </c>
      <c r="D22" s="204">
        <v>1406268.78</v>
      </c>
      <c r="E22" s="202">
        <v>11</v>
      </c>
      <c r="F22">
        <v>1</v>
      </c>
      <c r="G22" s="204">
        <f t="shared" si="0"/>
        <v>127842.61636363636</v>
      </c>
    </row>
    <row r="23" spans="1:13">
      <c r="A23" t="s">
        <v>661</v>
      </c>
      <c r="B23" t="s">
        <v>428</v>
      </c>
      <c r="C23" t="s">
        <v>423</v>
      </c>
      <c r="D23" s="204">
        <v>30534559.989999998</v>
      </c>
      <c r="E23" s="202">
        <v>332</v>
      </c>
      <c r="F23">
        <v>21</v>
      </c>
      <c r="G23" s="204">
        <f t="shared" si="0"/>
        <v>91971.566234939761</v>
      </c>
    </row>
    <row r="24" spans="1:13">
      <c r="A24" t="s">
        <v>661</v>
      </c>
      <c r="B24" t="s">
        <v>430</v>
      </c>
      <c r="C24" t="s">
        <v>423</v>
      </c>
      <c r="D24" s="204">
        <v>1625256</v>
      </c>
      <c r="E24" s="202">
        <v>15</v>
      </c>
      <c r="F24">
        <v>1</v>
      </c>
      <c r="G24" s="204">
        <f t="shared" si="0"/>
        <v>108350.39999999999</v>
      </c>
    </row>
    <row r="25" spans="1:13">
      <c r="A25" t="s">
        <v>646</v>
      </c>
      <c r="B25" t="s">
        <v>431</v>
      </c>
      <c r="C25" t="s">
        <v>425</v>
      </c>
      <c r="D25" s="204">
        <v>1144331.8500000001</v>
      </c>
      <c r="E25" s="202">
        <v>19</v>
      </c>
      <c r="F25">
        <v>2</v>
      </c>
      <c r="G25" s="204">
        <f t="shared" si="0"/>
        <v>60227.992105263162</v>
      </c>
    </row>
    <row r="26" spans="1:13">
      <c r="A26" t="s">
        <v>646</v>
      </c>
      <c r="B26" t="s">
        <v>428</v>
      </c>
      <c r="C26" t="s">
        <v>423</v>
      </c>
      <c r="D26" s="204">
        <v>940735.25000000012</v>
      </c>
      <c r="E26" s="202">
        <v>6</v>
      </c>
      <c r="F26">
        <v>1</v>
      </c>
      <c r="G26" s="204">
        <f t="shared" si="0"/>
        <v>156789.20833333334</v>
      </c>
    </row>
    <row r="27" spans="1:13">
      <c r="A27" t="s">
        <v>658</v>
      </c>
      <c r="D27" s="204">
        <v>69832915.449999988</v>
      </c>
      <c r="E27" s="202">
        <v>957</v>
      </c>
      <c r="F27">
        <v>59</v>
      </c>
      <c r="G27" s="204">
        <f t="shared" si="0"/>
        <v>72970.653552769058</v>
      </c>
    </row>
    <row r="28" spans="1:13">
      <c r="E28" s="202"/>
    </row>
    <row r="29" spans="1:13">
      <c r="D29" s="204"/>
      <c r="E29" s="202"/>
    </row>
    <row r="39" spans="4:4">
      <c r="D39" s="203"/>
    </row>
  </sheetData>
  <sortState ref="A31:C35">
    <sortCondition descending="1" ref="B31"/>
  </sortState>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A4" sqref="A4"/>
    </sheetView>
  </sheetViews>
  <sheetFormatPr baseColWidth="10" defaultRowHeight="15"/>
  <cols>
    <col min="1" max="1" width="37.42578125" customWidth="1"/>
    <col min="2" max="2" width="20.5703125" customWidth="1"/>
    <col min="3" max="3" width="10.7109375" customWidth="1"/>
    <col min="4" max="4" width="11.5703125" bestFit="1" customWidth="1"/>
    <col min="5" max="5" width="13.28515625" customWidth="1"/>
  </cols>
  <sheetData>
    <row r="1" spans="1:6" ht="25.5" customHeight="1">
      <c r="A1" s="290"/>
      <c r="B1" s="290"/>
      <c r="C1" s="290"/>
      <c r="D1" s="290"/>
      <c r="E1" s="290"/>
    </row>
    <row r="2" spans="1:6" ht="30" customHeight="1">
      <c r="A2" s="293" t="s">
        <v>664</v>
      </c>
      <c r="B2" s="291" t="s">
        <v>665</v>
      </c>
      <c r="C2" s="291" t="s">
        <v>125</v>
      </c>
      <c r="D2" s="291" t="s">
        <v>128</v>
      </c>
      <c r="E2" s="291" t="s">
        <v>666</v>
      </c>
    </row>
    <row r="3" spans="1:6">
      <c r="A3" s="294"/>
      <c r="B3" s="292"/>
      <c r="C3" s="292"/>
      <c r="D3" s="292"/>
      <c r="E3" s="292"/>
    </row>
    <row r="4" spans="1:6" ht="30" customHeight="1">
      <c r="A4" s="219" t="s">
        <v>667</v>
      </c>
      <c r="B4" s="208"/>
      <c r="C4" s="208"/>
      <c r="D4" s="221">
        <f>SUM(D5:D9)</f>
        <v>61003364</v>
      </c>
      <c r="E4" s="222">
        <f>SUM(E5:E9)</f>
        <v>0.87000000000000011</v>
      </c>
      <c r="F4" s="110"/>
    </row>
    <row r="5" spans="1:6">
      <c r="A5" s="210"/>
      <c r="B5" s="209" t="s">
        <v>668</v>
      </c>
      <c r="C5" s="209" t="s">
        <v>669</v>
      </c>
      <c r="D5" s="213">
        <v>24512840</v>
      </c>
      <c r="E5" s="216">
        <v>0.35</v>
      </c>
    </row>
    <row r="6" spans="1:6">
      <c r="A6" s="210"/>
      <c r="B6" s="210" t="s">
        <v>670</v>
      </c>
      <c r="C6" s="210" t="s">
        <v>669</v>
      </c>
      <c r="D6" s="214">
        <v>30534560</v>
      </c>
      <c r="E6" s="217">
        <v>0.44</v>
      </c>
    </row>
    <row r="7" spans="1:6">
      <c r="A7" s="210"/>
      <c r="B7" s="211" t="s">
        <v>671</v>
      </c>
      <c r="C7" s="211" t="s">
        <v>669</v>
      </c>
      <c r="D7" s="215">
        <v>1406269</v>
      </c>
      <c r="E7" s="218">
        <v>0.02</v>
      </c>
    </row>
    <row r="8" spans="1:6">
      <c r="A8" s="210"/>
      <c r="B8" s="211" t="s">
        <v>671</v>
      </c>
      <c r="C8" s="211" t="s">
        <v>672</v>
      </c>
      <c r="D8" s="215">
        <v>2924439</v>
      </c>
      <c r="E8" s="218">
        <v>0.04</v>
      </c>
    </row>
    <row r="9" spans="1:6">
      <c r="A9" s="210"/>
      <c r="B9" s="211" t="s">
        <v>673</v>
      </c>
      <c r="C9" s="211" t="s">
        <v>669</v>
      </c>
      <c r="D9" s="215">
        <v>1625256</v>
      </c>
      <c r="E9" s="218">
        <v>0.02</v>
      </c>
    </row>
    <row r="10" spans="1:6">
      <c r="A10" s="210"/>
      <c r="B10" s="210"/>
      <c r="C10" s="210"/>
      <c r="D10" s="210"/>
      <c r="E10" s="210"/>
    </row>
    <row r="11" spans="1:6" ht="30" customHeight="1">
      <c r="A11" s="219" t="s">
        <v>680</v>
      </c>
      <c r="B11" s="208"/>
      <c r="C11" s="208"/>
      <c r="D11" s="220">
        <f>SUM(D12:D14)</f>
        <v>6124671</v>
      </c>
      <c r="E11" s="222">
        <f>SUM(E12:E14)</f>
        <v>9.0000000000000011E-2</v>
      </c>
    </row>
    <row r="12" spans="1:6">
      <c r="A12" s="210"/>
      <c r="B12" s="209" t="s">
        <v>674</v>
      </c>
      <c r="C12" s="209" t="s">
        <v>669</v>
      </c>
      <c r="D12" s="213">
        <v>1460403</v>
      </c>
      <c r="E12" s="216">
        <v>0.02</v>
      </c>
    </row>
    <row r="13" spans="1:6">
      <c r="A13" s="210"/>
      <c r="B13" s="210" t="s">
        <v>675</v>
      </c>
      <c r="C13" s="210" t="s">
        <v>669</v>
      </c>
      <c r="D13" s="214">
        <v>3526768</v>
      </c>
      <c r="E13" s="217">
        <v>0.05</v>
      </c>
    </row>
    <row r="14" spans="1:6">
      <c r="A14" s="210"/>
      <c r="B14" s="211" t="s">
        <v>676</v>
      </c>
      <c r="C14" s="211" t="s">
        <v>669</v>
      </c>
      <c r="D14" s="215">
        <v>1137500</v>
      </c>
      <c r="E14" s="218">
        <v>0.02</v>
      </c>
    </row>
    <row r="15" spans="1:6">
      <c r="A15" s="210"/>
      <c r="B15" s="210"/>
      <c r="C15" s="210"/>
      <c r="D15" s="210"/>
      <c r="E15" s="210"/>
    </row>
    <row r="16" spans="1:6" ht="30" customHeight="1">
      <c r="A16" s="219" t="s">
        <v>677</v>
      </c>
      <c r="B16" s="208"/>
      <c r="C16" s="208"/>
      <c r="D16" s="220">
        <f>SUM(D17:D18)</f>
        <v>2085067</v>
      </c>
      <c r="E16" s="222">
        <f>SUM(E17:E18)</f>
        <v>0.03</v>
      </c>
    </row>
    <row r="17" spans="1:5">
      <c r="A17" s="210"/>
      <c r="B17" s="210" t="s">
        <v>670</v>
      </c>
      <c r="C17" s="210" t="s">
        <v>669</v>
      </c>
      <c r="D17" s="214">
        <v>940735</v>
      </c>
      <c r="E17" s="217">
        <v>0.01</v>
      </c>
    </row>
    <row r="18" spans="1:5">
      <c r="A18" s="210"/>
      <c r="B18" s="211" t="s">
        <v>671</v>
      </c>
      <c r="C18" s="211" t="s">
        <v>672</v>
      </c>
      <c r="D18" s="215">
        <v>1144332</v>
      </c>
      <c r="E18" s="218">
        <v>0.02</v>
      </c>
    </row>
    <row r="19" spans="1:5">
      <c r="A19" s="210"/>
      <c r="B19" s="210"/>
      <c r="C19" s="210"/>
      <c r="D19" s="210"/>
      <c r="E19" s="210"/>
    </row>
    <row r="20" spans="1:5" ht="30" customHeight="1">
      <c r="A20" s="219" t="s">
        <v>678</v>
      </c>
      <c r="B20" s="208"/>
      <c r="C20" s="208"/>
      <c r="D20" s="208"/>
      <c r="E20" s="223"/>
    </row>
    <row r="21" spans="1:5">
      <c r="A21" s="210"/>
      <c r="B21" s="209" t="s">
        <v>674</v>
      </c>
      <c r="C21" s="209" t="s">
        <v>669</v>
      </c>
      <c r="D21" s="213">
        <v>619813</v>
      </c>
      <c r="E21" s="216">
        <v>0.01</v>
      </c>
    </row>
    <row r="22" spans="1:5">
      <c r="A22" s="212"/>
      <c r="B22" s="212"/>
      <c r="C22" s="212"/>
      <c r="D22" s="212"/>
      <c r="E22" s="212"/>
    </row>
    <row r="23" spans="1:5">
      <c r="A23" s="205" t="s">
        <v>679</v>
      </c>
      <c r="B23" s="205"/>
      <c r="C23" s="205"/>
      <c r="D23" s="206">
        <v>69832915</v>
      </c>
      <c r="E23" s="207">
        <v>1</v>
      </c>
    </row>
  </sheetData>
  <mergeCells count="6">
    <mergeCell ref="A1:E1"/>
    <mergeCell ref="E2:E3"/>
    <mergeCell ref="D2:D3"/>
    <mergeCell ref="C2:C3"/>
    <mergeCell ref="B2:B3"/>
    <mergeCell ref="A2:A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F81"/>
  <sheetViews>
    <sheetView zoomScale="110" zoomScaleNormal="110" workbookViewId="0"/>
  </sheetViews>
  <sheetFormatPr baseColWidth="10" defaultRowHeight="15"/>
  <cols>
    <col min="1" max="1" width="27.42578125" customWidth="1"/>
    <col min="2" max="2" width="16.7109375" customWidth="1"/>
    <col min="3" max="6" width="15" customWidth="1"/>
  </cols>
  <sheetData>
    <row r="5" spans="1:6" ht="10.5" customHeight="1"/>
    <row r="6" spans="1:6" ht="40.5" customHeight="1">
      <c r="A6" s="252" t="s">
        <v>143</v>
      </c>
      <c r="B6" s="252"/>
      <c r="C6" s="252"/>
      <c r="D6" s="252"/>
      <c r="E6" s="252"/>
      <c r="F6" s="95"/>
    </row>
    <row r="7" spans="1:6" ht="12.75" customHeight="1" thickBot="1">
      <c r="A7" s="21"/>
      <c r="B7" s="21"/>
      <c r="C7" s="21"/>
      <c r="D7" s="21"/>
      <c r="E7" s="21"/>
      <c r="F7" s="21"/>
    </row>
    <row r="8" spans="1:6">
      <c r="A8" s="295" t="s">
        <v>101</v>
      </c>
      <c r="B8" s="298" t="s">
        <v>104</v>
      </c>
      <c r="C8" s="87" t="s">
        <v>138</v>
      </c>
      <c r="D8" s="87" t="s">
        <v>139</v>
      </c>
      <c r="E8" s="87" t="s">
        <v>107</v>
      </c>
    </row>
    <row r="9" spans="1:6">
      <c r="A9" s="296"/>
      <c r="B9" s="299"/>
      <c r="C9" s="88" t="s">
        <v>108</v>
      </c>
      <c r="D9" s="89" t="s">
        <v>140</v>
      </c>
      <c r="E9" s="90" t="s">
        <v>109</v>
      </c>
    </row>
    <row r="10" spans="1:6" ht="16.5">
      <c r="A10" s="296"/>
      <c r="B10" s="299"/>
      <c r="C10" s="88" t="s">
        <v>110</v>
      </c>
      <c r="D10" s="89" t="s">
        <v>141</v>
      </c>
      <c r="E10" s="90" t="s">
        <v>111</v>
      </c>
    </row>
    <row r="11" spans="1:6">
      <c r="A11" s="296"/>
      <c r="B11" s="299"/>
      <c r="C11" s="88" t="s">
        <v>112</v>
      </c>
      <c r="D11" s="91"/>
      <c r="E11" s="90" t="s">
        <v>113</v>
      </c>
    </row>
    <row r="12" spans="1:6">
      <c r="A12" s="296"/>
      <c r="B12" s="299"/>
      <c r="C12" s="88" t="s">
        <v>114</v>
      </c>
      <c r="D12" s="92"/>
      <c r="E12" s="90" t="s">
        <v>115</v>
      </c>
    </row>
    <row r="13" spans="1:6" ht="16.5">
      <c r="A13" s="296"/>
      <c r="B13" s="299"/>
      <c r="C13" s="88" t="s">
        <v>116</v>
      </c>
      <c r="D13" s="92"/>
      <c r="E13" s="90" t="s">
        <v>117</v>
      </c>
    </row>
    <row r="14" spans="1:6" ht="16.5">
      <c r="A14" s="296"/>
      <c r="B14" s="299"/>
      <c r="C14" s="88" t="s">
        <v>118</v>
      </c>
      <c r="D14" s="92"/>
      <c r="E14" s="93" t="s">
        <v>142</v>
      </c>
    </row>
    <row r="15" spans="1:6" ht="16.5">
      <c r="A15" s="296"/>
      <c r="B15" s="299"/>
      <c r="C15" s="88" t="s">
        <v>95</v>
      </c>
      <c r="D15" s="92"/>
      <c r="E15" s="92"/>
    </row>
    <row r="16" spans="1:6" ht="15.75" thickBot="1">
      <c r="A16" s="297"/>
      <c r="B16" s="300"/>
      <c r="C16" s="107" t="s">
        <v>120</v>
      </c>
      <c r="D16" s="94"/>
      <c r="E16" s="94"/>
    </row>
    <row r="17" spans="1:5" ht="45">
      <c r="A17" s="124" t="s">
        <v>271</v>
      </c>
      <c r="B17" s="113">
        <v>1114650.96</v>
      </c>
      <c r="C17" s="106" t="s">
        <v>120</v>
      </c>
      <c r="D17" s="96" t="s">
        <v>140</v>
      </c>
      <c r="E17" s="97" t="s">
        <v>424</v>
      </c>
    </row>
    <row r="18" spans="1:5" ht="56.25">
      <c r="A18" s="124" t="s">
        <v>274</v>
      </c>
      <c r="B18" s="113">
        <v>2989093.95</v>
      </c>
      <c r="C18" s="106" t="s">
        <v>120</v>
      </c>
      <c r="D18" s="96" t="s">
        <v>140</v>
      </c>
      <c r="E18" s="97" t="s">
        <v>424</v>
      </c>
    </row>
    <row r="19" spans="1:5" ht="56.25">
      <c r="A19" s="124" t="s">
        <v>283</v>
      </c>
      <c r="B19" s="113">
        <v>1773426.66</v>
      </c>
      <c r="C19" s="106" t="s">
        <v>120</v>
      </c>
      <c r="D19" s="96" t="s">
        <v>140</v>
      </c>
      <c r="E19" s="97" t="s">
        <v>424</v>
      </c>
    </row>
    <row r="20" spans="1:5" ht="45">
      <c r="A20" s="124" t="s">
        <v>277</v>
      </c>
      <c r="B20" s="113">
        <v>1962734.07</v>
      </c>
      <c r="C20" s="106" t="s">
        <v>120</v>
      </c>
      <c r="D20" s="96" t="s">
        <v>140</v>
      </c>
      <c r="E20" s="97" t="s">
        <v>424</v>
      </c>
    </row>
    <row r="21" spans="1:5" ht="45">
      <c r="A21" s="124" t="s">
        <v>280</v>
      </c>
      <c r="B21" s="113">
        <v>1154722.01</v>
      </c>
      <c r="C21" s="106" t="s">
        <v>120</v>
      </c>
      <c r="D21" s="96" t="s">
        <v>140</v>
      </c>
      <c r="E21" s="97" t="s">
        <v>424</v>
      </c>
    </row>
    <row r="22" spans="1:5" ht="45">
      <c r="A22" s="124" t="s">
        <v>286</v>
      </c>
      <c r="B22" s="113">
        <v>1674906.81</v>
      </c>
      <c r="C22" s="106" t="s">
        <v>120</v>
      </c>
      <c r="D22" s="96" t="s">
        <v>140</v>
      </c>
      <c r="E22" s="97" t="s">
        <v>424</v>
      </c>
    </row>
    <row r="23" spans="1:5" ht="45">
      <c r="A23" s="124" t="s">
        <v>289</v>
      </c>
      <c r="B23" s="113">
        <v>1203114.1399999999</v>
      </c>
      <c r="C23" s="106" t="s">
        <v>120</v>
      </c>
      <c r="D23" s="96" t="s">
        <v>140</v>
      </c>
      <c r="E23" s="97" t="s">
        <v>424</v>
      </c>
    </row>
    <row r="24" spans="1:5" ht="45">
      <c r="A24" s="124" t="s">
        <v>292</v>
      </c>
      <c r="B24" s="113">
        <v>1392483.7300000002</v>
      </c>
      <c r="C24" s="106" t="s">
        <v>120</v>
      </c>
      <c r="D24" s="96" t="s">
        <v>140</v>
      </c>
      <c r="E24" s="97" t="s">
        <v>424</v>
      </c>
    </row>
    <row r="25" spans="1:5" ht="45">
      <c r="A25" s="124" t="s">
        <v>295</v>
      </c>
      <c r="B25" s="113">
        <v>1994619.5099999998</v>
      </c>
      <c r="C25" s="106" t="s">
        <v>120</v>
      </c>
      <c r="D25" s="96" t="s">
        <v>140</v>
      </c>
      <c r="E25" s="97" t="s">
        <v>424</v>
      </c>
    </row>
    <row r="26" spans="1:5" ht="45">
      <c r="A26" s="124" t="s">
        <v>297</v>
      </c>
      <c r="B26" s="113">
        <v>1236467.4300000002</v>
      </c>
      <c r="C26" s="106" t="s">
        <v>120</v>
      </c>
      <c r="D26" s="96" t="s">
        <v>140</v>
      </c>
      <c r="E26" s="97" t="s">
        <v>424</v>
      </c>
    </row>
    <row r="27" spans="1:5" ht="45">
      <c r="A27" s="124" t="s">
        <v>300</v>
      </c>
      <c r="B27" s="113">
        <v>1624721</v>
      </c>
      <c r="C27" s="106" t="s">
        <v>120</v>
      </c>
      <c r="D27" s="96" t="s">
        <v>140</v>
      </c>
      <c r="E27" s="97" t="s">
        <v>424</v>
      </c>
    </row>
    <row r="28" spans="1:5" ht="45">
      <c r="A28" s="124" t="s">
        <v>303</v>
      </c>
      <c r="B28" s="113">
        <v>1625256</v>
      </c>
      <c r="C28" s="106" t="s">
        <v>120</v>
      </c>
      <c r="D28" s="96" t="s">
        <v>140</v>
      </c>
      <c r="E28" s="97" t="s">
        <v>424</v>
      </c>
    </row>
    <row r="29" spans="1:5" ht="45">
      <c r="A29" s="124" t="s">
        <v>306</v>
      </c>
      <c r="B29" s="113">
        <v>998899.99</v>
      </c>
      <c r="C29" s="106" t="s">
        <v>120</v>
      </c>
      <c r="D29" s="96" t="s">
        <v>140</v>
      </c>
      <c r="E29" s="97" t="s">
        <v>424</v>
      </c>
    </row>
    <row r="30" spans="1:5" ht="45">
      <c r="A30" s="124" t="s">
        <v>309</v>
      </c>
      <c r="B30" s="113">
        <v>1256718.2</v>
      </c>
      <c r="C30" s="106" t="s">
        <v>120</v>
      </c>
      <c r="D30" s="96" t="s">
        <v>140</v>
      </c>
      <c r="E30" s="97" t="s">
        <v>424</v>
      </c>
    </row>
    <row r="31" spans="1:5" ht="45">
      <c r="A31" s="124" t="s">
        <v>312</v>
      </c>
      <c r="B31" s="113">
        <v>1152112.45</v>
      </c>
      <c r="C31" s="106" t="s">
        <v>120</v>
      </c>
      <c r="D31" s="96" t="s">
        <v>140</v>
      </c>
      <c r="E31" s="97" t="s">
        <v>424</v>
      </c>
    </row>
    <row r="32" spans="1:5" ht="45">
      <c r="A32" s="124" t="s">
        <v>315</v>
      </c>
      <c r="B32" s="113">
        <v>1191671.1099999999</v>
      </c>
      <c r="C32" s="106" t="s">
        <v>120</v>
      </c>
      <c r="D32" s="96" t="s">
        <v>140</v>
      </c>
      <c r="E32" s="97" t="s">
        <v>424</v>
      </c>
    </row>
    <row r="33" spans="1:5" ht="45">
      <c r="A33" s="124" t="s">
        <v>318</v>
      </c>
      <c r="B33" s="113">
        <v>1210190.5900000001</v>
      </c>
      <c r="C33" s="106" t="s">
        <v>120</v>
      </c>
      <c r="D33" s="96" t="s">
        <v>140</v>
      </c>
      <c r="E33" s="97" t="s">
        <v>424</v>
      </c>
    </row>
    <row r="34" spans="1:5" ht="45">
      <c r="A34" s="124" t="s">
        <v>321</v>
      </c>
      <c r="B34" s="113">
        <v>1130785.1600000001</v>
      </c>
      <c r="C34" s="106" t="s">
        <v>120</v>
      </c>
      <c r="D34" s="96" t="s">
        <v>140</v>
      </c>
      <c r="E34" s="97" t="s">
        <v>424</v>
      </c>
    </row>
    <row r="35" spans="1:5" ht="67.5">
      <c r="A35" s="124" t="s">
        <v>324</v>
      </c>
      <c r="B35" s="113">
        <v>1137500</v>
      </c>
      <c r="C35" s="106" t="s">
        <v>120</v>
      </c>
      <c r="D35" s="96" t="s">
        <v>140</v>
      </c>
      <c r="E35" s="97" t="s">
        <v>111</v>
      </c>
    </row>
    <row r="36" spans="1:5" ht="45">
      <c r="A36" s="124" t="s">
        <v>326</v>
      </c>
      <c r="B36" s="113">
        <v>1598743.0400000003</v>
      </c>
      <c r="C36" s="106" t="s">
        <v>120</v>
      </c>
      <c r="D36" s="96" t="s">
        <v>140</v>
      </c>
      <c r="E36" s="97" t="s">
        <v>424</v>
      </c>
    </row>
    <row r="37" spans="1:5" ht="101.25">
      <c r="A37" s="124" t="s">
        <v>329</v>
      </c>
      <c r="B37" s="113">
        <v>619813.42999999993</v>
      </c>
      <c r="C37" s="106" t="s">
        <v>120</v>
      </c>
      <c r="D37" s="96" t="s">
        <v>140</v>
      </c>
      <c r="E37" s="97" t="s">
        <v>111</v>
      </c>
    </row>
    <row r="38" spans="1:5" ht="56.25">
      <c r="A38" s="124" t="s">
        <v>332</v>
      </c>
      <c r="B38" s="113">
        <v>371012.27999999997</v>
      </c>
      <c r="C38" s="106" t="s">
        <v>120</v>
      </c>
      <c r="D38" s="96" t="s">
        <v>140</v>
      </c>
      <c r="E38" s="97" t="s">
        <v>111</v>
      </c>
    </row>
    <row r="39" spans="1:5" ht="56.25">
      <c r="A39" s="124" t="s">
        <v>335</v>
      </c>
      <c r="B39" s="113">
        <v>381811.71</v>
      </c>
      <c r="C39" s="106" t="s">
        <v>120</v>
      </c>
      <c r="D39" s="96" t="s">
        <v>140</v>
      </c>
      <c r="E39" s="97" t="s">
        <v>111</v>
      </c>
    </row>
    <row r="40" spans="1:5" ht="56.25">
      <c r="A40" s="124" t="s">
        <v>337</v>
      </c>
      <c r="B40" s="113">
        <v>364357.89</v>
      </c>
      <c r="C40" s="106" t="s">
        <v>120</v>
      </c>
      <c r="D40" s="96" t="s">
        <v>140</v>
      </c>
      <c r="E40" s="97" t="s">
        <v>111</v>
      </c>
    </row>
    <row r="41" spans="1:5" ht="78.75">
      <c r="A41" s="124" t="s">
        <v>339</v>
      </c>
      <c r="B41" s="113">
        <v>901492.52</v>
      </c>
      <c r="C41" s="106" t="s">
        <v>120</v>
      </c>
      <c r="D41" s="96" t="s">
        <v>140</v>
      </c>
      <c r="E41" s="97" t="s">
        <v>111</v>
      </c>
    </row>
    <row r="42" spans="1:5" ht="45">
      <c r="A42" s="124" t="s">
        <v>341</v>
      </c>
      <c r="B42" s="113">
        <v>958043.56</v>
      </c>
      <c r="C42" s="106" t="s">
        <v>120</v>
      </c>
      <c r="D42" s="96" t="s">
        <v>140</v>
      </c>
      <c r="E42" s="97" t="s">
        <v>424</v>
      </c>
    </row>
    <row r="43" spans="1:5" ht="67.5">
      <c r="A43" s="124" t="s">
        <v>344</v>
      </c>
      <c r="B43" s="113">
        <v>343221.30000000005</v>
      </c>
      <c r="C43" s="106" t="s">
        <v>120</v>
      </c>
      <c r="D43" s="96" t="s">
        <v>140</v>
      </c>
      <c r="E43" s="97" t="s">
        <v>111</v>
      </c>
    </row>
    <row r="44" spans="1:5" ht="45">
      <c r="A44" s="124" t="s">
        <v>346</v>
      </c>
      <c r="B44" s="113">
        <v>1053888.1900000002</v>
      </c>
      <c r="C44" s="106" t="s">
        <v>120</v>
      </c>
      <c r="D44" s="96" t="s">
        <v>140</v>
      </c>
      <c r="E44" s="97" t="s">
        <v>424</v>
      </c>
    </row>
    <row r="45" spans="1:5" ht="45">
      <c r="A45" s="124" t="s">
        <v>348</v>
      </c>
      <c r="B45" s="113">
        <v>1092614.27</v>
      </c>
      <c r="C45" s="106" t="s">
        <v>120</v>
      </c>
      <c r="D45" s="96" t="s">
        <v>140</v>
      </c>
      <c r="E45" s="97" t="s">
        <v>424</v>
      </c>
    </row>
    <row r="46" spans="1:5" ht="67.5">
      <c r="A46" s="124" t="s">
        <v>351</v>
      </c>
      <c r="B46" s="113">
        <v>383633.67</v>
      </c>
      <c r="C46" s="106" t="s">
        <v>120</v>
      </c>
      <c r="D46" s="96" t="s">
        <v>140</v>
      </c>
      <c r="E46" s="97" t="s">
        <v>111</v>
      </c>
    </row>
    <row r="47" spans="1:5" ht="45">
      <c r="A47" s="124" t="s">
        <v>354</v>
      </c>
      <c r="B47" s="113">
        <v>1203371.6499999999</v>
      </c>
      <c r="C47" s="106" t="s">
        <v>120</v>
      </c>
      <c r="D47" s="96" t="s">
        <v>140</v>
      </c>
      <c r="E47" s="97" t="s">
        <v>424</v>
      </c>
    </row>
    <row r="48" spans="1:5" ht="56.25">
      <c r="A48" s="124" t="s">
        <v>357</v>
      </c>
      <c r="B48" s="113">
        <v>384190.26</v>
      </c>
      <c r="C48" s="106" t="s">
        <v>120</v>
      </c>
      <c r="D48" s="96" t="s">
        <v>140</v>
      </c>
      <c r="E48" s="97" t="s">
        <v>111</v>
      </c>
    </row>
    <row r="49" spans="1:5" ht="56.25">
      <c r="A49" s="124" t="s">
        <v>360</v>
      </c>
      <c r="B49" s="113">
        <v>345058.9</v>
      </c>
      <c r="C49" s="106" t="s">
        <v>120</v>
      </c>
      <c r="D49" s="96" t="s">
        <v>140</v>
      </c>
      <c r="E49" s="97" t="s">
        <v>111</v>
      </c>
    </row>
    <row r="50" spans="1:5" ht="56.25">
      <c r="A50" s="124" t="s">
        <v>362</v>
      </c>
      <c r="B50" s="113">
        <v>940735.25000000012</v>
      </c>
      <c r="C50" s="106" t="s">
        <v>120</v>
      </c>
      <c r="D50" s="96" t="s">
        <v>140</v>
      </c>
      <c r="E50" s="97" t="s">
        <v>424</v>
      </c>
    </row>
    <row r="51" spans="1:5" ht="45">
      <c r="A51" s="124" t="s">
        <v>364</v>
      </c>
      <c r="B51" s="113">
        <v>892729.01</v>
      </c>
      <c r="C51" s="106" t="s">
        <v>120</v>
      </c>
      <c r="D51" s="96" t="s">
        <v>140</v>
      </c>
      <c r="E51" s="97" t="s">
        <v>424</v>
      </c>
    </row>
    <row r="52" spans="1:5" ht="45">
      <c r="A52" s="124" t="s">
        <v>367</v>
      </c>
      <c r="B52" s="113">
        <v>1798090.13</v>
      </c>
      <c r="C52" s="106" t="s">
        <v>120</v>
      </c>
      <c r="D52" s="96" t="s">
        <v>140</v>
      </c>
      <c r="E52" s="97" t="s">
        <v>424</v>
      </c>
    </row>
    <row r="53" spans="1:5" ht="45">
      <c r="A53" s="124" t="s">
        <v>369</v>
      </c>
      <c r="B53" s="113">
        <v>1445740.39</v>
      </c>
      <c r="C53" s="106" t="s">
        <v>120</v>
      </c>
      <c r="D53" s="96" t="s">
        <v>140</v>
      </c>
      <c r="E53" s="97" t="s">
        <v>424</v>
      </c>
    </row>
    <row r="54" spans="1:5" ht="45">
      <c r="A54" s="124" t="s">
        <v>371</v>
      </c>
      <c r="B54" s="113">
        <v>1098100.8</v>
      </c>
      <c r="C54" s="106" t="s">
        <v>120</v>
      </c>
      <c r="D54" s="96" t="s">
        <v>140</v>
      </c>
      <c r="E54" s="97" t="s">
        <v>424</v>
      </c>
    </row>
    <row r="55" spans="1:5" ht="45">
      <c r="A55" s="124" t="s">
        <v>374</v>
      </c>
      <c r="B55" s="113">
        <v>1496588.5</v>
      </c>
      <c r="C55" s="106" t="s">
        <v>120</v>
      </c>
      <c r="D55" s="96" t="s">
        <v>140</v>
      </c>
      <c r="E55" s="97" t="s">
        <v>424</v>
      </c>
    </row>
    <row r="56" spans="1:5" ht="45">
      <c r="A56" s="124" t="s">
        <v>376</v>
      </c>
      <c r="B56" s="113">
        <v>1396069.78</v>
      </c>
      <c r="C56" s="106" t="s">
        <v>120</v>
      </c>
      <c r="D56" s="96" t="s">
        <v>140</v>
      </c>
      <c r="E56" s="97" t="s">
        <v>424</v>
      </c>
    </row>
    <row r="57" spans="1:5" ht="67.5">
      <c r="A57" s="124" t="s">
        <v>378</v>
      </c>
      <c r="B57" s="113">
        <v>956167.5</v>
      </c>
      <c r="C57" s="106" t="s">
        <v>120</v>
      </c>
      <c r="D57" s="96" t="s">
        <v>140</v>
      </c>
      <c r="E57" s="97" t="s">
        <v>111</v>
      </c>
    </row>
    <row r="58" spans="1:5" ht="45">
      <c r="A58" s="124" t="s">
        <v>379</v>
      </c>
      <c r="B58" s="113">
        <v>1795694.04</v>
      </c>
      <c r="C58" s="106" t="s">
        <v>120</v>
      </c>
      <c r="D58" s="96" t="s">
        <v>140</v>
      </c>
      <c r="E58" s="97" t="s">
        <v>424</v>
      </c>
    </row>
    <row r="59" spans="1:5" ht="45">
      <c r="A59" s="124" t="s">
        <v>381</v>
      </c>
      <c r="B59" s="113">
        <v>1399724.17</v>
      </c>
      <c r="C59" s="106" t="s">
        <v>120</v>
      </c>
      <c r="D59" s="96" t="s">
        <v>140</v>
      </c>
      <c r="E59" s="97" t="s">
        <v>424</v>
      </c>
    </row>
    <row r="60" spans="1:5" ht="45">
      <c r="A60" s="124" t="s">
        <v>384</v>
      </c>
      <c r="B60" s="113">
        <v>1914249.5499999998</v>
      </c>
      <c r="C60" s="106" t="s">
        <v>120</v>
      </c>
      <c r="D60" s="96" t="s">
        <v>140</v>
      </c>
      <c r="E60" s="97" t="s">
        <v>424</v>
      </c>
    </row>
    <row r="61" spans="1:5" ht="45">
      <c r="A61" s="124" t="s">
        <v>387</v>
      </c>
      <c r="B61" s="113">
        <v>1406268.78</v>
      </c>
      <c r="C61" s="106" t="s">
        <v>120</v>
      </c>
      <c r="D61" s="96" t="s">
        <v>140</v>
      </c>
      <c r="E61" s="97" t="s">
        <v>424</v>
      </c>
    </row>
    <row r="62" spans="1:5" ht="45">
      <c r="A62" s="124" t="s">
        <v>390</v>
      </c>
      <c r="B62" s="113">
        <v>1347213.65</v>
      </c>
      <c r="C62" s="106" t="s">
        <v>120</v>
      </c>
      <c r="D62" s="96" t="s">
        <v>140</v>
      </c>
      <c r="E62" s="97" t="s">
        <v>424</v>
      </c>
    </row>
    <row r="63" spans="1:5" ht="45">
      <c r="A63" s="124" t="s">
        <v>393</v>
      </c>
      <c r="B63" s="113">
        <v>871744.86</v>
      </c>
      <c r="C63" s="106" t="s">
        <v>120</v>
      </c>
      <c r="D63" s="96" t="s">
        <v>140</v>
      </c>
      <c r="E63" s="97" t="s">
        <v>424</v>
      </c>
    </row>
    <row r="64" spans="1:5" ht="45">
      <c r="A64" s="124" t="s">
        <v>394</v>
      </c>
      <c r="B64" s="113">
        <v>764479.27</v>
      </c>
      <c r="C64" s="106" t="s">
        <v>120</v>
      </c>
      <c r="D64" s="96" t="s">
        <v>140</v>
      </c>
      <c r="E64" s="97" t="s">
        <v>424</v>
      </c>
    </row>
    <row r="65" spans="1:6" ht="45">
      <c r="A65" s="124" t="s">
        <v>396</v>
      </c>
      <c r="B65" s="113">
        <v>1547933.41</v>
      </c>
      <c r="C65" s="106" t="s">
        <v>120</v>
      </c>
      <c r="D65" s="96" t="s">
        <v>140</v>
      </c>
      <c r="E65" s="97" t="s">
        <v>424</v>
      </c>
    </row>
    <row r="66" spans="1:6" ht="45">
      <c r="A66" s="124" t="s">
        <v>398</v>
      </c>
      <c r="B66" s="113">
        <v>571370.17000000004</v>
      </c>
      <c r="C66" s="106" t="s">
        <v>120</v>
      </c>
      <c r="D66" s="96" t="s">
        <v>140</v>
      </c>
      <c r="E66" s="97" t="s">
        <v>424</v>
      </c>
    </row>
    <row r="67" spans="1:6" ht="45">
      <c r="A67" s="124" t="s">
        <v>401</v>
      </c>
      <c r="B67" s="113">
        <v>1977313.65</v>
      </c>
      <c r="C67" s="106" t="s">
        <v>120</v>
      </c>
      <c r="D67" s="96" t="s">
        <v>140</v>
      </c>
      <c r="E67" s="97" t="s">
        <v>424</v>
      </c>
    </row>
    <row r="68" spans="1:6" ht="67.5">
      <c r="A68" s="124" t="s">
        <v>404</v>
      </c>
      <c r="B68" s="113">
        <v>538466.85</v>
      </c>
      <c r="C68" s="106" t="s">
        <v>120</v>
      </c>
      <c r="D68" s="96" t="s">
        <v>140</v>
      </c>
      <c r="E68" s="97" t="s">
        <v>424</v>
      </c>
    </row>
    <row r="69" spans="1:6" ht="56.25">
      <c r="A69" s="124" t="s">
        <v>407</v>
      </c>
      <c r="B69" s="113">
        <v>605865</v>
      </c>
      <c r="C69" s="106" t="s">
        <v>120</v>
      </c>
      <c r="D69" s="96" t="s">
        <v>140</v>
      </c>
      <c r="E69" s="97" t="s">
        <v>424</v>
      </c>
    </row>
    <row r="70" spans="1:6" ht="45">
      <c r="A70" s="124" t="s">
        <v>409</v>
      </c>
      <c r="B70" s="113">
        <v>1658376.44</v>
      </c>
      <c r="C70" s="106" t="s">
        <v>120</v>
      </c>
      <c r="D70" s="96" t="s">
        <v>140</v>
      </c>
      <c r="E70" s="97" t="s">
        <v>424</v>
      </c>
    </row>
    <row r="71" spans="1:6" ht="45">
      <c r="A71" s="124" t="s">
        <v>412</v>
      </c>
      <c r="B71" s="113">
        <v>1266062.6900000002</v>
      </c>
      <c r="C71" s="106" t="s">
        <v>120</v>
      </c>
      <c r="D71" s="96" t="s">
        <v>140</v>
      </c>
      <c r="E71" s="97" t="s">
        <v>424</v>
      </c>
    </row>
    <row r="72" spans="1:6" ht="45">
      <c r="A72" s="124" t="s">
        <v>415</v>
      </c>
      <c r="B72" s="113">
        <v>1218399.68</v>
      </c>
      <c r="C72" s="106" t="s">
        <v>120</v>
      </c>
      <c r="D72" s="96" t="s">
        <v>140</v>
      </c>
      <c r="E72" s="97" t="s">
        <v>424</v>
      </c>
    </row>
    <row r="73" spans="1:6" ht="56.25">
      <c r="A73" s="124" t="s">
        <v>417</v>
      </c>
      <c r="B73" s="113">
        <v>625800</v>
      </c>
      <c r="C73" s="106" t="s">
        <v>120</v>
      </c>
      <c r="D73" s="96" t="s">
        <v>140</v>
      </c>
      <c r="E73" s="97" t="s">
        <v>424</v>
      </c>
    </row>
    <row r="74" spans="1:6" ht="45">
      <c r="A74" s="124" t="s">
        <v>419</v>
      </c>
      <c r="B74" s="113">
        <v>1918180.44</v>
      </c>
      <c r="C74" s="106" t="s">
        <v>120</v>
      </c>
      <c r="D74" s="96" t="s">
        <v>140</v>
      </c>
      <c r="E74" s="97" t="s">
        <v>424</v>
      </c>
    </row>
    <row r="75" spans="1:6" ht="67.5">
      <c r="A75" s="124" t="s">
        <v>421</v>
      </c>
      <c r="B75" s="113">
        <v>556225</v>
      </c>
      <c r="C75" s="106" t="s">
        <v>120</v>
      </c>
      <c r="D75" s="96" t="s">
        <v>140</v>
      </c>
      <c r="E75" s="97" t="s">
        <v>111</v>
      </c>
    </row>
    <row r="76" spans="1:6" ht="15.75" thickBot="1">
      <c r="A76" s="98"/>
      <c r="B76" s="99"/>
      <c r="C76" s="100"/>
      <c r="D76" s="101"/>
      <c r="E76" s="102"/>
    </row>
    <row r="77" spans="1:6" ht="15.75" thickBot="1">
      <c r="A77" s="103" t="s">
        <v>3</v>
      </c>
      <c r="B77" s="104">
        <f>SUM(B17:B76)</f>
        <v>69832915.449999988</v>
      </c>
      <c r="C77" s="105"/>
      <c r="D77" s="105"/>
      <c r="E77" s="105"/>
    </row>
    <row r="78" spans="1:6">
      <c r="A78" s="31"/>
      <c r="B78" s="32"/>
      <c r="C78" s="32"/>
      <c r="D78" s="32"/>
      <c r="E78" s="32"/>
      <c r="F78" s="32"/>
    </row>
    <row r="79" spans="1:6">
      <c r="A79" s="44" t="s">
        <v>144</v>
      </c>
      <c r="B79" s="32"/>
      <c r="C79" s="32"/>
      <c r="D79" s="32"/>
      <c r="E79" s="32"/>
      <c r="F79" s="32"/>
    </row>
    <row r="80" spans="1:6">
      <c r="A80" s="34" t="s">
        <v>78</v>
      </c>
      <c r="B80" s="34"/>
      <c r="C80" s="34"/>
      <c r="D80" s="34"/>
    </row>
    <row r="81" spans="1:4">
      <c r="A81" s="36" t="s">
        <v>76</v>
      </c>
      <c r="B81" s="36"/>
      <c r="C81" s="36"/>
      <c r="D81" s="36"/>
    </row>
  </sheetData>
  <autoFilter ref="A16:F75"/>
  <mergeCells count="3">
    <mergeCell ref="A8:A16"/>
    <mergeCell ref="B8:B16"/>
    <mergeCell ref="A6:E6"/>
  </mergeCells>
  <dataValidations count="1">
    <dataValidation type="decimal" operator="greaterThanOrEqual" allowBlank="1" showInputMessage="1" showErrorMessage="1" error="Monto introducido no válido._x000a_Se aceptan enteros con número decimal." prompt="Registrar el monto de inversión FISE que corresponda al proyecto que se registra." sqref="B76">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E32"/>
  <sheetViews>
    <sheetView zoomScaleNormal="100" workbookViewId="0"/>
  </sheetViews>
  <sheetFormatPr baseColWidth="10" defaultRowHeight="15"/>
  <cols>
    <col min="1" max="1" width="13.140625" customWidth="1"/>
    <col min="2" max="2" width="20.85546875" customWidth="1"/>
    <col min="3" max="3" width="17.7109375" customWidth="1"/>
    <col min="4" max="4" width="27.85546875" customWidth="1"/>
    <col min="5" max="5" width="20.28515625" customWidth="1"/>
  </cols>
  <sheetData>
    <row r="5" spans="1:5" ht="9" customHeight="1"/>
    <row r="7" spans="1:5" ht="31.5" customHeight="1">
      <c r="A7" s="258" t="s">
        <v>45</v>
      </c>
      <c r="B7" s="258"/>
      <c r="C7" s="258"/>
      <c r="D7" s="258"/>
      <c r="E7" s="258"/>
    </row>
    <row r="9" spans="1:5" ht="64.5" customHeight="1">
      <c r="A9" s="14" t="s">
        <v>5</v>
      </c>
      <c r="B9" s="14" t="s">
        <v>47</v>
      </c>
      <c r="C9" s="14" t="s">
        <v>3</v>
      </c>
      <c r="D9" s="13" t="s">
        <v>48</v>
      </c>
      <c r="E9" s="14" t="s">
        <v>79</v>
      </c>
    </row>
    <row r="10" spans="1:5">
      <c r="A10" s="306" t="s">
        <v>46</v>
      </c>
      <c r="B10" s="307"/>
      <c r="C10" s="307"/>
      <c r="D10" s="307"/>
      <c r="E10" s="308"/>
    </row>
    <row r="11" spans="1:5">
      <c r="A11" s="305" t="s">
        <v>6</v>
      </c>
      <c r="B11" s="15"/>
      <c r="C11" s="5"/>
      <c r="D11" s="5"/>
      <c r="E11" s="5" t="s">
        <v>4</v>
      </c>
    </row>
    <row r="12" spans="1:5">
      <c r="A12" s="305"/>
      <c r="B12" s="5" t="s">
        <v>266</v>
      </c>
      <c r="C12" s="119">
        <v>71591398</v>
      </c>
      <c r="D12" s="5"/>
      <c r="E12" s="5" t="s">
        <v>4</v>
      </c>
    </row>
    <row r="13" spans="1:5" ht="63.75">
      <c r="A13" s="305"/>
      <c r="B13" s="6" t="s">
        <v>7</v>
      </c>
      <c r="C13" s="136">
        <f>SUM(C12)</f>
        <v>71591398</v>
      </c>
      <c r="D13" s="142">
        <f>C12/C13*100</f>
        <v>100</v>
      </c>
      <c r="E13" s="5" t="s">
        <v>434</v>
      </c>
    </row>
    <row r="14" spans="1:5">
      <c r="A14" s="305" t="s">
        <v>8</v>
      </c>
      <c r="B14" s="5"/>
      <c r="C14" s="5"/>
      <c r="D14" s="5"/>
      <c r="E14" s="5" t="s">
        <v>4</v>
      </c>
    </row>
    <row r="15" spans="1:5">
      <c r="A15" s="305"/>
      <c r="B15" s="5"/>
      <c r="C15" s="137"/>
      <c r="D15" s="5"/>
      <c r="E15" s="5" t="s">
        <v>4</v>
      </c>
    </row>
    <row r="16" spans="1:5">
      <c r="A16" s="305"/>
      <c r="B16" s="6" t="s">
        <v>9</v>
      </c>
      <c r="C16" s="139">
        <f>SUM(C15)</f>
        <v>0</v>
      </c>
      <c r="D16" s="138">
        <v>0</v>
      </c>
      <c r="E16" s="5" t="s">
        <v>4</v>
      </c>
    </row>
    <row r="17" spans="1:5" ht="15.75" customHeight="1">
      <c r="A17" s="305" t="s">
        <v>10</v>
      </c>
      <c r="B17" s="6"/>
      <c r="C17" s="137"/>
      <c r="D17" s="138"/>
      <c r="E17" s="5"/>
    </row>
    <row r="18" spans="1:5">
      <c r="A18" s="305"/>
      <c r="B18" s="6" t="s">
        <v>11</v>
      </c>
      <c r="C18" s="139">
        <f>SUM(C17)</f>
        <v>0</v>
      </c>
      <c r="D18" s="138">
        <v>0</v>
      </c>
      <c r="E18" s="5"/>
    </row>
    <row r="19" spans="1:5" ht="15.75" customHeight="1">
      <c r="A19" s="305" t="s">
        <v>49</v>
      </c>
      <c r="B19" s="5"/>
      <c r="C19" s="137"/>
      <c r="D19" s="138" t="s">
        <v>4</v>
      </c>
      <c r="E19" s="5" t="s">
        <v>4</v>
      </c>
    </row>
    <row r="20" spans="1:5">
      <c r="A20" s="305"/>
      <c r="B20" s="5"/>
      <c r="C20" s="139"/>
      <c r="D20" s="138" t="s">
        <v>4</v>
      </c>
      <c r="E20" s="5" t="s">
        <v>4</v>
      </c>
    </row>
    <row r="21" spans="1:5" ht="26.25" customHeight="1">
      <c r="A21" s="305"/>
      <c r="B21" s="12" t="s">
        <v>12</v>
      </c>
      <c r="C21" s="140">
        <f>SUM(C20)</f>
        <v>0</v>
      </c>
      <c r="D21" s="138">
        <v>0</v>
      </c>
      <c r="E21" s="5" t="s">
        <v>4</v>
      </c>
    </row>
    <row r="22" spans="1:5" ht="24.75" customHeight="1">
      <c r="A22" s="305" t="s">
        <v>50</v>
      </c>
      <c r="B22" s="305"/>
      <c r="C22" s="141">
        <f>C13+C16+C18+C21</f>
        <v>71591398</v>
      </c>
      <c r="D22" s="142">
        <v>100</v>
      </c>
      <c r="E22" s="5" t="s">
        <v>4</v>
      </c>
    </row>
    <row r="23" spans="1:5" ht="15" customHeight="1">
      <c r="A23" s="301" t="s">
        <v>51</v>
      </c>
      <c r="B23" s="301"/>
      <c r="C23" s="301"/>
      <c r="D23" s="301"/>
      <c r="E23" s="301"/>
    </row>
    <row r="24" spans="1:5" ht="28.5" customHeight="1">
      <c r="A24" s="302" t="s">
        <v>52</v>
      </c>
      <c r="B24" s="303"/>
      <c r="C24" s="14" t="s">
        <v>3</v>
      </c>
      <c r="D24" s="13" t="s">
        <v>53</v>
      </c>
      <c r="E24" s="14" t="s">
        <v>54</v>
      </c>
    </row>
    <row r="25" spans="1:5">
      <c r="A25" s="309" t="s">
        <v>435</v>
      </c>
      <c r="B25" s="310"/>
      <c r="C25" s="310"/>
      <c r="D25" s="310"/>
      <c r="E25" s="311"/>
    </row>
    <row r="26" spans="1:5">
      <c r="A26" s="16"/>
      <c r="B26" s="16"/>
      <c r="C26" s="16"/>
      <c r="D26" s="16"/>
      <c r="E26" s="16"/>
    </row>
    <row r="27" spans="1:5">
      <c r="A27" s="16"/>
      <c r="B27" s="16"/>
      <c r="C27" s="16"/>
      <c r="D27" s="16"/>
      <c r="E27" s="16"/>
    </row>
    <row r="29" spans="1:5" ht="15" customHeight="1">
      <c r="A29" s="304" t="s">
        <v>55</v>
      </c>
      <c r="B29" s="304"/>
      <c r="C29" s="304"/>
      <c r="D29" s="304"/>
      <c r="E29" s="304"/>
    </row>
    <row r="30" spans="1:5">
      <c r="A30" s="304"/>
      <c r="B30" s="304"/>
      <c r="C30" s="304"/>
      <c r="D30" s="304"/>
      <c r="E30" s="304"/>
    </row>
    <row r="31" spans="1:5" ht="21" customHeight="1">
      <c r="A31" s="304"/>
      <c r="B31" s="304"/>
      <c r="C31" s="304"/>
      <c r="D31" s="304"/>
      <c r="E31" s="304"/>
    </row>
    <row r="32" spans="1:5">
      <c r="A32" s="34" t="s">
        <v>78</v>
      </c>
    </row>
  </sheetData>
  <mergeCells count="11">
    <mergeCell ref="A23:E23"/>
    <mergeCell ref="A24:B24"/>
    <mergeCell ref="A29:E31"/>
    <mergeCell ref="A7:E7"/>
    <mergeCell ref="A19:A21"/>
    <mergeCell ref="A22:B22"/>
    <mergeCell ref="A11:A13"/>
    <mergeCell ref="A14:A16"/>
    <mergeCell ref="A17:A18"/>
    <mergeCell ref="A10:E10"/>
    <mergeCell ref="A25:E25"/>
  </mergeCells>
  <pageMargins left="0.7" right="0.7" top="0.75" bottom="0.75" header="0.3" footer="0.3"/>
  <pageSetup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6:K23"/>
  <sheetViews>
    <sheetView zoomScale="93" zoomScaleNormal="93" workbookViewId="0"/>
  </sheetViews>
  <sheetFormatPr baseColWidth="10" defaultRowHeight="15"/>
  <cols>
    <col min="1" max="6" width="17.85546875" customWidth="1"/>
  </cols>
  <sheetData>
    <row r="6" spans="1:6" ht="20.25" customHeight="1">
      <c r="A6" s="314" t="s">
        <v>13</v>
      </c>
      <c r="B6" s="314"/>
      <c r="C6" s="314"/>
      <c r="D6" s="314"/>
      <c r="E6" s="314"/>
      <c r="F6" s="33"/>
    </row>
    <row r="7" spans="1:6" ht="15" customHeight="1">
      <c r="A7" s="1"/>
    </row>
    <row r="8" spans="1:6">
      <c r="A8" s="315" t="s">
        <v>14</v>
      </c>
      <c r="B8" s="315"/>
      <c r="C8" s="315"/>
      <c r="D8" s="315"/>
      <c r="E8" s="315"/>
    </row>
    <row r="9" spans="1:6" ht="29.25" customHeight="1">
      <c r="A9" s="9" t="s">
        <v>15</v>
      </c>
      <c r="B9" s="9" t="s">
        <v>16</v>
      </c>
      <c r="C9" s="9" t="s">
        <v>17</v>
      </c>
      <c r="D9" s="9" t="s">
        <v>18</v>
      </c>
      <c r="E9" s="9" t="s">
        <v>19</v>
      </c>
    </row>
    <row r="10" spans="1:6" ht="63">
      <c r="A10" s="195">
        <v>1</v>
      </c>
      <c r="B10" s="195" t="s">
        <v>608</v>
      </c>
      <c r="C10" s="195" t="s">
        <v>607</v>
      </c>
      <c r="D10" s="195" t="s">
        <v>610</v>
      </c>
      <c r="E10" s="195" t="s">
        <v>617</v>
      </c>
    </row>
    <row r="11" spans="1:6" ht="94.5">
      <c r="A11" s="195">
        <v>2</v>
      </c>
      <c r="B11" s="195" t="s">
        <v>605</v>
      </c>
      <c r="C11" s="195" t="s">
        <v>609</v>
      </c>
      <c r="D11" s="195" t="s">
        <v>611</v>
      </c>
      <c r="E11" s="195" t="s">
        <v>618</v>
      </c>
    </row>
    <row r="12" spans="1:6" ht="73.5">
      <c r="A12" s="195">
        <v>3</v>
      </c>
      <c r="B12" s="195" t="s">
        <v>606</v>
      </c>
      <c r="C12" s="195" t="s">
        <v>612</v>
      </c>
      <c r="D12" s="195" t="s">
        <v>613</v>
      </c>
      <c r="E12" s="195" t="s">
        <v>618</v>
      </c>
    </row>
    <row r="13" spans="1:6" ht="73.5">
      <c r="A13" s="195">
        <v>4</v>
      </c>
      <c r="B13" s="195" t="s">
        <v>614</v>
      </c>
      <c r="C13" s="195" t="s">
        <v>615</v>
      </c>
      <c r="D13" s="195" t="s">
        <v>616</v>
      </c>
      <c r="E13" s="195" t="s">
        <v>619</v>
      </c>
    </row>
    <row r="14" spans="1:6">
      <c r="A14" s="195">
        <v>5</v>
      </c>
      <c r="B14" s="195"/>
      <c r="C14" s="195"/>
      <c r="D14" s="195"/>
      <c r="E14" s="195"/>
    </row>
    <row r="15" spans="1:6">
      <c r="A15" s="195">
        <v>6</v>
      </c>
      <c r="B15" s="195"/>
      <c r="C15" s="195"/>
      <c r="D15" s="195"/>
      <c r="E15" s="195"/>
    </row>
    <row r="16" spans="1:6">
      <c r="A16" s="195">
        <v>7</v>
      </c>
      <c r="B16" s="195"/>
      <c r="C16" s="195"/>
      <c r="D16" s="195"/>
      <c r="E16" s="195"/>
    </row>
    <row r="18" spans="1:11" ht="29.25" customHeight="1">
      <c r="A18" s="192" t="s">
        <v>20</v>
      </c>
      <c r="B18" s="192"/>
      <c r="C18" s="192"/>
      <c r="D18" s="192"/>
      <c r="E18" s="192"/>
      <c r="F18" s="192"/>
    </row>
    <row r="19" spans="1:11" ht="43.5" customHeight="1">
      <c r="A19" s="312" t="s">
        <v>80</v>
      </c>
      <c r="B19" s="313"/>
      <c r="C19" s="313"/>
      <c r="D19" s="313"/>
      <c r="E19" s="313"/>
      <c r="F19" s="17"/>
    </row>
    <row r="20" spans="1:11" ht="43.5" customHeight="1">
      <c r="A20" s="312" t="s">
        <v>81</v>
      </c>
      <c r="B20" s="313"/>
      <c r="C20" s="313"/>
      <c r="D20" s="313"/>
      <c r="E20" s="313"/>
      <c r="F20" s="18"/>
      <c r="G20" s="313"/>
      <c r="H20" s="313"/>
      <c r="I20" s="313"/>
      <c r="J20" s="313"/>
      <c r="K20" s="313"/>
    </row>
    <row r="21" spans="1:11" ht="29.25" customHeight="1">
      <c r="A21" s="312" t="s">
        <v>82</v>
      </c>
      <c r="B21" s="313"/>
      <c r="C21" s="313"/>
      <c r="D21" s="313"/>
      <c r="E21" s="313"/>
    </row>
    <row r="22" spans="1:11">
      <c r="A22" s="34" t="s">
        <v>78</v>
      </c>
      <c r="B22" s="34"/>
      <c r="C22" s="34"/>
      <c r="D22" s="34"/>
      <c r="E22" s="34"/>
    </row>
    <row r="23" spans="1:11">
      <c r="A23" s="281" t="s">
        <v>76</v>
      </c>
      <c r="B23" s="281"/>
      <c r="C23" s="281"/>
      <c r="D23" s="281"/>
      <c r="E23" s="281"/>
    </row>
  </sheetData>
  <mergeCells count="7">
    <mergeCell ref="A21:E21"/>
    <mergeCell ref="A23:E23"/>
    <mergeCell ref="A6:E6"/>
    <mergeCell ref="G20:K20"/>
    <mergeCell ref="A8:E8"/>
    <mergeCell ref="A19:E19"/>
    <mergeCell ref="A20:E20"/>
  </mergeCells>
  <hyperlinks>
    <hyperlink ref="A20" r:id="rId1" display="https://www.gob.mx/cms/uploads/attachment/file/56904/Gu_a_para_la_Optimizaci_n__Estandarizaci_n_y_Mejora_Continua_de_Procesos.pdf"/>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ANEXO A</vt:lpstr>
      <vt:lpstr>ANEXO 1 TABLA 1</vt:lpstr>
      <vt:lpstr>ANEXO 1 TABLA 2</vt:lpstr>
      <vt:lpstr>ANEXO 1 TABLA 3</vt:lpstr>
      <vt:lpstr>Hoja1</vt:lpstr>
      <vt:lpstr>Hoja2</vt:lpstr>
      <vt:lpstr>ANEXO 1 TABLA 4</vt:lpstr>
      <vt:lpstr>ANEXO 2</vt:lpstr>
      <vt:lpstr>ANEXO 3</vt:lpstr>
      <vt:lpstr>ANEXO 4</vt:lpstr>
      <vt:lpstr>ANEXO 6</vt:lpstr>
      <vt:lpstr>ANEXO 7</vt:lpstr>
      <vt:lpstr>'ANEXO 1 TABLA 2'!Área_de_impresión</vt:lpstr>
      <vt:lpstr>'ANEXO 7'!Área_de_impresión</vt:lpstr>
      <vt:lpstr>'ANEXO 1 TABLA 1'!OLE_LINK1</vt:lpstr>
      <vt:lpstr>'ANEXO 1 TABLA 2'!Títulos_a_imprimir</vt:lpstr>
      <vt:lpstr>'ANEXO 7'!Títulos_a_imprimir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Jorge Raúl Suárez Martínez</cp:lastModifiedBy>
  <cp:lastPrinted>2021-04-14T15:10:54Z</cp:lastPrinted>
  <dcterms:created xsi:type="dcterms:W3CDTF">2019-04-03T22:58:47Z</dcterms:created>
  <dcterms:modified xsi:type="dcterms:W3CDTF">2021-09-03T16:34:04Z</dcterms:modified>
</cp:coreProperties>
</file>