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Lic Rafael\Desktop\PLANE\Planeacion\PLANEACION\PAE\PAE 2022\FF\CD TdR FAETA 2022 y Evidencias\TdR y Anexos 2022\"/>
    </mc:Choice>
  </mc:AlternateContent>
  <xr:revisionPtr revIDLastSave="0" documentId="13_ncr:1_{E54F5D47-6277-4071-B46C-576A5C5D0F6E}" xr6:coauthVersionLast="47" xr6:coauthVersionMax="47" xr10:uidLastSave="{00000000-0000-0000-0000-000000000000}"/>
  <bookViews>
    <workbookView xWindow="-120" yWindow="-120" windowWidth="20730" windowHeight="11160" tabRatio="805" activeTab="9" xr2:uid="{00000000-000D-0000-FFFF-FFFF00000000}"/>
  </bookViews>
  <sheets>
    <sheet name="ANEXO A" sheetId="18" r:id="rId1"/>
    <sheet name="ANEXO 1 TABLA 1" sheetId="20" r:id="rId2"/>
    <sheet name="ANEXO 1 TABLA 2" sheetId="22" r:id="rId3"/>
    <sheet name="ANEXO 1 TABLA 3" sheetId="26" r:id="rId4"/>
    <sheet name="ANEXO 1 TABLA 4" sheetId="4" state="hidden" r:id="rId5"/>
    <sheet name="ANEXO 1 TABLA 5" sheetId="7" state="hidden" r:id="rId6"/>
    <sheet name="ANEXO 2" sheetId="23" r:id="rId7"/>
    <sheet name="ANEXO 3" sheetId="9" r:id="rId8"/>
    <sheet name="ANEXO 4" sheetId="10" r:id="rId9"/>
    <sheet name="ANEXO 6" sheetId="27" r:id="rId10"/>
    <sheet name="ANEXO 7" sheetId="16" r:id="rId11"/>
    <sheet name="ANEXO 8" sheetId="19" r:id="rId12"/>
  </sheets>
  <definedNames>
    <definedName name="_xlnm.Print_Area" localSheetId="2">'ANEXO 1 TABLA 2'!$A$1:$F$29</definedName>
    <definedName name="OLE_LINK1" localSheetId="1">'ANEXO 1 TABLA 1'!$A$9</definedName>
    <definedName name="OLE_LINK1" localSheetId="2">'ANEXO 1 TABLA 2'!#REF!</definedName>
    <definedName name="OLE_LINK1" localSheetId="3">'ANEXO 1 TABLA 3'!#REF!</definedName>
    <definedName name="OLE_LINK1" localSheetId="4">'ANEXO 1 TABLA 4'!#REF!</definedName>
    <definedName name="OLE_LINK1" localSheetId="5">'ANEXO 1 TABLA 5'!#REF!</definedName>
    <definedName name="OLE_LINK1" localSheetId="6">'ANEXO 2'!#REF!</definedName>
    <definedName name="OLE_LINK1" localSheetId="7">'ANEXO 3'!#REF!</definedName>
    <definedName name="OLE_LINK1" localSheetId="8">'ANEXO 4'!#REF!</definedName>
    <definedName name="OLE_LINK1" localSheetId="9">'ANEXO 6'!#REF!</definedName>
    <definedName name="OLE_LINK1" localSheetId="10">'ANEXO 7'!#REF!</definedName>
    <definedName name="OLE_LINK1" localSheetId="0">'ANEXO A'!#REF!</definedName>
    <definedName name="_xlnm.Print_Titles" localSheetId="10">'ANEXO 7'!$1:$10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 i="27" l="1"/>
  <c r="B15" i="27"/>
  <c r="D16" i="26" l="1"/>
  <c r="C21" i="23"/>
  <c r="C30" i="23" s="1"/>
  <c r="C17" i="23"/>
  <c r="C16" i="23"/>
  <c r="E26" i="22"/>
  <c r="D26" i="22"/>
  <c r="C26" i="22"/>
  <c r="F25" i="22"/>
  <c r="F24" i="22"/>
  <c r="F23" i="22"/>
  <c r="F22" i="22"/>
  <c r="F21" i="22"/>
  <c r="F20" i="22"/>
  <c r="F19" i="22"/>
  <c r="F18" i="22"/>
  <c r="F17" i="22"/>
  <c r="F16" i="22"/>
  <c r="F15" i="22"/>
  <c r="F14" i="22"/>
  <c r="F13" i="22"/>
  <c r="F12" i="22"/>
  <c r="F11" i="22"/>
  <c r="H63" i="20"/>
  <c r="G63" i="20"/>
  <c r="F63" i="20"/>
  <c r="E63" i="20"/>
  <c r="D63" i="20"/>
  <c r="G59" i="20"/>
  <c r="F59" i="20"/>
  <c r="E59" i="20"/>
  <c r="D59" i="20"/>
  <c r="H58" i="20"/>
  <c r="H57" i="20"/>
  <c r="H56" i="20"/>
  <c r="H55" i="20"/>
  <c r="H54" i="20"/>
  <c r="H53" i="20"/>
  <c r="H52" i="20"/>
  <c r="H51" i="20"/>
  <c r="H50" i="20"/>
  <c r="G49" i="20"/>
  <c r="F49" i="20"/>
  <c r="E49" i="20"/>
  <c r="D49" i="20"/>
  <c r="H48" i="20"/>
  <c r="H47" i="20"/>
  <c r="H46" i="20"/>
  <c r="H45" i="20"/>
  <c r="H44" i="20"/>
  <c r="H43" i="20"/>
  <c r="H42" i="20"/>
  <c r="H41" i="20"/>
  <c r="H40" i="20"/>
  <c r="H38" i="20"/>
  <c r="H37" i="20"/>
  <c r="H36" i="20"/>
  <c r="G35" i="20"/>
  <c r="F35" i="20"/>
  <c r="E35" i="20"/>
  <c r="H34" i="20"/>
  <c r="H33" i="20"/>
  <c r="G32" i="20"/>
  <c r="F32" i="20"/>
  <c r="E32" i="20"/>
  <c r="D32" i="20"/>
  <c r="D39" i="20" s="1"/>
  <c r="H31" i="20"/>
  <c r="G30" i="20"/>
  <c r="F30" i="20"/>
  <c r="E30" i="20"/>
  <c r="E39" i="20" s="1"/>
  <c r="D29" i="20"/>
  <c r="H28" i="20"/>
  <c r="H27" i="20"/>
  <c r="H26" i="20"/>
  <c r="H25" i="20"/>
  <c r="H24" i="20"/>
  <c r="G23" i="20"/>
  <c r="G29" i="20" s="1"/>
  <c r="F23" i="20"/>
  <c r="F29" i="20" s="1"/>
  <c r="E23" i="20"/>
  <c r="E29" i="20" s="1"/>
  <c r="H22" i="20"/>
  <c r="H21" i="20"/>
  <c r="H20" i="20"/>
  <c r="G18" i="20"/>
  <c r="F18" i="20"/>
  <c r="E18" i="20"/>
  <c r="D18" i="20"/>
  <c r="H17" i="20"/>
  <c r="G16" i="20"/>
  <c r="F16" i="20"/>
  <c r="E16" i="20"/>
  <c r="H16" i="20" s="1"/>
  <c r="D16" i="20"/>
  <c r="G15" i="20"/>
  <c r="F15" i="20"/>
  <c r="E15" i="20"/>
  <c r="H15" i="20" s="1"/>
  <c r="D15" i="20"/>
  <c r="G14" i="20"/>
  <c r="F14" i="20"/>
  <c r="E14" i="20"/>
  <c r="E19" i="20" s="1"/>
  <c r="D14" i="20"/>
  <c r="H13" i="20"/>
  <c r="H12" i="20"/>
  <c r="E33" i="10"/>
  <c r="E34" i="10"/>
  <c r="E35" i="10"/>
  <c r="E36" i="10"/>
  <c r="E37" i="10"/>
  <c r="E38" i="10"/>
  <c r="E39" i="10"/>
  <c r="E40" i="10"/>
  <c r="E41" i="10"/>
  <c r="E42" i="10"/>
  <c r="E43" i="10"/>
  <c r="E44" i="10"/>
  <c r="E32" i="10"/>
  <c r="E31" i="10"/>
  <c r="E27" i="10"/>
  <c r="E28" i="10"/>
  <c r="E26" i="10"/>
  <c r="E25" i="10"/>
  <c r="E16" i="10"/>
  <c r="E17" i="10"/>
  <c r="E18" i="10"/>
  <c r="E19" i="10"/>
  <c r="E20" i="10"/>
  <c r="E21" i="10"/>
  <c r="E22" i="10"/>
  <c r="E15" i="10"/>
  <c r="C19" i="23" l="1"/>
  <c r="C29" i="23" s="1"/>
  <c r="H18" i="20"/>
  <c r="H49" i="20"/>
  <c r="F26" i="22"/>
  <c r="G39" i="20"/>
  <c r="H32" i="20"/>
  <c r="F19" i="20"/>
  <c r="H23" i="20"/>
  <c r="H29" i="20" s="1"/>
  <c r="H35" i="20"/>
  <c r="D19" i="20"/>
  <c r="D64" i="20" s="1"/>
  <c r="H14" i="20"/>
  <c r="G19" i="20"/>
  <c r="F39" i="20"/>
  <c r="H59" i="20"/>
  <c r="C25" i="23"/>
  <c r="D14" i="23" s="1"/>
  <c r="C28" i="23"/>
  <c r="F64" i="20"/>
  <c r="H19" i="20"/>
  <c r="G64" i="20"/>
  <c r="E64" i="20"/>
  <c r="H30" i="20"/>
  <c r="D17" i="23" l="1"/>
  <c r="H39" i="20"/>
  <c r="H64" i="20" s="1"/>
  <c r="D20" i="23"/>
  <c r="D25" i="23" s="1"/>
</calcChain>
</file>

<file path=xl/sharedStrings.xml><?xml version="1.0" encoding="utf-8"?>
<sst xmlns="http://schemas.openxmlformats.org/spreadsheetml/2006/main" count="639" uniqueCount="489">
  <si>
    <t>Capítulos de gasto</t>
  </si>
  <si>
    <t>Concepto</t>
  </si>
  <si>
    <t>Aprobado</t>
  </si>
  <si>
    <t>Modificado</t>
  </si>
  <si>
    <t>1000: Servicios personales</t>
  </si>
  <si>
    <t xml:space="preserve">  </t>
  </si>
  <si>
    <t>SUBTOTAL CAPITULO 1000</t>
  </si>
  <si>
    <t>2000: Materiales y suministros</t>
  </si>
  <si>
    <t>SUBTOTAL CAPITULO 2000</t>
  </si>
  <si>
    <t>3000: Servicios generales</t>
  </si>
  <si>
    <t>SUBTOTAL CAPITULO 3000</t>
  </si>
  <si>
    <t>4000: Transferencias, asignaciones, subsidios y otras ayudas</t>
  </si>
  <si>
    <t>SUBTOTAL CAPITULO 4000</t>
  </si>
  <si>
    <t>5000: Bienes Muebles e Inmuebles</t>
  </si>
  <si>
    <t>SUBTOTAL CAPITULO 5000</t>
  </si>
  <si>
    <t>6000: Obras Públicas</t>
  </si>
  <si>
    <t>SUBTOTAL CAPITULO 6000</t>
  </si>
  <si>
    <t>TOTAL GLOBAL</t>
  </si>
  <si>
    <t>Plantel</t>
  </si>
  <si>
    <t>Total</t>
  </si>
  <si>
    <t>Niveles válidos del personal</t>
  </si>
  <si>
    <t>Tipo de plaza</t>
  </si>
  <si>
    <t>Plaza</t>
  </si>
  <si>
    <t>Horas</t>
  </si>
  <si>
    <t>Tipo de servicio</t>
  </si>
  <si>
    <t>Alfabetización</t>
  </si>
  <si>
    <t>Educación Primaria</t>
  </si>
  <si>
    <t>Educación Secundaria</t>
  </si>
  <si>
    <t>Formación para el trabajo</t>
  </si>
  <si>
    <t xml:space="preserve"> </t>
  </si>
  <si>
    <t>Tipo de apoyo</t>
  </si>
  <si>
    <t xml:space="preserve">Modificado </t>
  </si>
  <si>
    <t>Orden de Gobierno</t>
  </si>
  <si>
    <t>Federal</t>
  </si>
  <si>
    <t>Subtotal Federal (a)</t>
  </si>
  <si>
    <t>Estatal</t>
  </si>
  <si>
    <t>Subtotal Estatal (b)</t>
  </si>
  <si>
    <t>Ingresos propios</t>
  </si>
  <si>
    <t>Subtotal Otros recursos (d)</t>
  </si>
  <si>
    <t>Nivel de Objetivo</t>
  </si>
  <si>
    <t>Nombre del Indicador</t>
  </si>
  <si>
    <t xml:space="preserve">Fin </t>
  </si>
  <si>
    <t xml:space="preserve">Propósito </t>
  </si>
  <si>
    <t xml:space="preserve">Componentes </t>
  </si>
  <si>
    <t xml:space="preserve">Actividades </t>
  </si>
  <si>
    <t>Pregunta</t>
  </si>
  <si>
    <t>Nombre del Enlace Institucional:</t>
  </si>
  <si>
    <t>Dependencia, Entidad u Organismo Autónomo:</t>
  </si>
  <si>
    <t>PREGUNTA</t>
  </si>
  <si>
    <t>RESPUESTA</t>
  </si>
  <si>
    <t>Apartado de Contribución y Destino:</t>
  </si>
  <si>
    <t>Apartado de Gestión:</t>
  </si>
  <si>
    <t>Apartado de Orientación y Medición de Resultados:</t>
  </si>
  <si>
    <t>ARCHIVO ADJUNTO (pdf, Word, Excel etc) LIGA ELECTRÓNICA</t>
  </si>
  <si>
    <t>Devengado</t>
  </si>
  <si>
    <t>Pagado</t>
  </si>
  <si>
    <t>Disponible</t>
  </si>
  <si>
    <t>Fuente de Financiamiento</t>
  </si>
  <si>
    <t>Otros recursos
(Especificar)</t>
  </si>
  <si>
    <t>CONCURRENCIA DE RECURSOS</t>
  </si>
  <si>
    <t>Orden de Gobierno y Fuente de Financiamiento</t>
  </si>
  <si>
    <t>Fundamento legal por el que concurren los recursos:</t>
  </si>
  <si>
    <t>Comentarios:</t>
  </si>
  <si>
    <t>% de cumplimiento</t>
  </si>
  <si>
    <t>Descripción o concepto</t>
  </si>
  <si>
    <t>Cantidad</t>
  </si>
  <si>
    <t>Presupuesto gastado</t>
  </si>
  <si>
    <t>Evidencia o liga electrónica que soporte los resultados</t>
  </si>
  <si>
    <t>Anexo 8. Guía para la elaboración del Video-presentación de la Ejecutora del Fondo Federal del Ramo General 33</t>
  </si>
  <si>
    <t>Especificaciones</t>
  </si>
  <si>
    <t>Anexo A. Criterios Técnicos para la Evaluación Específica de Desempeño del Fondo de Aportaciones para la Educación Tecnológica y de Adultos (FAETA).</t>
  </si>
  <si>
    <t>16. De acuerdo con los Indicadores Federales, y en su caso con los Indicadores Estatales, ¿Cuáles han sido los resultados del Fondo en el Estado?</t>
  </si>
  <si>
    <t>Comentario (s) Adiconal (es) que quiera realizar la Ejecutora:</t>
  </si>
  <si>
    <t xml:space="preserve">Justificación o comentario de la fuente de financiamiento </t>
  </si>
  <si>
    <t>2. ¿La Ejecutora cuenta con criterios y/o procesos documentados para distribuir las aportaciones del Fondo?</t>
  </si>
  <si>
    <t>3. ¿La Ejecutora, cuenta con un Programa Anual de Trabajo Autorizado, que incluya la atención de la demanda de los servicios de educación tecnológica y de adultos?</t>
  </si>
  <si>
    <t>7. Describa la situación que guardan los Manuales Administrativos y las Funciones principales relacionas a: gestión, operación, manejo, reporte, control, evaluación, fiscalización, seguimiento u otras actividades relacionadas al Fondo (Anexo 3 Manuales Administrativos).</t>
  </si>
  <si>
    <t>8. ¿La Ejecutora, cuenta con un Informe Anual de Resultados de su Programa Anual de Trabajo del Fondo?</t>
  </si>
  <si>
    <t>10. ¿La Ejecutora, cuenta con mecanismos documentados para dar seguimiento al ejercicio de las aportaciones?</t>
  </si>
  <si>
    <t>11. ¿Cuáles son los mecanismos, resultados, avances y documentos generados en materia del Control Interno del Fondo? Y mencione si ya han tenido  alguna Evaluación y/o Auditoría al respecto.</t>
  </si>
  <si>
    <t>12. ¿La Ejecutora, recolecta información para la planeación, asignación y seguimiento de los recursos para la prestación de los servicios de educación tecnológica y de adultos?</t>
  </si>
  <si>
    <t>13. ¿La Ejecutora, reporta información documentada para monitorear el desempeño de las aportaciones  ?</t>
  </si>
  <si>
    <t>14. ¿La Ejecutora, cuenta con mecanismos documentados de trasnparencia y rendición de cuentas?</t>
  </si>
  <si>
    <t>18. Respecto al PAE Tomo II: ¿Cuántas recomendaciones atendio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¿Cuál ha sido del beneficio y/o apoyo del Informe de  Seguimiento emitido por la Contraloría General del Estado? ¿Para qué ha utilizado dichos informes?</t>
  </si>
  <si>
    <t>Tabla 1. Presupuesto del Fondo 2021 por capítulos del gasto.</t>
  </si>
  <si>
    <t>Tabla 2. Presupuesto del FAETA-Educación Tecnológica en 2021 por plantel.</t>
  </si>
  <si>
    <t xml:space="preserve">         </t>
  </si>
  <si>
    <t>Tabla 3. Presupuesto ejercido del FAETA-Educación Tecnológica en 2021 por niveles válidos del personal y tipo de plaza.</t>
  </si>
  <si>
    <t>Tabla 4. Presupuesto ejercido del FAETA-Educación para adultos en 2021 por distribución geográfica.</t>
  </si>
  <si>
    <t>Coordinación de Zona</t>
  </si>
  <si>
    <t>Tabla 5. Presupuesto del FAETA-Educación para adultos en 2021 por tipo de apoyo.</t>
  </si>
  <si>
    <t xml:space="preserve">1. ¿La Ejecutora cuenta con documentación en la que se identifique un diagnóstico de las necesidades sobre los recursos humanos y materiales para la prestación de los servicios de educación tecnológica y de adultos en el Estado?
</t>
  </si>
  <si>
    <t>4. ¿La Ejecutora documenta el destino de las aportaciones y está desagregado por categorías?</t>
  </si>
  <si>
    <t>Apartado Generación de Información y Rendición de Cuentas:</t>
  </si>
  <si>
    <t>Anexo 2. Presupuesto del Fondo 2021 con respecto al total de recursos de la Ejecutora.</t>
  </si>
  <si>
    <t>% que representa el presupuesto del Fondo y cada Fuente de Financiamiento con respecto al total de recursos 2021 de la Ejecutora</t>
  </si>
  <si>
    <t>INGRESOS TOTALES 2021</t>
  </si>
  <si>
    <t>Total de ingresos 2021 de la ejecutora (a + b + c + d)</t>
  </si>
  <si>
    <t>El Anexo 2 se debe llenar para cada subfondo (Educación Tecnológica (ET) y Educación de Adultos (EA)):</t>
  </si>
  <si>
    <t>Pregunta:</t>
  </si>
  <si>
    <t>Respuesta:</t>
  </si>
  <si>
    <t>Liga Electrónica de la Evidencia:</t>
  </si>
  <si>
    <t>Evidencia Documental:</t>
  </si>
  <si>
    <t>Detalle las funciones relacionadas al Fondo y la Página de referencia del Manual:</t>
  </si>
  <si>
    <t>Manual General de Organización:</t>
  </si>
  <si>
    <t>Manuales de Procedimientos:</t>
  </si>
  <si>
    <r>
      <t xml:space="preserve">1.- ¿Dispone de </t>
    </r>
    <r>
      <rPr>
        <b/>
        <sz val="9"/>
        <color rgb="FF000000"/>
        <rFont val="Montserrat"/>
        <family val="3"/>
      </rPr>
      <t>Estructura Orgánica</t>
    </r>
    <r>
      <rPr>
        <sz val="9"/>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</si>
  <si>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9"/>
        <color rgb="FF000000"/>
        <rFont val="Montserrat"/>
        <family val="3"/>
      </rPr>
      <t>Reglamento Interno</t>
    </r>
    <r>
      <rPr>
        <sz val="9"/>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</si>
  <si>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9"/>
        <color rgb="FF000000"/>
        <rFont val="Montserrat"/>
        <family val="3"/>
      </rPr>
      <t xml:space="preserve">Ley General de Archivos </t>
    </r>
    <r>
      <rPr>
        <sz val="9"/>
        <color rgb="FF000000"/>
        <rFont val="Montserrat"/>
        <family val="3"/>
      </rPr>
      <t>que completa los pilares de la transparencia, fundamentales para el combate a la corrupción ¿Conoce la Ley General de Archivo? ¿Sabe si ya se armonizó en Veracruz a lo Local?</t>
    </r>
  </si>
  <si>
    <r>
      <t xml:space="preserve">5.- ¿Dispone de </t>
    </r>
    <r>
      <rPr>
        <b/>
        <sz val="9"/>
        <color rgb="FF000000"/>
        <rFont val="Montserrat"/>
        <family val="3"/>
      </rPr>
      <t>Manual General de Organización</t>
    </r>
    <r>
      <rPr>
        <sz val="9"/>
        <color rgb="FF000000"/>
        <rFont val="Montserrat"/>
        <family val="3"/>
      </rPr>
      <t>?</t>
    </r>
  </si>
  <si>
    <r>
      <t xml:space="preserve">6.- ¿Dispone de </t>
    </r>
    <r>
      <rPr>
        <b/>
        <sz val="9"/>
        <color rgb="FF000000"/>
        <rFont val="Montserrat"/>
        <family val="3"/>
      </rPr>
      <t>Manuales Específicos de Organización</t>
    </r>
    <r>
      <rPr>
        <sz val="9"/>
        <color rgb="FF000000"/>
        <rFont val="Montserrat"/>
        <family val="3"/>
      </rPr>
      <t>?</t>
    </r>
  </si>
  <si>
    <r>
      <t xml:space="preserve">7.- ¿Dispone </t>
    </r>
    <r>
      <rPr>
        <b/>
        <sz val="9"/>
        <color rgb="FF000000"/>
        <rFont val="Montserrat"/>
        <family val="3"/>
      </rPr>
      <t>Manuales de Procedimientos</t>
    </r>
    <r>
      <rPr>
        <sz val="9"/>
        <color rgb="FF000000"/>
        <rFont val="Montserrat"/>
        <family val="3"/>
      </rPr>
      <t>?</t>
    </r>
  </si>
  <si>
    <r>
      <t xml:space="preserve">8.- ¿Dispone de </t>
    </r>
    <r>
      <rPr>
        <b/>
        <sz val="9"/>
        <color rgb="FF000000"/>
        <rFont val="Montserrat"/>
        <family val="3"/>
      </rPr>
      <t>algún Manual Distinto</t>
    </r>
    <r>
      <rPr>
        <sz val="9"/>
        <color rgb="FF000000"/>
        <rFont val="Montserrat"/>
        <family val="3"/>
      </rPr>
      <t>?</t>
    </r>
  </si>
  <si>
    <t>De ser positiva la respuesta por cada uno: ¿Está autorizado? ¿Quién lo autorizó? ¿Cuándo se autorizó? ¿Incluye funciones y/o actividades relacionadas al Fondo? ¿Está publicado en su Página Oficial de Internet? ¿Cuál es el área encargada de su actualización?</t>
  </si>
  <si>
    <t>Anexo 3. Organización Administrativa</t>
  </si>
  <si>
    <t xml:space="preserve">Meta </t>
  </si>
  <si>
    <t>Logro</t>
  </si>
  <si>
    <t xml:space="preserve">Justificación </t>
  </si>
  <si>
    <t>Nombre del Sistema en el que se realiza la carga</t>
  </si>
  <si>
    <t>Nombre de la Instancia Federal y/o Estatal que le da seguimiento a los indicadores</t>
  </si>
  <si>
    <t xml:space="preserve">Anexo 4. Resultados de Indicadores </t>
  </si>
  <si>
    <t>Anexo 6. Resultados 2021 con Recursos del Fondo.</t>
  </si>
  <si>
    <t xml:space="preserve">Cuestionario de Desempeño del Fondo </t>
  </si>
  <si>
    <t>Sí</t>
  </si>
  <si>
    <t>18.- ¿Existen directrices del Fondo a nivel federal que se contrapongan con las necesidades de la Ejecutora en el Estado?</t>
  </si>
  <si>
    <t>19.- ¿Existe alineación entre el objetivo del Fondo, con su Programa Sectorial y el Plan Veracruzano de Desarrollo?</t>
  </si>
  <si>
    <t>20.- ¿Cuál fue la situación que enfrentó en 2021 la Ejecutora con relación a los casos de COVID 19?</t>
  </si>
  <si>
    <t xml:space="preserve">Casos sospechosos </t>
  </si>
  <si>
    <t>Casos confirmados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</si>
  <si>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</si>
  <si>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</si>
  <si>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</si>
  <si>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</si>
  <si>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Número</t>
  </si>
  <si>
    <t>24.- ¿Cuál ha sido el impacto ocasionado por la rotación de personal que tiene funciones relacionadas al Fondo en la Ejecutora?</t>
  </si>
  <si>
    <t>Sin impacto</t>
  </si>
  <si>
    <t>Bajo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</si>
  <si>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</si>
  <si>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Explique:</t>
  </si>
  <si>
    <t>Evidencia:</t>
  </si>
  <si>
    <t>Ejercido</t>
  </si>
  <si>
    <t>Subejercicio</t>
  </si>
  <si>
    <t>2.- ¿Los recursos del Fondo le fueron trasferidos en tiempo y forma de acuerdo a lo programado?</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</si>
  <si>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</si>
  <si>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</si>
  <si>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</si>
  <si>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</si>
  <si>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</si>
  <si>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</si>
  <si>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</si>
  <si>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</si>
  <si>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</si>
  <si>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</si>
  <si>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</si>
  <si>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</si>
  <si>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</si>
  <si>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</si>
  <si>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11.- ¿Tiene registros contables y presupuestales
específicos del Fondo, con los ingresos y egresos,
debidamente actualizados, identificados y controlados?</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</si>
  <si>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</si>
  <si>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</si>
  <si>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</si>
  <si>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</si>
  <si>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Decesos</t>
  </si>
  <si>
    <t>Medio</t>
  </si>
  <si>
    <t>Alto</t>
  </si>
  <si>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</si>
  <si>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1.        Introducción del video: (puede contener una narrativa de los funcionarios que participan en el manejo del Fondo y cómo funciona la Ejecutora en el Estado, temas que trataremos a lo largo del video, implicaciones del COVID en el manejo del Fondo, mensaje del Titular o lo que consideren que conforma una presentación adecuada a su video o el preámbulo del mismo).</t>
  </si>
  <si>
    <t>2.      Explique el objetivo del Fondo Federal según la Ley y detalle ampliamente si la Ejecutora se apega estrictamente a ello. Comente si en Auditorías han observado o comentado algo a la Ejecutora respecto a si los recursos se han o no destinado a ello. Mencione si hay retos para cumplir el objetivo que no señala la Ley, ¿cuáles serían?.</t>
  </si>
  <si>
    <t>3.       Explique la problemática, diagnóstico o estadísticas de las necesidades que se requieran cubrir con el recurso del Fondo, en el marco de las características especiales del Estado de Veracruz.</t>
  </si>
  <si>
    <t xml:space="preserve">5.       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</si>
  <si>
    <t xml:space="preserve">6.      Explique el impacto de la emergencia sanitaria en la operación, manejo control, reporte, Evaluación y Auditoría del Fondo, comentando las principales afectaciones y retos enfrentados para concluir el Ejercicio y si fue misma situación que en 2020, año de mayor impacto por COVID 19, comentando si esto ayudó a mejorar la Planeación en 2021. Mencione las buenas prácticas y actividades exitosas implementadas a raíz de la emergencia sanitaria para concluir el Ejercicio Fiscal y que ayudaron directamente al objetivo del Fondo y mencione las consecuencias y adversidades a raíz de la emergencia sanitaria con impacto al objetivo del Fondo. Exponga los principales retos en la operación del Fondo en 2022 a raíz de la emergencia sanitaria. </t>
  </si>
  <si>
    <t>7.      Mencione que porcentaje le representa a la Ejecutora las aportaciones del Fondo, si cada año se ha incrementado su asignación o no y comente que impacto tendría una disminución o la eliminación del mismo. Explique ampliamente la situación presupuestal de la Ejecutora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subejercicio y de existir rendimientos de recursos exponer la cantidad, tratamiento que se les dió. (¿Sí se reintegró o utilizó para los objetivos del Fondo?.</t>
  </si>
  <si>
    <t>8.      Exponga el destino que la Ejecutora le dió al recurso del Fondo. Aclare si estos resultados están disponibles a la sociedad y donde se pueden consultar.</t>
  </si>
  <si>
    <t>9.      Describa ampliamente los resultados de los indicadores Federales, Estatales e Institucionales, señalando las metas y %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</si>
  <si>
    <t>10.   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t>
  </si>
  <si>
    <t>11.      Exponga las capacitaciones recibidas en materia del Fondo y cuáles necesita la Ejecutora para mejorar su operación.</t>
  </si>
  <si>
    <t>12.    Comentar algún tema adicional que considere la Ejecutora necesario, respecto al Fondo.</t>
  </si>
  <si>
    <t>13.    La Ejecutora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</si>
  <si>
    <t>Puntos a desarrollar, enfoque Ejercicio Fiscal 2021</t>
  </si>
  <si>
    <t>6. De acuerdo con la LCF, las aportaciones se destinan para la prestación de los servicio de educación tecnológica y de educación para adultos,  ¿cuáles son las fuentes de financiamiento con las que se complementa el FAETA (otros ingresos) en el Estado para que la Ejecutora, dé cumplimiento a sus atribuciones?</t>
  </si>
  <si>
    <r>
      <t xml:space="preserve">Llenar para cada subfondo (Educación Tecnológica y Educación de Adultos), </t>
    </r>
    <r>
      <rPr>
        <b/>
        <sz val="11"/>
        <rFont val="Montserrat"/>
        <family val="3"/>
      </rPr>
      <t>anexando las Fichas Técnicas y el reporte anual de los resultados, emitido por los Sistemas informáticos Oficiales para revisión de la ITI</t>
    </r>
    <r>
      <rPr>
        <sz val="11"/>
        <rFont val="Montserrat"/>
        <family val="3"/>
      </rPr>
      <t>:</t>
    </r>
  </si>
  <si>
    <t>Nombre del Titular:</t>
  </si>
  <si>
    <r>
      <t xml:space="preserve">Comentarios: La respuesta de los temas que a continuación se presentan son </t>
    </r>
    <r>
      <rPr>
        <b/>
        <sz val="11"/>
        <rFont val="Montserrat"/>
        <family val="3"/>
      </rPr>
      <t>enunciativos y no limitativos</t>
    </r>
    <r>
      <rPr>
        <sz val="11"/>
        <rFont val="Montserrat"/>
        <family val="3"/>
      </rPr>
      <t xml:space="preserve">, por lo que cada respuesta puede ser tan amplia como se considere pertinente, adicional a la respuesta, según aplique </t>
    </r>
    <r>
      <rPr>
        <b/>
        <sz val="11"/>
        <rFont val="Montserrat"/>
        <family val="3"/>
      </rPr>
      <t xml:space="preserve">se debe proporcionar la liga electrónica, archivo pdf, word, excel etc., de los documentos soporte </t>
    </r>
    <r>
      <rPr>
        <sz val="11"/>
        <rFont val="Montserrat"/>
        <family val="3"/>
      </rPr>
      <t xml:space="preserve">que permitan validar las respuestas al Evaluador para un mejor puntaje de la Evaluación (indispensable presentar evidencia documental de las afirmaciones o respuestas del cuestionario, en su defecto si no las tiene  explicar la situación que guarda). </t>
    </r>
    <r>
      <rPr>
        <b/>
        <u/>
        <sz val="11"/>
        <rFont val="Montserrat"/>
        <family val="3"/>
      </rPr>
      <t>Para contestar el Anexo A, es indispensable consultar el Término de Referencia del Fondo, disponible en: http://repositorio.veracruz.gob.mx/finanzas/wp-content/uploads/sites/2/2022/03/1.-TdR-FAETA.pdf</t>
    </r>
  </si>
  <si>
    <r>
      <t xml:space="preserve">4.- En torno a la  </t>
    </r>
    <r>
      <rPr>
        <b/>
        <sz val="9"/>
        <color rgb="FF000000"/>
        <rFont val="Montserrat"/>
        <family val="3"/>
      </rPr>
      <t>Ley General de Archivos</t>
    </r>
    <r>
      <rPr>
        <sz val="9"/>
        <color rgb="FF000000"/>
        <rFont val="Montserrat"/>
        <family val="3"/>
      </rPr>
      <t xml:space="preserve"> ¿Ha recibido capacitación? ¿Quién ha capacitado? ¿Cuántas veces? ¿Cuál es el avance de su Institución en lo mandatado en la Ley General de Archivos?</t>
    </r>
  </si>
  <si>
    <r>
      <t>1.-</t>
    </r>
    <r>
      <rPr>
        <sz val="11"/>
        <rFont val="Montserrat"/>
        <family val="3"/>
      </rPr>
      <t xml:space="preserve"> Detalle</t>
    </r>
    <r>
      <rPr>
        <sz val="11"/>
        <color theme="1"/>
        <rFont val="Montserrat"/>
        <family val="3"/>
      </rPr>
      <t xml:space="preserve"> el presupuesto del Fondo en 2021: </t>
    </r>
  </si>
  <si>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</si>
  <si>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r>
      <t xml:space="preserve">5. Con base a los resultados PAE 2021 Tomo II, desarrolla las siguientes preguntas: </t>
    </r>
    <r>
      <rPr>
        <sz val="11"/>
        <color rgb="FF0070C0"/>
        <rFont val="Montserrat"/>
        <family val="3"/>
      </rPr>
      <t>Para CONALEP</t>
    </r>
    <r>
      <rPr>
        <sz val="11"/>
        <rFont val="Montserrat"/>
        <family val="3"/>
      </rPr>
      <t xml:space="preserve"> 1.- ¿Cuál fue la experiencia de implementación del servicio virtual? ¿Disminuye la calidad con respecto a la presencial? 
2.- ¿Cuál es el futuro de la educación en Veracruz, presencial, virtual, híbrida?
3.- ¿Cuál es la eficiencia terminal en los Años: 2019, 2020 y 2021? ¿Cuál fue el porcentaje de deserción en los Años: 2019, 2020 y 2021?                                                                                                                                                                                                                                                                                      
4.- ¿El número de planteles en el Estado es suficiente para continuar apoyando los servicios de manera presencial y/o virtual?  </t>
    </r>
    <r>
      <rPr>
        <sz val="11"/>
        <color rgb="FF0070C0"/>
        <rFont val="Montserrat"/>
        <family val="3"/>
      </rPr>
      <t xml:space="preserve"> Para IVEA </t>
    </r>
    <r>
      <rPr>
        <sz val="11"/>
        <rFont val="Montserrat"/>
        <family val="3"/>
      </rPr>
      <t xml:space="preserve">1.- ¿Cuál fue el desafío de implementar durante la pandemia un modelo virtual  de atención a esa población vulnerable? Finalmente ¿Se logró desarrollar estrategias de atención virtual en medio de la emergencia sanitaria?
2.- ¿Cuáles son las estrategias emergentes que implementará IVEA para recuperarse en números de conclusiones de nivel que garanticen disminuir el Rezago Educativo, ante la amenaza de que en un próximo censo y/o conteo en Rezago Educativo en Veracruz se incremente?
3.- ¿Cuál fue el índice de baja y/o inactivación de los Adultos en los Años: 2019, 2020 y 2021?
4.- ¿El número de Coordinaciones de Zona es suficiente para atender los desafíos de la Educación para adultos en Veracruz?
</t>
    </r>
  </si>
  <si>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7"/>
        <rFont val="Montserrat"/>
        <family val="3"/>
      </rPr>
      <t>Cualquier eventualidad o cambio de formato, será resuelto por la SEFIPLAN en su carácter de coordinadora de la evaluación.</t>
    </r>
    <r>
      <rPr>
        <sz val="7"/>
        <rFont val="Montserrat"/>
        <family val="3"/>
      </rPr>
      <t xml:space="preserve">
</t>
    </r>
  </si>
  <si>
    <t xml:space="preserve">REMUNERACIONES AL PERSONAL DE CARÁCTER PERMANENTE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</si>
  <si>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</si>
  <si>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</si>
  <si>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</si>
  <si>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</si>
  <si>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</si>
  <si>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</si>
  <si>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 xml:space="preserve">MATERIALES DE ADMINISTRACIÓN, EMISIÓN DE DOCUMENTOS Y ARTÍCULOS OFICIALES </t>
  </si>
  <si>
    <t xml:space="preserve">ALIMENTOS Y UTENSILIOS </t>
  </si>
  <si>
    <t xml:space="preserve">MATERIAS PRIMAS Y MATERIALES DE PRODUCCIÓN Y COMERCIALIZACIÓN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</si>
  <si>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</si>
  <si>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</si>
  <si>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</si>
  <si>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DEPORTIVOS </t>
  </si>
  <si>
    <t xml:space="preserve">MATERIALES Y SUMINISTROS PARA SEGURIDAD </t>
  </si>
  <si>
    <t xml:space="preserve">HERRAMIENTAS, REFACCIONES Y ACCESORIOS MENORES </t>
  </si>
  <si>
    <t xml:space="preserve">SERVICIOS BÁSICOS </t>
  </si>
  <si>
    <t xml:space="preserve">SERVICIOS DE ARRENDAMIENTO </t>
  </si>
  <si>
    <t xml:space="preserve">SERVICIOS PROFESIONALES, CIENTÍFICOS, TÉCNICOS Y OTROS SERVICIOS </t>
  </si>
  <si>
    <t xml:space="preserve">SERVICIOS FINANCIEROS, BANCARIOS Y COMERCIALES </t>
  </si>
  <si>
    <t xml:space="preserve">SERVICIOS DE INSTALACIÓN, REPARACIÓN, MANTENIMIENTO Y CONSERVACIÓN </t>
  </si>
  <si>
    <t xml:space="preserve">SERVICIOS DE COMUNICACIÓN SOCIAL Y PUBLICIDAD </t>
  </si>
  <si>
    <t xml:space="preserve">SERVICIOS DE TRASLADO Y VIÁTICOS </t>
  </si>
  <si>
    <t xml:space="preserve">SERVICIOS OFICIALES </t>
  </si>
  <si>
    <t xml:space="preserve">OTROS SERVICIOS GENERALES </t>
  </si>
  <si>
    <t xml:space="preserve">TRANSFERENCIAS INTERNAS Y ASIGNACIONES AL SECTOR PÚBLICO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</si>
  <si>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</si>
  <si>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</si>
  <si>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</si>
  <si>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</si>
  <si>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</si>
  <si>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</si>
  <si>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</si>
  <si>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</si>
  <si>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 xml:space="preserve">MOBILIARIO Y EQUIPO DE ADMINISTRACIÓN </t>
  </si>
  <si>
    <t xml:space="preserve">MOBILIARIO Y EQUIPO EDUCACIONAL Y RECREATIVO </t>
  </si>
  <si>
    <t xml:space="preserve">EQUIPO E INSTRUMENTAL MÉDICO Y DE LABORATORIO </t>
  </si>
  <si>
    <t>VEHÍCULOS Y EQUIPOS DE TRANSPORTE</t>
  </si>
  <si>
    <t xml:space="preserve">EQUIPO DE DEFENSA Y SEGURIDAD </t>
  </si>
  <si>
    <t xml:space="preserve">MÁQUINAS, OTROS EQUIPOS Y HERRAMIENTAS </t>
  </si>
  <si>
    <t xml:space="preserve">ACTIVOS BIOLÓGICOS </t>
  </si>
  <si>
    <t>BIENES INMUEBLES</t>
  </si>
  <si>
    <t xml:space="preserve">ACTIVOS INTANGIBLES </t>
  </si>
  <si>
    <t xml:space="preserve">OBRA PÚBLICA EN BIENES DE DOMINIO PÚBLICO </t>
  </si>
  <si>
    <t>OBRA PÚBLICA EN BIENES PROPIOS</t>
  </si>
  <si>
    <t>PROYECTOS PRODUCTIVOS Y ACCIONES DE FOMENTO</t>
  </si>
  <si>
    <r>
      <t xml:space="preserve">15. ¿Cómo documenta la Ejecutora, los resultados del Fondo a nivel de fin o propósito? </t>
    </r>
    <r>
      <rPr>
        <sz val="11"/>
        <color rgb="FF7030A0"/>
        <rFont val="Montserrat"/>
      </rPr>
      <t>¿La Ejecutora fue Evaluada en el Estado en el PAE  tomo I de indicadores?, de haber sido Evaluada en el PAE tomo I de indicadores, ¿Cuáles fueron las recomendaciones? Y especificar ¿Qué Aspectos Susceptibles de mejora realizaron? ¿Cómo mide la Calidad de sus Servicios?, Especificar. ¿Dispone de Encuestas de satisfacción de los servicios? ¿Ha consultado el Módulo de indicadores  de Ramo 33 del ámbito social de CONEVAL (Indicadores FAETA)? Comente.</t>
    </r>
  </si>
  <si>
    <r>
      <t xml:space="preserve">17. ¿En caso de que la Ejecutora, cuente con evaluaciones externas del Fondo, (Federales, Estatales y/o Internas)?  ¿Cuáles son los resultados de las evaluaciones? </t>
    </r>
    <r>
      <rPr>
        <sz val="11"/>
        <color rgb="FF7030A0"/>
        <rFont val="Montserrat"/>
      </rPr>
      <t>¿Están disponibles en su Portal Oficial de Internet, para consulta de los ciudadanos? Por otra parte. ¿Cuantas Auditorías le practicaron al Fondo? ¿Cuáles fueron los resultados y la atención de los mismos? ¿Consideraron el Control Interno del Fondo de dichas auditorías?</t>
    </r>
  </si>
  <si>
    <t>http://www.diputados.gob.mx/LeyesBiblio/pdf/31_300118.pdf</t>
  </si>
  <si>
    <t>Porcentaje de Eficiencia terminal del CONALEP</t>
  </si>
  <si>
    <t>Componente</t>
  </si>
  <si>
    <t>Porcentaje de personal docente CONALEP en la entidad federativa Financiado con presupuesto FAETA</t>
  </si>
  <si>
    <t>Porcentaje de absorción del CONALEP en la Entidad Federativa</t>
  </si>
  <si>
    <t>Tasa de variación de la matrícula del CONALEP en la Entidad Federativa</t>
  </si>
  <si>
    <t>Porcentaje de presupuesto FAETA ejercido en el pago de nómina docente</t>
  </si>
  <si>
    <t>Porcentaje de presupuesto ejercido en gasto de operación respecto del total autorizado</t>
  </si>
  <si>
    <t>Proporción de docentes capacitados</t>
  </si>
  <si>
    <t>Proporción de prácticas tecnológicas realizadas</t>
  </si>
  <si>
    <t>Cobertura en Media Superior</t>
  </si>
  <si>
    <t>Proporción de Eficiencia Terminal</t>
  </si>
  <si>
    <t>Proporción de Transición Escolar</t>
  </si>
  <si>
    <t>Tasa de variación del incremento de cursos de capacitación impartidos</t>
  </si>
  <si>
    <t>Sistema de Recursos Federales Transferidos (SRFT)</t>
  </si>
  <si>
    <t>Porcentaje de Horas Semana Mes para docencia frente a grupo.</t>
  </si>
  <si>
    <t>En la programación inicial se habían incluido las HSM de planteles con diferente tipo de financiamiento, a eso se debe la variación.</t>
  </si>
  <si>
    <t>Hubo una mayor demanda de servicios de inicio de semestre, aún cuando para este cálculo no se consideraron los planteles Vega de Alatorre, Álamo y Córdoba por la naturaleza de su fuente de financiamiento.</t>
  </si>
  <si>
    <t xml:space="preserve"> Esta matrícula corresponde al total de los planteles financiados con recursos FAETA, no así para los planteles Vega de Alatorre, Álamo y Córdoba, no considerados por la naturaleza de su fuente de financiamiento.</t>
  </si>
  <si>
    <t>El decremento se debe a que la segunda parte de aguinaldo no se pago con recurso 2021 como se tenia programado</t>
  </si>
  <si>
    <t>Adecuaciones normativas que impactan en las acciones del Programa presupuestal</t>
  </si>
  <si>
    <t>El incremento se debe a la variación incremento en matrícula escolar</t>
  </si>
  <si>
    <t>Tasa bruta de escolarización Media Superior</t>
  </si>
  <si>
    <t xml:space="preserve">No ameritó. El resultado de este indicador es de competencia del Colegio Nacional. </t>
  </si>
  <si>
    <t>Se considera matrícula de la misma generación descontando los alumnos de plantel Vega de Alatorre, por el origen de su fuente de financiamiento.</t>
  </si>
  <si>
    <t>Secretaría de Finanzas y Planeación (SEFIPLAN) / Secretaría de Hacienda y Crédito Público (SHCP) y Colegio Nacional de Educación Profesional Técnica (CONALEP)</t>
  </si>
  <si>
    <t>Proporción de alumnos atendidos en el CONALEP</t>
  </si>
  <si>
    <t>Proproción de egresados titulados</t>
  </si>
  <si>
    <t>Se derivó del incremento en el número de egresados de todos los planteles y carreras, atención a la totalidad del rezago de asesorías semestrales de los alumnos de 6o semestre, disminución del abandono escolar y la reprobación de alumnos de sextos semestres, cabe señalar que, existe una variación en el alcance debido a que los egresados de la carrera Profesional Técnica Bachiller en Enfermería General no fueron contemplados pues ellos tienen la particularidad de que realizan el servicio social al término de su carrera, lo que incrementa el tiempo de la misma, por lo tanto no obtienen el título al mismo tiempo que los egresados de otras carreras pertenecientes a la misma generación.</t>
  </si>
  <si>
    <t>Se derivó del incremento de grupos en planteles y carreras, así como de grupos de carreras nuevas en planeles ya creados y alto índice de transición de 2o y 4o semestres a 3o y 5o semestres.</t>
  </si>
  <si>
    <t>La capacitación docente se llevó a cabo permanentemente, se actualizaron en al menos un curso 509 docentes. No se alcanzó la meta proyectada debido a que en algunos planteles los docentes tuvieron dificultades para realizar los cursos virtuales que fueron los únicos ofertados.</t>
  </si>
  <si>
    <t xml:space="preserve">En la meta anual, se rebasaron las prácticas toda vez que en este semestre se aperturaron la cantidad de 8 grupos de primer semestre en algunos planteles, lo que incrementó el número de prácticas a realizar. </t>
  </si>
  <si>
    <t>Indicadores Estatales Programa Presupuestario CCD.L.I.039.B Educación Profesional Técnica Bachiller</t>
  </si>
  <si>
    <t>Proporción de egresadas y egresados titulados</t>
  </si>
  <si>
    <t>Porcentaje de Docentes actualizados y evakuados</t>
  </si>
  <si>
    <t>Incremento de Personas Capacitadas en competencias</t>
  </si>
  <si>
    <t>Tasa de variación del incremento de matrícula</t>
  </si>
  <si>
    <t>Tasa de variación del incremento de  egresados colocados</t>
  </si>
  <si>
    <t>Proporción de docentes con desempeño satisfactorio en el PEVIDD</t>
  </si>
  <si>
    <t>Proporción de docentes actualizados</t>
  </si>
  <si>
    <t>Ingresos captados por capacitación laboral, evaluación de competencias y servicios tecnológicos</t>
  </si>
  <si>
    <t>Tasa de variación del incremento de personas evaluadas en estándares de competencias</t>
  </si>
  <si>
    <t>Al ser un servicio que se brinda a demanda del candidato se instrumentan programas estatales en un estándar específico y actividades de difusión para promover la evaluación de competencias. Además de que está en función de la solicitud que realiza el personal docentes y de la disponibilidad e interés que presente en su desarrollo y actualización profesional.</t>
  </si>
  <si>
    <t xml:space="preserve">Tomando en consideración la condición de pandemia por la COVID-19, durante el ejercicio 2021 piezas clave en el cumplimiento del indicador lo fueron el incremento de la oferta de capacitación en línea y la implementación de proyectos estatales focalizados a los alumnos. </t>
  </si>
  <si>
    <t xml:space="preserve">Debido a la apertura de empresas, negocios, universidades públicas y privadas, con las que se tienen convenios en el Estado de Veracruz y posterior a la situación por la pandemia mundial, se observa un incremento de oportunidades para nuestros egresados, sin embargo, en respuesta a los resultados del año anterior, se han implementado estrategias para la obtención de mejores resultados. </t>
  </si>
  <si>
    <t xml:space="preserve">En los 2 periodos de aplicación del Programa de Evaluación del Desempeño Docente se tuvo un total de 549 docentes con calificación mínima satisfactoria, 541 en enero y 8 posteriormente, la estructura adeucativa mayor de fe 550 docentes. </t>
  </si>
  <si>
    <t>La diversificación de acciones para brindar el servicio de capacitación: difusión, alianzas e instrumentación de programas de impartición de los servicios de capacitación; sin embargo, es importante señalar que al brindarse servicios de capacitación en línea permite incorporar un mayor número de personas por grupo por lo cual con un número de cursos se incrementa la cobertura de capacitandos participantes en cada evento.</t>
  </si>
  <si>
    <t>Se aperturaron nueva carreras y planteles, asimismo, derivado del seguimiento académico de los alumnos se logró incrementar la retención, disminuyendo el abandono y generando transición escolar, lo que impactó favorablemente en el incremento de la matrícula.</t>
  </si>
  <si>
    <t>Mediante la instrumentación de las modalidades en línea y a distancia, se reducen los costos directos requeridos para brindar los servicios.</t>
  </si>
  <si>
    <t>Durante os meses de mayo y julio dl presente ejercicio, se presentaron problemas en la plataforma en línea, imposibilitando realizar evaluaciones en línea y en consecuencia, la cancelación del servicio demandado por parte de los usuarios. Posteriormente, se presentaron incidencias esporádicas durante el segundo semestre del año, lo que generó que se quedaran evaluaciones pendientes a realizarse, las cuales se atenderán en 2022.</t>
  </si>
  <si>
    <t>Obedeció a la ampliación del semestre.</t>
  </si>
  <si>
    <t>A pesar de que no se cumplió la meta, el SIAFEV no requirió justificación.</t>
  </si>
  <si>
    <t>No ameritó justificación</t>
  </si>
  <si>
    <t>Sistema de
Información para la Planeación y el Seguimiento de las Entidades Federativas
(SIPSE-EF)</t>
  </si>
  <si>
    <t>Unidad de Planeación, Evaluación y Control Educativo de la Secretaría de Educación de Veracruz (UPECE- SEV)</t>
  </si>
  <si>
    <t>Sistema de Aplicaciones Financieras del Estado de Veracruz Versión 2.0 (SIAFEV 2.0)</t>
  </si>
  <si>
    <t>Secretaría de Finanzas y Planeación (SEFIPLAN) / Contraloría General del Estado (CGE) / Órgano Interno de Control (OIC) en el Colegio de Educación Profesional Técnica del Estado de Veracruz</t>
  </si>
  <si>
    <t>Indicadores MIR Federal SIPSE-EF (Unidad de Planeación, Evaluación y Control Educativo)</t>
  </si>
  <si>
    <t>Indicadores MIR Federal FAETA I-009 Educación Tecnológica</t>
  </si>
  <si>
    <t>*Se anexan Matrices de Indicadores Federal y Estatal. Ejercicio Fiscal 2021.</t>
  </si>
  <si>
    <r>
      <t>4.      IVEA: Haga comentarios del rezago educativo en Veracruz por nivel de al menos los últimos dos censos (Censo e Intercensal) y comente los resultados de la nueva medición si disminuyó o no. mencione si dispone de estudios sobre el comportamiento del rezago educativo, posibles causas o impacto.</t>
    </r>
    <r>
      <rPr>
        <sz val="9"/>
        <color theme="4"/>
        <rFont val="Montserrat"/>
      </rPr>
      <t xml:space="preserve"> CONALEP: Haga comentarios sobre la situación del CONALEP en cuanto a sus planteles, oferta educativa y explique si con los recursos del Fondo se ha logrado un crecimiento significativo en la formación de personal calificado de nivel profesional técnico, con estudios complementarios para el acceso al nivel superior y la capacitación laboral, conforme a los requerimientos y necesidades del sector productivo y la superación profesional del individuo. Explique si tiene estudios de la precepción de los alumnos, beneficios de los egresados o situación actual de su población objetivo. </t>
    </r>
  </si>
  <si>
    <r>
      <rPr>
        <b/>
        <sz val="8"/>
        <rFont val="Montserrat"/>
      </rPr>
      <t>Nota:</t>
    </r>
    <r>
      <rPr>
        <sz val="8"/>
        <rFont val="Montserrat"/>
      </rPr>
      <t xml:space="preserve"> Los formatos de MIR FAETA no cuentan con la Fuente de Información ya que es turnada de manera oficial mediante oficio por el Colegio Nacional a los Estados. Asimismo, el formato de reporte de indicadores en formato Excel es emitido por el Sistema de Recursos Federales Transferidos (SRFT) en este tipo de formato y sin contener firmas o criterios de validez más eficaces; este se descarga directamente del Sistema antes referido, incluso al emitirlo el SRFT, no cuenta con información de nivel Fin, por tanto, no es posible mostrarlo en dicho reporte. El dato de avance del Fin fue buscado en la página de Transparencia Presupestaria. </t>
    </r>
  </si>
  <si>
    <r>
      <rPr>
        <b/>
        <sz val="8"/>
        <rFont val="Montserrat"/>
      </rPr>
      <t>Nota:</t>
    </r>
    <r>
      <rPr>
        <sz val="8"/>
        <rFont val="Montserrat"/>
      </rPr>
      <t xml:space="preserve"> Los formatos de MIR Federal Metadato del SIPSE-EF son turnados en formato Excel por la Unidad de Planeación, Evaluación y Control Educativo (UPECE-SEV) para elaborar el anteproyecto y posteriormente para realizar el reporte que corresponda de acuerdo a la frecuencia de medición del indicador, asimismo, el Colegio Estatal no realiza la carga de forma directa al SIPSE-EF, es a través del enlace en la Oficina de Estudios y Proyectos de Indicadores, del Departamento de Desarrollo Institucional en la Subdirección de Planeación de la Unidad de Planeación, Evaluación y Control Educativo SEV.</t>
    </r>
  </si>
  <si>
    <r>
      <t xml:space="preserve">Nota: </t>
    </r>
    <r>
      <rPr>
        <sz val="8"/>
        <rFont val="Montserrat"/>
      </rPr>
      <t>La Fichas Técnicas y Formato de Reporte de Avance de Indicadores y Justificaciones del Programa Presupuestario CCD.L.I.039.B Educación Profesional Técnica Bachiller,  son emitidos por el SIAFEV 2.0, la carga se realiza conforme a los tiempos establecidos en el Artículo 289 Ter, del Código Financiero del Estado de Veracruz de Ignacio de la Llave, y se realiza en el Centro de Servicios Compartidos (CSC) de la Secretaría de Finanzas y Planeación (SEFIPLAN).</t>
    </r>
  </si>
  <si>
    <t>X</t>
  </si>
  <si>
    <t>https://conalepveracruz.edu.mx/2022/enero/Diagn%C3%B3stico%20de%20los%20acervos%20documentales.pdf</t>
  </si>
  <si>
    <t>https://conalepveracruz.edu.mx/wp-content/uploads/2022/01/Catalogo-de-Disposicion-Documental.pdf</t>
  </si>
  <si>
    <t>FAETA Educación Tecnolgogica</t>
  </si>
  <si>
    <t xml:space="preserve">RECURSOS PROVENIENTES DE LA FEDERACION, PARA ATENDER LA EDUCACION TECNOLÓGICA EN EL ESTADO </t>
  </si>
  <si>
    <t>RECURSO PROVENIENTE DEL GOBIERNO DEL ESTADO, PARA LA ATENCIÓN DE LOS GASTOS OPERATIVOS DE LOS PLANTELES DE NUEVA CREACION</t>
  </si>
  <si>
    <t xml:space="preserve">INGRESOS PROVENIENTES DE LOS DONATIVOS PARA LA FORMACIÓN TÉCNICA </t>
  </si>
  <si>
    <t>Subtotal Ingresos Propios©</t>
  </si>
  <si>
    <t xml:space="preserve">FEDERAL </t>
  </si>
  <si>
    <t>Ley de Coordinación Fiscal, CAPITULO V Fondos de Aportaciones Federales,  establece las aportaciones federales como recursos que la Federación transfiere a las haciendas públicas de los Estados, entre ellos el Fondo de Aportaciones para la Educación Tecnologica y de Adultos (FAETA), de confomidad con los convenios de Federalizacion. CONVENIO de Coordinación para la federalización de los servicios de educación profesional técnica que suscriben las secretarías de Educación Pública, de Hacienda y Crédito Público, y de Contraloría y Desarrollo Administrativo, así como el Colegio Nacional de Educación Profesional Técnica y el Estado de Veracruz.(CONVENIO DE COORDINACION) de acuerdo a la SECCION CUARTA RECURSOS FINANCIEROS, y su claúsula VIGESIMA TERCERA.- El Gobierno Federal, a través de “LA SHCP”, de conformidad con la normatividad vigente, transferirá recursos financieros al “GOBIERNO DEL ESTADO”, en los diferentes capítulos de gasto, para que por conducto del “ORGANISMO PUBLICO” se responsabilice de la operación de los “SERVICIOS DE EDUCACION PROFESIONAL TECNICA”.
Las transferencias de los recursos financieros se harán conforme al Presupuesto de Egresos de la Federación, aprobado para el ejercicio fiscal correspondiente, y se realizarán de acuerdo con las fechas y calendarios que para tal efecto establezca “LA SHCP”.
VIGESIMA CUARTA.- Las transferencias de recursos que realice el Gobierno Federal a partir de 1999, se sujetarán a las previsiones dispuestas por “LA SHCP” en términos del artículo 30 de la Ley del Presupuesto, Contabilidad y Gasto Público Federal, y se efectuarán a través de reglas para la actualización del fondeo, etiquetados y calendarizados al “ORGANISMO PUBLICO” por conducto de la Secretaría de Finanzas y Planeación, comprometiéndose a realizar las comprobaciones correspondientes de conformidad con la normatividad aplicable.</t>
  </si>
  <si>
    <t>Recursos Transferidos en tiempo por la  entidad federativa, a través de la Secretaria de Finanzas y Planeación.</t>
  </si>
  <si>
    <t>ESTATAL</t>
  </si>
  <si>
    <t>CONVENIO DE COORDINACION, de conformidad TRIGESIMA CUARTA.- La creación de nuevos planteles con el apoyo de recursos federales quedará sujeta a los criterios establecidos por “LA SEP”, quien será la responsable de autorizar las solicitudes correspondientes, previa opinión técnica que formule el “CONALEP”.
TRIGESIMA QUINTA.- Las partes acuerdan que, para la creación de nuevos planteles en la entidad, el “GOBIERNO DEL ESTADO” aportará el predio y lo dotará de los servicios necesarios para su operación. Por su parte, el “CONALEP”, sí cuenta con disponibilidad presupuestal autorizada por el H. Congreso de la Unión, de conformidad con su presupuesto y de acuerdo con las autorizaciones de las autoridades competentes, proporcionará los recursos económicos para la construcción de las instalaciones físicas y realizará el equipamiento, proporcionando, además la asesoría correspondiente para su funcionamiento.</t>
  </si>
  <si>
    <t>INGRESOS PROPIOS</t>
  </si>
  <si>
    <t>CONVENIO DE COORDINACION, de conformidad con SECCION QUINTA CUOTAS DE RECUPERACION
TRIGESIMA PRIMERA.- Las partes acuerdan que el “ORGANISMO PUBLICO” recaudará las “CUOTAS DE RECUPERACION” que se obtengan de los planteles, el “CAST” y otras que se obtengan por los servicios que se transfieren, mismas que forman parte de su patrimonio. Asi tambien del Decreto de Creación del Colegio,  Asi como en base al art. 7  fraccion III, del  Decreto de Creación del Colegio de Educación Profesional  Técnica del Estado de Veracruz, publicado en la Gaceta Oficial del Estado el 28 de agosto de 2000</t>
  </si>
  <si>
    <t xml:space="preserve">TOTAL </t>
  </si>
  <si>
    <t>Sé realizó la actualización del Manual General de Organización del Colegio,  dentro de este Manual  se encuentra atribuida al Titular de Planeación y Desarrollo Institucional la función 7.  Representar al Colegio Estatal y coordinar las evaluaciones institucionales de los programas de planeación federal, estatal y local, para el establecimiento de acciones de mejora. (Pág. 43 del MGO)  El MGO  fue autorizado por la CGE y debidamente integrado en el “Registro Estatal de Manuales Administrativos de las Dependencias y Entidades del Poder Ejecutivo  del Estado” , con la clave CONALEP- 04-DGFIAPE-0203-21-MGO-1398/01, asimismo, aprobado por la H. Junta Directiva en la Tercera Sesión Ordinaria, mediante acuerdo: SO/III.21/01.S con fundamento en el Artículo 14, fracción VI y XXI del Decreto de Creación del Colegio de Educación Profesional Técnica del Estado de Veracruz, finalmente publicado en la Gaceta Oficial del Estado de Veracruz. https://conalepveracruz.edu.mx/wp-content/uploads/2022/03/Gac2022-114%20Martes%2022%20TOMO%20II%20Ext.pdf
Por otro lado, el  Estatuto Orgánico fue actualizado y validado por la H. Junta Directiva en la Tercera Sesión Ordinaria, mediante acuerdo: SO/III.20/03.S. con fundamento el Artículo 14, fracción VI, del Decreto de Creación del Colegio de Educación Profesional Técnica del Estado de Veracruz, y se publicó en la Gaceta Oficial del Estado de Veracruz el 22 de diciembre de 2020, Núm. Ext. 510.  Teniendo a su vez integrada la atribución XI. Dirigir y coordinar al interior del Colegio Estatal, las actividades en materia de evaluación, reporte y seguimiento, relacionadas al Programa Anual de Evaluación (Pág. 20 del EO);a la Subcoordinación de Planeación y Desarrollo Institucional; guardando relación con el Manual General de Organización. 
Ambos documentos se encuentran publicados en la Página del Colegio en la liga: https://conalepveracruz.edu.mx/estructura-organica-y-atribuciones/
Actualmente se trabaja en la actualización del Manual General de Procedimientos. Cabe mencionar que en la “Guía para la elaboración de Manuales Administrativos de la CGE” en la página 41 menciona que, si alguna Institución de la Administración Estatal tuviese procesos certificados bajo la norma ISO (Organización Internacional de Normalización) o alguna otra organización similar, y con el objetivo de no duplicar trabajo, la Institución deben cumplir ciertos requisitos. Por lo anterior, Conalep Veracruz está certificado bajo la Norma ISO 9001-2015, actualmente se trabaja bajo petición de la CGE con los flujogramas como lo solicitan, se anexan documentos de lo que se ha estado elaborando: formato de asesoría por parte de CGE, Oficio DGV/694/2022 y Oficio CGE-DGFIAPE-SDAyPC-031-03-2022</t>
  </si>
  <si>
    <t xml:space="preserve">PDF. Informe de resultados enero- diciembre 2021 
</t>
  </si>
  <si>
    <t>El Colegio cuenta con un mecanismo documentado para dar seguimiento al ejercicio de las aportaciones del Fondo, en el cual se permiten identificar que el recurso se ejerce en diferentes partidas del  gasto, se encuentra estandarizado y sistematizado, ya que la información es utilizada por las áreas responsables y se encuentra disponible en el  sistema informático Oficial validado por la Secretaría de Finanzas y Planeción del Gobierno del Estado, Sistema Único de Administración Financiera para Órganismos Públicos (SUAFOP),  sistema que permite al Colegio dar el seguimiento oportuno de los recursos provenientes de la Federación, así como los demas gastos financiados por otras fuentes de financiamiento, ya que el sistema  a través del modulo de Presupuestos permite generar de forma mensual, los reportes de Información Financiera y Presupuestal que se presentan ante la SEFIPLAN, para la consolidacion de la Cuenta Pública del Gobierno del Estado de Veracruz, y con ello se da cumplimiento a las obligaciones fiscales, asi como de rendición de cuentas y transparencia del ejercicio de los recursos públicos. El SUAFOP es utilizado solo por las área de Programación y Presupuestos y Servicios Financieros en los módulos correspondientes, el Sistema es administrado por la Secretaría de Finanzas y Planeación, éste se encuentra instalado en las áreas antes mencionadas y se accesa  mediante usuario y contraseña,  los cuales permiten conocer  la información para el seguimiento de las aportaciones.</t>
  </si>
  <si>
    <t>Mandos medios</t>
  </si>
  <si>
    <t>Confianza</t>
  </si>
  <si>
    <t>Base</t>
  </si>
  <si>
    <t>Docentes</t>
  </si>
  <si>
    <t>Profesor Instructor "C"</t>
  </si>
  <si>
    <t>Técnico CB II</t>
  </si>
  <si>
    <t>Técnico CB I</t>
  </si>
  <si>
    <t>Técnico Instructor "A"</t>
  </si>
  <si>
    <t>Renuncia</t>
  </si>
  <si>
    <t>Durante 2021 hubo 201 casos sospechosos de Covid-19 y 76 confirmados, lamentablemente 1 deceso del Plantel Dr. Gonzálo Aguirre Beltrán (122)</t>
  </si>
  <si>
    <t>Tabla Concentrado de casos Covid-19</t>
  </si>
  <si>
    <t>https://calidad.conalep.edu.mx/calidadymejora/index.asp</t>
  </si>
  <si>
    <t xml:space="preserve">30-524-PO-01 </t>
  </si>
  <si>
    <t>Página 34,38,39,40,41,42,44 y 45</t>
  </si>
  <si>
    <t>30-524-PO-10</t>
  </si>
  <si>
    <t>Página 3</t>
  </si>
  <si>
    <t>30-524-PO-12</t>
  </si>
  <si>
    <t>Página 2,  11</t>
  </si>
  <si>
    <t>Se recibieron los recursos en tiempo y forma de acuerdo a lo programado.</t>
  </si>
  <si>
    <t>Se realizaron registros contables especÍficos del fondo.</t>
  </si>
  <si>
    <t>Servicios Personales, los cuales incluyen las remuneraciones y/o pago de los sueldos y salarios del personal administrativo, técnico, manual, mandos medios y docentes, únicamente de los planteles reconocidos por el sistema Conalep, Cast, el plantel de reciente creación Vega de Alatorre y la Dirección General, asi como los gastos de seguridad social, obligaciones laborales y prestaciones derivadas de una relación laboral, todas estas contenidas en el manual de prestaciones vigente para trabajadores del Colegio.</t>
  </si>
  <si>
    <t>Materiales y suministros incluye todas las adquisiciones de toda clase de insumos y suministros requeridos para la prestación de bienes que ayudaron al desempeño de las actividades academicas y administrativas del Colegio.</t>
  </si>
  <si>
    <t>Servicios Generales, los cuales comprende las asignaciones destinadas a cubrir el costo de todo tipo de servicios que se contraten con particulares e instituciones del propio sector público, así como los servicios oficiales que fueron requeridos para el desempeño de actividades vinculadas con la función pública.</t>
  </si>
  <si>
    <t>Se implemento un NAS (dispositivo de almacenamiento conectado a la red), el cual esta en el SITE y se ejecutan cada mes, y los servidores se respaldan cada semestre.</t>
  </si>
  <si>
    <t xml:space="preserve">Se encuentra en proceso la auditoría número 1854, por parte de la Auditoría Superior de la Federación denominada “Fondo de Aportaciones para la Educación Profesional Tecnológica y de Adultos”, Cuenta Pública 2021. La ASF emitiò la Orden de auditoría, y las observaciones preliminares, se esta a la espera del Acta de Auditoría notificando oficialmente las mismas. </t>
  </si>
  <si>
    <t>3.86%*</t>
  </si>
  <si>
    <t>Formatos EXCEL. Avance en los Indicadores de los Programas presupuestarios de la Administración Pública Federal 2019, 2020, 2021 de la página de Transparencia Presupuestaria.
Evidencia fotográfica Transparencia Presupuestaria.
Evidencia Fotográfica SRFT. 
Evidencia CONEVAL.</t>
  </si>
  <si>
    <t>Enlaces designado oficiales son 2 en el Colegio de Educación Profesional Técnica del Estado de veracruz, el primero es el Jefe de Servicios Financieros y fue designado por el Director General como Enlace para la atención de Auditorías; el segundo es la Titular de la Subcoordinación de Planeación y Desarrollo Institucional, quien fue designada por el Director General para atender todo lo relacionado a Evaluaciones (PAE).</t>
  </si>
  <si>
    <t>Designaciones, Oficio y formato</t>
  </si>
  <si>
    <t>En el Proyecto de Mejora 2019, fue incluido el Aspecto de Mejora que consistió en: Elaborar un mecanismo sistematizado concertador de información, informático propio o base de datos que entre otras cosas, certifiquen la recolección de información para la planeación, programación, evaluación y seguimiento del fondo. Por lo anterior fue atendida y el Colegio actualmente cuenta con la Plataforma virtual PIDE (Plataforma Integral de Desarrollo Educativo, el resultado que se obtiene con esta herramienta es el de concentrar información del Colegio con la finalidad de ser proveedora de datos para las evaluaciones y/o auditorias;; cabe destacar que el PIDE sigue en proceso de desarrollo, sin embargo alguno de los campos que ya se encuentran habilidados consisten en: Estructuras Educativas, Documentos Docentes, Expendiente Admnistración, MOvimientos Docentes, Servicios (SOporte Tècnico), Inventarios, Infaestructura</t>
  </si>
  <si>
    <t>No existieron denuncias por incumplimiento al Código de Ética del Poder Ejecutivo del Estado de Veracruz y/o al Código de Conducta del Conalep Veracruz. Se tiene en la página del Colegio un espacio para reportar actos de corrupción de funcionarios del Conelap Veracruz estableciendo el correo conductayetica@ver.conalep.edu.mx; asi tambièn se publica un cartel de medios de captación de quejas de igual manera en la Página del Colegio y en todas las Unidades Administrativas del Colegio de manera física, estableciendo el correo mencionado, así como, los teléfonos 2288185013 y 2288184845 en las extensiones 104 y 120. Asimismo, el Código de Conducta del Conalep, en la página 26 menciona el Procedimiento par arecibir denuncias por incumplimiento a los Códigos.</t>
  </si>
  <si>
    <t xml:space="preserve">El área de Recursos Humanos mediante el Proceso de Planeación y Gestión de Recursos del Sistema Corporativo de Gestión de la Calidad del cual forma parte el Colegio, y de conformidad al Procedimiento: Selección y Contratación de Docentes, teniendo por objetivo la Selección y contratación del personal docente, hasta la consolidado de la estructura educativa. Asimismo, para la atención de la Infraestructura educativa, el área de Calidad Educativa en coordinación con el área de Infraestructura y Adquisiciones llevan a cabo los Programas Integrales de Trabajo y Mejora Continua, con los que se identifican, las necesidades materiales, humanos, de equipamiento e infraestructura. Por otro lado, el área de Servicios Escolares, a través del Sistema de Administración Escolar, identifica a los aspirantes a cursar la Educación Tecnológica, así como el seguimiento academico, a través del Proceso de Gestión de Recursos Escolares y bajo el Procedimiento Admisión, Inscripción y Reinscripción de Alumnos, de igual forma, del SCGC. Así tambien, de manera trimestral se informa a la Secretaría de Hacienda y Crédito Público de conformidad con el artículo 85 de la Ley Federal de Presupuesto y Responsabilidad Hacendaria (LFPRH), el cual señala que las entidades federativas (y por conducto de éstas), los municipios y demarcaciones territoriales de la Ciudad de México, deben informar (a la SHCP) el ejercicio, destino y resultados obtenidos con los recursos federales transferidos. Para tal efecto, la SHCP cuenta con el Sistema de Recursos Federales Transferidos (SRFT) en el que se llevan a cabo los reportes de Indicadores, y donde se realiza el seguimiento a éstos. De igual manera el área de Programación y Presupuestos da seguimiento de los Recursos en el SRFT. </t>
  </si>
  <si>
    <t>https://conalepveracruz.edu.mx/wp-content/uploads/2021/03/Gac2020-510-Martes-22-TOMO-II-Ext-1-paginas-18-32.pdf</t>
  </si>
  <si>
    <t>https://conalepveracruz.edu.mx/wp-content/uploads/2021/03/Oficio_AEO_064_2020_estructura_organica.pdf</t>
  </si>
  <si>
    <t>Dictamen (Partida Materiales de limpieza) y Fotografías</t>
  </si>
  <si>
    <t xml:space="preserve">PDF. Documento Eficiencia Terminal y Abandono.Escolar.
</t>
  </si>
  <si>
    <t>PDF. Estado del Ejercicio de Presupuesto por fuente de financiamiento y concentrado.
 PDF. Captura del SUAFOP.
 PDF. Orden y oficio de recepción de recursos</t>
  </si>
  <si>
    <t xml:space="preserve">
:PDF. Actas de H. Junta Directiva Ordinarias y Extraordinaria 
PDF: Oficio Realización de Informes de Rendición de Cuentas
PDF. Circular Realización del Informe de Rendición de Cuentas
</t>
  </si>
  <si>
    <r>
      <t xml:space="preserve"> El proyecto de mejora 2019 para el manejo óptimo del fondo  FAETA, derivado del informe final y ejecutivo de la evaluación de fondos federales al ejercicio 2018, recomendo elaborar mecanismos (manuales) documentados para dar seguimiento al ejercicio de las aportaciones, esto después de que e</t>
    </r>
    <r>
      <rPr>
        <sz val="11"/>
        <color rgb="FFFF0000"/>
        <rFont val="Montserrat"/>
      </rPr>
      <t>l</t>
    </r>
    <r>
      <rPr>
        <sz val="11"/>
        <rFont val="Montserrat"/>
      </rPr>
      <t xml:space="preserve"> Colegio elaborará en coordinación con el IVEA y la SEV, los lineamientos para la operación del Fondo de Aportaciones para Educación Tecnológica y de Adultos (FAETA) del Ramo General 33 Capítulo III y IV donde se nos indica el destino de los recursos, así como la operación de los mismos al interior del Colegio, por lo que en atención a este aspecto de mejora se modifico el termino lineamiento a manual  para su operación y alcance exclusivamente para el interior del colegio;</t>
    </r>
    <r>
      <rPr>
        <sz val="11"/>
        <rFont val="Montserrat"/>
        <family val="3"/>
      </rPr>
      <t xml:space="preserve"> así tambien se cuenta con el procedimiento de Programación y Presupuesto en el cual en su numeral 10.1.2 Descripción de Actividades nos muestra las áreas involucradas para la elaboración del Presupuesto Ingresos Egresos y asi distribuirlo al interior del Colegio.  
Es importante mencionar que en el procedimiento llamado Planeación de la Gestión en su apartado llamado Descripción de Actividades numerales 9, 10 y 11, se explica el mecanismo para la generación de los Códigos Presupuestales en el Sistema SUAFOP, la carga del Presupuesto con sus partidas y capítulos presupuestarios, todo esto de acuerdo a la calendarización y distribución de los recursos del Ramo General 33 Aportaciones Federales para Entidades Federativas. Estos documentos son de conocimiento de las áreas responsables del Colegio, y son estandarizados ya que son utilizados por dichas áreas.</t>
    </r>
    <r>
      <rPr>
        <sz val="11"/>
        <rFont val="Montserrat"/>
      </rPr>
      <t xml:space="preserve"> Para el ejercicio fiscal 2021 el Colegio destino el fondo FAETA en su mayor proporción  al rubro de pago de servicios personales (96%), esto de acuerdo a las plantillas autorizadas en cada uno de los Planteles que se encuentran en el área de recursos humanos y dependiendo de su esquema de contratación se distribuyo el fondo en cada una de las partidas presupuestales que componen al Capitulo 1000 Servicios Personales; en cuanto a gastos operativos se dio prioridad a los Servicios de Vigilancia, Fotocopiado y Limpieza los cuales son indispensables para el desarrollo de las actividades tanto en el Colegio como en los planteles. Existieron dos adecuaciones presupuestales del Fondo, con las cuales se atendieron carencias en los planteles tales como compra de insumos de refacciones y accesorios de cómputo, material didáctico y materiales, pinturas y suministros para módulos de sanitarios de alumnos en diversos planteles; así como el pago de servicios básico tales como energía eléctrica, telefónico e internet.
El manual de operación del FAETA se encuentra publicado en el apartado de normatividad de la pagina del Colegio a traves de la siguiente liga: https://conalepveracruz.edu.mx/propios, por otro lado el procedimiento de planeación de la Gestión al ser un documento contralado perteneciente al sistema coorporativo de Gestión de la Calidad, esta cargado en la plataforma Master Web a la cual se ingresa con usuario y contraseña asignada a los responsables de procedimientos.</t>
    </r>
  </si>
  <si>
    <t xml:space="preserve">PDF.Decreto de Creación
PDF. Manual General de Organización y
PDF. Estatuto Orgánico
</t>
  </si>
  <si>
    <t>9. ¿La Ejecutora, cuenta con mecanismos documentados para verificar que las transferencias de las aportaciones se hacen de acuerdo con lo programado?</t>
  </si>
  <si>
    <t>Una vez aprobado el Presupuesto de Ingresos - Egresos por la H. Junta Directiva del Colegio, el personal del área de Programación y Presupuestos ingresa al módulo de Presupuestos dentro en el  SUAFOP (Sistema Único de Administración  Financiera para Organismos Públicos) para generar los códigos presupuestales de acuerdo a las partidas y montos determinados en el Presupuesto autorizado, se verifica que la carga del presupuesto sea correcta mediante la consulta en el sistema de las cargas presupuestales a través del Estado del Ejercicio del Presupuesto de Egresos por Organización.
 Se verifica que el monto autorizado por la H. Junta Directiva sea el mismo que el calendarizado de los Recursos del Ramo General 33 Aportaciones Federales para Entidades Federativas, una vez conciliados los montos el Colegio elabora  el Calendario de ministraciones del recurso FAETA para el ejercicio fiscal vigente y así elaborar las solicitudes de recursos las cuales se hacen mensuales en base a los montos calendarizados, posteriormente  se envía la solicitud de recursos con recibo y orden de pago a la Dirección de Programación y Control Presupuestal de la SEV, así como, a la Oficialía Mayor de dicha Secretaría; pasa el tiempo y se confirma con el área de Recursos Financieros del Colegio que lo transferido sea el mismo importe de acuerdo a lo solicitado y calendarizado.
No se omite mencionar que la SEFIPLAN notifica al Colegio mediante tarjeta informativa la recepción del recurso FAETA por parte de la federación.
Todo el proceso anteriormente enunciado se encuentra documentado en el Procedimiento  Planeación de la Gestión página 33, numerales 9. 10 y 11 del procedimiento.</t>
  </si>
  <si>
    <t>PDF. Procedimiento Planeación y Seguimiento de la Gestión
PDF: Calendario de ministraciones Conalep 2021
PDF. Sistema SUAFOP</t>
  </si>
  <si>
    <t>Si, el Colegio Estatal celebra trimestralmente Sesiones de Junta Directiva donde el Director General informa el estatus que guarda el Colegio, en ésta se expresan los resultados que se obtienen con el ejercicio del Fondo así como de la aplicación de Ingresos Propios, así también presenta un informe anual, en donde se presentan los estados financieros del presupuesto que fue ejercido en el ejercicio que es informado. Durante las sesiones, los integrantes de la Junta Directiva (Órgano máximo del Colegio) realizan cuestionamientos, comentarios y aprueban en su caso los acuerdos que son sometidos.
De conformidad al DECRETO por el que se crea el COLEGIO DE EDUCACIÓN PROFESIONAL TÉCNICA DEL ESTADO DE VERACRUZ-LLAVE establece:
Artículo 9. Para su administración, el Colegio contará con: I. Una Junta Directiva; y  II. Un Director General.
Artículo 14. La Junta Directiva tendrá las siguientes atribuciones:
IV. Establecer los criterios de racionalidad, austeridad y disciplina para el ejercicio del presupuesto autorizado de acuerdo a los lineamientos vigentes;
V. Aprobar el programa financiero del Colegio así como sus modificaciones, conforme a las disposiciones legales aplicables;
VIII. Convocar al Director General de la Institución, para efecto de que informe sobre el estado que guarde la administración del Colegio;
IX. Aprobar anualmente, previo informe y dictamen de auditoría externa, los estados financieros del Colegio y autorizar la publicación de los mismos;
XIII. Conocer y, en su caso, aprobar los informes que rinda el Director General;
XIX. Vigilar la aplicación del Convenio de Coordinación que dio origen a la creación del Colegio e informar a las partes subscriptoras de su ejecución o, en su caso, convocar a las partes para que en forma conjunta den solución a los conflictos que surjan;
Artículo 15. Todos los miembros de la Junta Directiva gozarán de voz y voto y ésta sesionará válidamente con la asistencia de su Presidente o de quien lo supla y de, por lo menos, la mitad de sus miembros. Los acuerdos y resoluciones de la Junta Directiva se tomarán por mayoría de votos de los miembros presentes y, en caso de empate, el Presidente tendrá voto de calidad.
Artículo 18. El Director del Colegio tendrá las siguientes atribuciones:
X. Vigilar, con el apoyo de las unidades administrativas correspondientes, el cumplimiento de las disposiciones que establezcan el Gobierno del Estado, el CONALEP, el Convenio de Coordinación, el presente Decreto y la normatividad que para el efecto expida la Junta Directiva;
XI. Cumplir con los acuerdos que emita la Junta Directiva;
XV. Presentar los proyectos de planes, programas y presupuestos a la Junta Directiva conforme a la normatividad establecida y, una vez aprobados, aplicarlos;
XVI. Someter a consideración de la Junta Directiva los lineamientos para la estimación, captación, control y registro de los ingresos propios del Colegio;
XVII. Proponer a la Junta Directiva la aplicación de los recursos propios del Colegio;
XXIV. Rendir a la Junta Directiva, en forma periódica, un informe sobre la aplicación del ejercicio presupuestal del Colegio;
XXV. Rendir un informe trimestral, semestral y anual de actividades y resultado a la Junta Directiva y presentarle los estados financieros del periodo correspondiente;
XXXIII. Las demás afines a las anteriores que le asigne la Junta Directiva.
Durante 2021 se efectuaron 4 Sesiones Ordinarias y 1 Extraordinarias de Junta Directiva.
Asimismo, los Directores de Planteles de igual forma, presentan su Informe de Rendición de Cuentas anualmente, de conformidad al Artículo 115 de la Ley General de Educación, publicada en el Diario Oficial de la Federación el 30 de septiembre de 2019, fracción XX; donde los directores de Planteles realizan el Informe de Actividades y Rendición de Cuentas a través del Portal del Conalep Nacional. Los informes se pueden consultar pùblicamente en la Pàgina del Colegio en el Banner de Rendiciñon de Cuentas (parte inferior de la página) https://conalepveracruz.edu.mx/xi-informes-2/ 
Por otro lado, el área de Transparencia del Colegio realiza la solicitud de información trimestral a fin de dar cumplimiento a lo establecido en la ley  875 de transparencia y acceso a la información pública para el Estado de Veracruz en sus articulos 11 fracc II arta 12,13, 15 y 20, conforme a los lineamientos técnicos generales y lineamientos de obligaciones de transparencia locales.</t>
  </si>
  <si>
    <t xml:space="preserve">El Colegio de Educación Profesional Técncia del Estado de Veracruz, para la medición de resultados, diseña y define las metas de indicadores que son sustentados por los Programas Presupuestarios Estatal y federal, tieniendo de esta manera el PP Estatal CCD.L.I.039.B Educación Profesional Técnica Bachiller durante el ejercicio fiscal 2021, el cual a nivel de objetivo Fin contribuyó con el indicador de Cobertura en Media Superior con un resultado del 2.71% asi como a nivel Propósito a través del Indicador de Proporción de Egresadas y Egresados Titulados con un resultado del 92.17%, por otro lado, en la MIR federal I-009 Educación Tecnológica, el Colegio Estatal contribuye a nivel propósito con el indicador Porcentaje de Eficiencia Terminal del CONALEP con resultado del 73.81% cumpliendo en un 98.55% respecto de la meta programada. Ahora bien, se documenta a través de Sistemas para su registro y seguimiento, teniendo para el caso del Estado, el Sistema de Aplicaciones Financieras del Estado de Veracruz SIAFEV 2.0; por parte de la Federación, el Sistema de Recursos Federales Transferidos (SRFT) el cual es administrado por la Secretaría de Hacienda y Crédito Público - SHCP. De igual manera en el Estado se reporta la Matriz de Indicadores para Resultados a la Unidad de Planeación, Evaluación y Control Educativo (UPECE), instancia que reporta al sistema SIPSE-EF, sin embargo en este, el Colegio reporta indicadores de niveles Componente y Actividades.  Por último, dentro del Programa Institucional 2019-2024 Conalep Veracruz, se da seguimiento a Indicadores Institucionale, teniendo para ello los mismos definidos en el PP Estatal y por medio del cual se da el mismo seguimiento, es decir, a través de la emisión de los Reportes de Avance de Incidadores y Justificaciones del SED. emitido por el SIAFEV. (pág.  46 - 51 Programa Institucional)
Durante 2021 y por primera vez, el Colegio fue sujeto de evaluaciòn en el Tomo I. Programas Presupuestarios, por parte de la Secretaría de Finanzas y Planeación, de acuerdo al Anexo XXVIII del Decreto No. 826 del Presupuesto de Egresos del Gobierno del Estado de Veracruz de Ignacio de la Llave para el ejercicio fiscal 2021, publicado en Gacet Oficial Núm. Ext. 514, se dio a conocer la Propuesta de Evaluación a Programas Presupuestarios (PPs) 2021, integrada por 10 PPs ejecutados por 8 dependencias y entidades de la Administración Pública Estatal, a evaluarse bajo dos modalidades: Diseño y Consistencia y Resultados. Para el caso de CONALEP Veracruz consistió en Evaluación de tipo Diseño, orientada a mejorar la calidad con que son integrados y ejecutados los PPs, desde la identificación de difusión y transparencia tanto en planeación , ejecución y obtención de resultados. Resultando en los siguientes: de la evaluacion de tipo diseño al PP ACD.L.I.039.B Educación Profesional Técnica Bachiller se derivaron las siguientes fortalezas y oportunidades: 1. El Programa se encuentra debidamente alineado al Plan Veracruzano de Desarrollo 2019-2024, así como al Programa Sectorial Veracruzano de Educación 2019-2024. 2. Existe un procedimiento claro de la forma en que selecciona a los beneficiarios. 3- Los resultados de los indicadores del Prgrama se encuentran disponibles para su consulta en la página de internet además de contar con teléfono y correo electrónico para contacto. 4. Cuenta con disposición de información útil para elaborar un Diagnóstico consistente relativo al Problema que atiende. 5. El Programa cuenta con instrumentos que le permiten conocer el grado de satisfacción de la población atendida. 
Por otro lado, las debilidades y/o amenazas identificadas consistieron en: 1. El Programa no dispone de evidencia documental que respalde la existencia de un Diagnóstico que dé origen al diseño del Programa Presupuestario. 2. No existe definición clara de la población potencial y objetivo y por lo tanto el Programa no cuantifica ni define la unidad de medida de las mismas. 3. El Programa suma 2 conjuntos de bienes o servicios para la atención de población con diferentes características, esto dificulta identificar la población potencial y objetivo y por lo tanto el establecimiento y redacción de objetivos estratgégicos que contemplen esta situación. 4. Existe algunas inconsistencias en los indicadores de la Ficha Técnica. 5. El Programa no cuenta con una estrategia de cobertura de atención a la población objetivo. 
Lo anterior resultado en la siguientes recomendaciones: 1. Elaborar el Diagnóstico del PP 039. Educación Profesional Técnica Bachiller utilizando la metodología del Marco Lógico. 2. Definir la población potencial y objetivo del Programa, estableciendo el método de cuantificación de las mismas. 3. Revisar y mejorar el planteamiento de los objetivos así como los indicadores y elementos de los mismos plasmados en la Ficha Técnica, considerando el anexo de los Lineamientos para la implementación del PbR -SED en Veracruz. 4. Identificar los Componentes que otorga el Programa para después establecer los procedimientos tanto para la recepción procesamiento y atención de solicitudes y el otorgamiento de las mismas. (pág. 38 y 39 de Resultados de Evaluación del PP)
Como producto final del proceso de esta evaluación en el Tomo I. Programas PResupuestarios, se realizó el Proyecto de Mejora que consistió en la atención de las 4 recomendaciones emitidas por el evaluador, teniendo al 100% atendidas las mismas.  
Por otro lado, la Calidad de los servicios se realiza mediante encuestas de satisfacción que son las siguientes: Encuesta de Medición de la Satisfacción de la Calidad Institucional (E-MESCI) dirigida a los alumnos. Encuesta de Medición de la Satisfacción del Servicio Educativo (E-MESSE) dirgida a padres de familia de los alumnos y la Encuesta de Medición del Ambiente Escolar (E-MAE) dirigida a los estudiantes. Los resultados de las encuestas que se aplican a las partes interesadas son difundidos a cada plantel.  
Acerca de la consulta al Módulo de Indicadores del Ramo 33 del ámbito social del Consejo Nacional para la Evaluación de la Política de Desarrollo Social (CONEVAL), el Colegio toma en cuenta las bases de datos no solo de este espacio, sino tambièn del de Transparencia Presupuestaria, asì como de de informes de evaluaciones federales al Ramo General 33. SIn embargo ambas páginas no muestran información actualizada a 2021.
</t>
  </si>
  <si>
    <t xml:space="preserve">Durante 2021 se vivió una situación de emergencia sanitaria lo que impactó directamente en los resultados de los indicadores, no obstante, atendiendo a diferentes estrategias se cumplieron principalmente los sustantivos del Programa Presupuestario Estatal y Federal, siendo estos los que a continuación se describen: 
MIR Estatal 2021: Fin. Cobertura en Media Superior con un 103.64% de cumplimiento, Propósito. Proporción de egresada y egresados titulados con 98.54% de cumplimiento, Componentes: Proporción de eficiencia terminal 100.20%, Actividad 1 C1: Proporción  de transición escolar con un 99.57% de cumplimiento, A2C1: Tasa de variación del incremento de matrícula 145.31% de cumplimiento, A3C1: Proporción de Prácticas Tecnológicas Realizadas con un 101.72%, A4C1: Tasa de variación del incremento de egresados colocados con un 60.58% de cumplimiento, Componente 2: Porcentaje de docentes actualizados y evaluados con un 43.59%, Actividad 1 del C2: Proporción de docentes con desempeño satisfactorio en el PEVIDD con un 100.54%, A2C2: Proporción de docentes actualizados con un 93.55%, Componente 3: Incremento de personas capacitadas en competencias con un 140.29% de cumplimiento, A1C3:  Tasa de variación del incremento de cursos de capacitación impartidos con un 81.76%, A2C3: Ingresos captados por capacitación laboral, evaluación de competencias y servicios tecnológicos con un 120.22 de cumplimiento, A3C3: Tasa de variación del incremento de personas evaluadas en estándares de competencias con un -16.55%,; todo lo anterior registrados en el Reporte de avance de Indicadores y Justificaciones del ejercicio fiscal 2021 emitido por el SIAFEV 2.0, donde se pueden apreciar las diferentes justificaciones, a su vez, podrá remitirse al Anexo 4. de este TdR. 
Por otra parte, el cumplimiento de los indicadores del PP Federal I-009 Educación Tecnológica se obtuvieron los siguientes resultados, Propósito: Porcentaje de Eficiencia terminal del CONALEP con un 98.55% de cumplimiento; Componente, Componente: Porcentaje de absorción del CONALEP en la Entidad Federativa con un 101.25%, Componente: Tasa de variación de la matrícula del CONALEP en la Entidad Federativa con un 99.19%, Actividad: Porcentaje de personal docente CONALEP en la entidad federativa Financiado con presupuesto FAETA con un 102.63%, Porcentaje de presupuesto FAETA ejercido en el pago de nómina docente con un 98.14% de cumplimiento, Porcentaje de presupuesto ejercido en gasto de operación respecto del total autorizado con un 116.12%; de igual forma se puede remitir al Anexo 4. de este TdR. 
De igual forma, los indicadores reportados al SIPSE a través de la Unidad de Planeación, Evaluación y Control Educativo reportó los siguientes resultados indicadores al final del ejericio fiscal 2021, Proporción de alumnos atendidos en el CONALEP 103.04%, Proporción de egresados titulados 92.01%, Proporción de docentes capacitados 92.54%, Proporción de prácticas tecnológicas realizadas 102.72%., de cumplimiento respecto a la meta programada. de igual manera, se puede observar en Anexo 4 de este TdR. </t>
  </si>
  <si>
    <r>
      <t xml:space="preserve">Durante 2021, el Órgano Interno de Control en el Colegio de Educación Profesional Técnica del Estado de Veracruz, llevó a cabo Evaluaciones, sin embargo estas son realizadas a los Programas Presupuestarios y no al Fondo. 
Por otro lado, se tuvo participación en el Programa Anual de Evaluación 2021  Tomo II. Evaluaciòn a Fondos Federales, coordinado por la Secretarìa de Finanzas y Planeación (SEFIPLAN) y el Instituto de Administración Pública (IAP) como Instancia Técnica Independiente, derivando en Informes Final y Ejecutivo de la Evaluación a Fondos del Ejercicio Fiscal 2020, teniendo como producto final de este proceso el Proyecto de Mejora 2021, el cual validò 7 de 9 recomendaciones hechas por la ITI, siendo estas las que a continuación se describen: 1. Instalar un SUPLADEB FAETA (Ley Número 12 de Planeación), creado y coordinado en el seno del COPLADEB/CEPLADEB, con la finalidad de trabajar de manera colegiada y consensuada con todos los principales actores que intervienen en los procesos de Planeación, Ejecución, Control, 56 Evaluación Específica de Desempeño al FAETA Reporte, Evaluación y Fiscalización del Fondo Federal, 2. Revisar los aspectos susceptibles de mejora de evaluaciones anteriores del PAE Estatal, que no esán concluidos y darles continuidad hasta finalizarlos con evidencia documental generada de su cumplimiento, reportarlo en el Anexo V del SSPMB; 3. Disponer de un Programa Anual de Trabajo debidamente autorizado por el Titular con la finalidad de informar si lo programado fue alcanzado y difundirlo en el Portal del Colegio; 4. Continuar anualmente con la solicitud ante la Secretaría de Finanzas y Planeación para recibir capacitación especializada en relación a los Fondos Federales del Ramo General 33 principalmente en temas de Planeación, Ejecución, Control, Reporte, Evaluación y Fiscalización; 5. Continuar con la gestión de la actualización y firma de autorización de los Manuales Administrativos, que deben estar alineados a la Estructura Orgánica, con la descirpción de los principales actores y procesos claves en la planeación, gestión, operación, manejo, reporte, control, evaluación, operación, manejo, reporte, control, evaluación, trasnparencia y fiscalización del Fondo; 6. Gestionar la publicación en el Portal de Internet, de las principales acciones y actividades en materia de participacón ciudadana en el seguimiento del ejercicio de las aportaciones en términos que señala la normatividad aplicable; 7. Elaborar y documentar un registro puntual de las implicaciones de la pandemia mundial por el Covid 19, que muestre los retos, cambios, implicaciones, oportunidades, experiencias y áreas de oportunidad en el manejo y opración del Fondo ante esta adversidad; con la finalidad de aprtar además de un documento histórico, una herramienta a la planeación del Fondo. (PM 2021 Anexo 1. Validación de los ASM, Pág. 4-7). 
De igual forma el Colegio, participó en el Tomo I. Programas Presupuestarios por primera ocasión. (No se pone evidencia debido a que este apartado refiere a evaluaciones al Fondo).
Todos los procesos de evaluación se encuentran debidamente publicados por ejercicio fiscal en la Página del Colegio en el Banner "Programa Anual de Evaluación y Matriz de Indicadores para Resultados" instalado en la parte inferior de la página del colegio en la liga: https://conalepveracruz.edu.mx/ y/o a través de https://conalepveracruz.edu.mx/matriz-de-indicadores-de-resultados-mir-2/ 
</t>
    </r>
    <r>
      <rPr>
        <sz val="11"/>
        <rFont val="Montserrat"/>
      </rPr>
      <t xml:space="preserve">Se encuentra en proceso la auditoría número 1854 por parte de la Auditoría Superior de la Federación, denominada “Fondo de Aportaciones para la Educación Profesional Tecnológica y de Adultos”, Cuenta Pública 2021. La ASF emitiò la Orden de auditoría, y las observaciones preliminares, se está a la espera del Acta de Auditoría notificando oficialmente las mismas. </t>
    </r>
  </si>
  <si>
    <r>
      <t>Derivado de los Informes Final y Ejecutivo del Programa Anual de Evaluación 2021, Tomo II. Evaluación de Fondos Federales del Ramo General 33 al Ejercicio Fiscal 2020, se realizó el Proyecto de Mejora del Colegio de Educaciòn Profesional Técnica del Estado de Veracruz 2021 derivado de la Evaluación Específica del Desempeño al Ejercicio Fiscal 2020, este contiene 7 Aspectos Susceptibles de Mejora los cuales consistieron en: 1. Revisar los Aspectos Susceptibles de Mejora de Evaluaciones anteriores del PAE Estatal, que no están concluidos y darles continuidad hasta finalizarlos con evidencia documental generada de su cumplimiento, además reportarlas en el Anexo V del SSPMB, para evitar que sean reiterativas las recomendaciones y poder mejorar resultados; 2. Disponer del Programa Anual de Trabajo debidamente autorizado por el Titular y/o Junta de Gobierno, con la finalidad de informar si lo programado fue alcanzado y difundirlos en su respectivo Portal de internet el Conalep; 3. Continuar anualmente con la solicitud ante la Secretaría de Finanzas y Planeación para recibir capacitación especializada en relación a los Fondos Federales del Ramo General 33 principalmente en temas de Planeación, Ejecución, Control, Reporte, Evaluación y Fiscalización, con la finalidad de contribuir a que entes fiscalizadores, calificadoras y evaluadores externos puedan constatar que el Gobierno del Estado de Veracruz dispone de un Programa Anual de Capacitaciones y que sus funcionarios públicos están debidamente certificados en la materia; 4. Continuar con la gestión de la actualización y firma de autorización de los Manuales Administrativos, que deben estar alineados a la Estructura Organizacional y Reglamento Interno, con la descripción de los principales actores y procesos claves en la planeación, gestión, operación, manejo, reporte, control, evaluación transparencia y fiscalización del Fondo e incluir a todas las áreas y funciones que intervienen en el.; 5. Gestionar la publicación en su Portal de internet, de las principales acciones y actividades en materia de participación ciudadana en el seguimiento del ejercicio de las aportaciones en los términos que señala la normatividad aplicable; con documentos comprobatorios como Programa de Trabajo, avances trimestrales, informe anual, evaluaciones y todo documento derivado de su operación.; 6. Elaborar y documentar un registro puntual de las implicaciones de la pandemia mundial por el COVID 19, que muestre los retos, cambios, implicaciones, oportunidades, experiencias y áreas de oportunidad en el manejo y operación del Fondo ante esta adversidad; con la finalidad de aportar además de un documento histórico, una herramienta a la planeación del Fondo, que a través de las experiencias adquiridas, permitan apoyar a los ejercicios de Evaluación, fiscalización, transparencia y rendición de cuentas a los ciudadanos; y, 7. Instalar un SUPLADEB FAETA Educación Tecnológica (Ley Número 12 de Planeación), creado y coordinado en el seno del COPLADEB/CEPLADEB, con la finalidad de trabajar de manera colegiada y consensuada con todos los principales actores que intervienen en los procesos de Planeación, Ejecución, Control, Reporte, Evaluación y Fiscalización del Fondo Federal,; gestionándolo ante la Secretaría de Finanzas y Planeación / Subsecretaría de Planeación como coordinadores del Sistema de Planeación Estatal de Planeación Democrática
De los ASM que contiene el PM 2021, se han atendido 2 de 7 al 100%, lo que significa un avance del 25% de avance, los ASM concluidos son: 1. Gestionar en su Portal de internet de las prin</t>
    </r>
    <r>
      <rPr>
        <sz val="11"/>
        <rFont val="Montserrat"/>
      </rPr>
      <t xml:space="preserve">cipales acciones y actividades en materia de participación ciudadana en el seguimiendo del ejercicio de las aportaciones que señala la normatividad aplicable, con documentos probatorios como: Programa de trabajo, avances tirmestrales, anual; 2. Revisar los ASM de Evaluaciones anteriores del PAE Estatal, que no estén concluidos y darles continuidad hasta finalizarlos con evidencia documental generalda de su cumplimiento, además reportarlas en el Anexo V. sel SSPMB, para evitar que sean reirterar las mismas. Cabe destacar que estos avances fueron turnados en el anexo IV. Seguimiento a ASM derivados de informes y evaluaciones externas, de conformidad al Mecanismo para la Evaluación y Seguimiento de ASM del Programa Anual de Evaluación PAE 2021 Tomo II. (Se anexa oficio y Anexos) además están debidamente publicados en el apartado de PAE de la Página del Colegio a través del siguiente liga: https://conalepveracruz.edu.mx/matriz-de-indicadores-de-resultados-mir-2/. Por otro lado, se identificó que existe un ASM pendiente de concluir que data del Proyecto de Mejora 2020, del PAE 2019, el cual consiste en Gestionar ante el área correspondiente la autorización del diseño y desarrollo de un sistema informático estratégico que controle las estadísticas escolares, para su canalización al área correspondiente en el Programa de seguimiento en apoyo a la permanencia; este ASM se encuentra en un 60% de cumplimiento, sin embargo aún se encuentra en proceso de ser validado (presupuestalmente) para la aprobación y ejecución correspondiente. (Se anexa oficios DGV/3373/2021 y DGV/3485/2021) Asimismo, se anexa Anexo V como parte de evidencia del ASM del PAE 2021, identificación de ASM concuidos y/o pendientes. </t>
    </r>
    <r>
      <rPr>
        <sz val="11"/>
        <rFont val="Montserrat"/>
        <family val="3"/>
      </rPr>
      <t xml:space="preserve">
Todos los procesos de evaluación se encuentran debidamente publicados por ejercicio fiscal en la Página del Colegio en el Banner "Programa Anual de Evaluación y Matriz de Indicadores para Resultados" instalado en la parte inferior de la página del colegio en la liga: https://conalepveracruz.edu.mx/ y/o a través de https://conalepveracruz.edu.mx/matriz-de-indicadores-de-resultados-mir-2/ </t>
    </r>
  </si>
  <si>
    <t>Hay conocimiento de la Ley General de archivo, sin embargo a nivel estatal aún no hay una una armonización de dicha Ley por lo que se trabaja con los criterios específicos y recomendaciones dadas directamente del Archivo General del Estado de Veracruz.</t>
  </si>
  <si>
    <t>Durante el ejercicio 2021 se recibieron capacitaciones tanto en la modalidad presencial como virtual por parte del Archivo de la Nación se llevo una capacitación, por parte de Oficinas Nacionales Conalep se llevo una charla sobre el tema de archivos con la finalidad de homologar criterios archivísticos y valores documentales, así mismo el Archivo General del Estado dio 2 asesorías virtuales y un diagnóstico archivístico del archivo físico que se tiene en la Dirección General (Anexo Diagnóstico). El avance que se ha tenido fue la elaboración de las fichas de valoración archivística con las que se hizo la propuesta del cátalogo de dispocisión documental (se anexa evidencia).</t>
  </si>
  <si>
    <t>Por restricciones en partidas del Ramo 33 del FAETA, no se realizó adquisición de material mediante esta fuente de financiamiento, sin embargo, si se atendió con Recursos Propios, por los montos de adquisición de cubrebocas y gel por ser una cantidad menos, no ameritó Dictamen, sin embargo en el que se presenta muestra la adquisición de material de limpieza donde va incluidos algunos insumos para la atención de la emergencia sanitaria.</t>
  </si>
  <si>
    <t>Corresponde al Colegio Nacional el seguimiento y captura de los indicadores federales de Nivel Fin, a pesar de esto, este Colegio Estatal no tiene forma de accesar a los resultados obtenidos, incluso en el Sistema de Recursos Federales Transferidos (SRFT) no emite el resultado de este Nivel, lo mismo pasa si se consulta la página de Transparencia Presupuestaria, es decir, si se descargan las Fichas de Avance en los Indicadores de los Programas presupuestarios de la Administración Pública Federal Ramo General 33 de cada año, pero estos no traen información de ningún nivel, solo la meta programada y modificada del Nivel Fin. El resultado del indicador en 2021, si se encuentra en el formato de la página de TP. Por otro lado, la Página del CONEVAL no muestra información actualizada.</t>
  </si>
  <si>
    <t xml:space="preserve">Durante 2021, solo en el área de Recursos Financiero hubo un movimiento de Jefe de área, sin embargo, este servidor público ya realizaba actividades en esta misma, por lo que no se vio afectada en funciones y actividades a la ejecución del Fondo. </t>
  </si>
  <si>
    <t>PDF. Cuadernillos de Apoyo Archivístico del Archivo General del Estado de Veracruz. 
1. Desincorporación y baja de los documentos de comprobación administrativa inmediata y de apoyo informativo.
2. Reglas técnicas para la folicación de expedientes de archivo.
3. Formatos de los instrumentos de consulta archivística.</t>
  </si>
  <si>
    <t>https://conalepveracruz.edu.mx/wp-content/uploads/2022/03/Gac2022-114%20Martes%2022%20TOMO%20II%20Ext.pdf</t>
  </si>
  <si>
    <r>
      <t xml:space="preserve">Nombre del Titular: </t>
    </r>
    <r>
      <rPr>
        <sz val="11"/>
        <rFont val="Montserrat"/>
      </rPr>
      <t>Jesús Guillermo Arévalo Owseykoff</t>
    </r>
  </si>
  <si>
    <r>
      <t xml:space="preserve">Nombre del Enlace Institucional: </t>
    </r>
    <r>
      <rPr>
        <sz val="11"/>
        <rFont val="Montserrat"/>
      </rPr>
      <t>Lorena Figueroa Saldivar</t>
    </r>
  </si>
  <si>
    <r>
      <t xml:space="preserve">Dependencia, Entidad u Organismo Autónomo: </t>
    </r>
    <r>
      <rPr>
        <sz val="11"/>
        <rFont val="Montserrat"/>
      </rPr>
      <t>Colegio de Educación Profesional Técnica del Estado de Veracruz</t>
    </r>
  </si>
  <si>
    <r>
      <t xml:space="preserve">Nombre del Titular: </t>
    </r>
    <r>
      <rPr>
        <sz val="11"/>
        <rFont val="Montserrat"/>
      </rPr>
      <t>Jesús Guillermo Arévalo Ouseykoff</t>
    </r>
  </si>
  <si>
    <t xml:space="preserve">PDF. Procedimiento Selección y Contratación Docente.
PDF. Procedimiento Admisión, Inscripción y Reinscripción de Alumnos.
PDF. Captura Master WEB procedimientos.
PDF. Indicadores SRFT 2021
</t>
  </si>
  <si>
    <t>PDF. Reporte de Avance de Indicadores y Justificaciones MIR Estatal
Excel. SRFT. Reporte Final Resultados de Indicadores PP I-009 Educación Tecnológica  (Emitido por el SRFT).
Documento escaneado Metadato Resultados SIPSE IV Trimestre</t>
  </si>
  <si>
    <t xml:space="preserve">PDF. Informe Final del FAETA 2020
PDF. Informe Ejecutivo del FAETA 2020
PDF. Proyecto de Mejora 2021
PDF. Orden y 
PDF. Obersvaciones preliminares
</t>
  </si>
  <si>
    <t xml:space="preserve">PDF. Informe Final del FAETA 2020
PDF. Informe Ejecutivo del FAETA 2020
PDF. Oficio y PM 2021. 
PDF. Oficio DGV/3373/2021 y DGV/3485/2021
PDF. Oficio y Anexo V del SSPMB
</t>
  </si>
  <si>
    <t>PDF.Ejemplo. Orden y Oficio de solicitud de recursos. 
PDF. Ministración y Calendario de ministraciones CONALEP 2021
  PDF. Acuerdo de Calendarización 2021</t>
  </si>
  <si>
    <t>1.- Fiscalización de Fondos Federales del Ramo 33
2.- Presupuesto Basado en Resultados-Sistema de Evaluación de desempeño (PBR-SED)
3.- Tecnologías de la Información sobre el Sistema, Seguimiento a los Proyectos de Mejora para el Bienestar.
4. Importancia del monitoreo y evaluación. 
5. Diplomado PbR 2021</t>
  </si>
  <si>
    <t>Constancias y listas de participantes</t>
  </si>
  <si>
    <t>PDF. Orden de auditoria FAETA, 
PDF. Resultados finales y observaciones preliminares FAETA 2021</t>
  </si>
  <si>
    <t>PDF. Acta Constitutiva, PDF. Comité de tecnologias 2021, Imagen de NAS</t>
  </si>
  <si>
    <t>PDF. Código de Conducta Conalep
PDF. Cartel de Medios de captación de quejas</t>
  </si>
  <si>
    <t>PDF: Ingresos FAETA, Egresos por Fuente de Financiamiento FAETA</t>
  </si>
  <si>
    <t>Imagen PIDE y Módulos</t>
  </si>
  <si>
    <t>https://www.facebook.com/ConalepVeracruz</t>
  </si>
  <si>
    <t>PDF. Programa Institucional 2019-2024 Conalep
PDF.  Ficha Técnica Estatal 2021
PDF. Reporte de Indicadores y Justificaciones con corte al mes de diciembre del ejercicio fiscal 2021
Excel.SRFT Reporte de Indicadores Federal Final I-009 FAETA 2021
Documento escaneado. MIR UPECE 2021 Reusltados
Evidencia fotográfica Transparencia Presupuestaria.
Evidencia Fotográfica SRFT. 
Evidencia CONEVAL.
PDF. PAE Tomo I. Programas PResupuesarios.
PDF. Resumen Ejecutivo Tomo I.
PDF. Oficio y PM Tomo I.</t>
  </si>
  <si>
    <t xml:space="preserve">Es importante señalar que, en el proyecto de mejora 2019 para el manejo óptimo del fondo  FAETA, derivado del informe final y ejecutivo de la evaluación de fondos federales al ejercicio 2018, en el marco del programa anual de evaluación 2019, se recomendó realizar un diagnósitico de nececesidades recursos humanos y materiales para la prestación de 2 servicios en materia de educación tecnológica en el  estado, cuantificable e integrado en un solo documento, así también, que dentro del proyecto de mejora 2020, para la prestación de servicios del fondo FAETA, componente: Educacion Tecnologica, derivado del informe final y ejecutivo de la evaluacion de fondos federales al ejercicio 2019, en el marco del programa anual de evaluacion 2020, se recomendo realizar un diagnositico técnico a traves de las academias de modulos profesionales de planteles, para conocer el estado en que se encuentra el equipamineto y las herramientas de talleres y laboratorios, asi como las necesidades de acuerdo a las nuevas tecnologías, con la finalidad de generar un diagnóstico de necesidades.
Por lo anterioir y de acuerdo a la evaluación sujeta de este instrumento, en el  Ejercicio Fiscal 2021 se continuaron los trabajos para la identificación de las necesidades  que son imprescindibles para el óptimo funcionamiento del Colegio, garantizando la Calidad y Servicio Educativo, consistiendo estos en requerimientos de los Recursos Humanos, Tecnológicos, de Infraestructura Educativa, así como de la identificación de la falta de Horas Semana Mes financiadas mediante el Fondo de Aportaciones para la Educación Tecnológica y de Adultos, que garanticen la cobertura de la totalidad de operación de todas las Unidades Administrativas adscritas a este Colegio Estatal. 
En este sentido, se llevaron a cabo acciones de identificación del estado físico de las instalaciones de los planteles y CAST, a través del área de Infraestructura, necesidades de personal con perfil idóneo por parte de la Jefatura de Recursos Humanos, las necesidades tecnológicas por parte de la Jefatura de Tecnologías Aplicadas, así también la Subcoordinación de Servicios Institucionales a través del Área Psicopedagógica, realizó un análisis para la identificación de necesidades y la atención en el comportamiento humano relacionado con la educación emocional, aprendizaje y orientación profesional, mediante la detección de características, necesidades académicas y emocionales, que permita fortalecer el control  y las competencias socioemocionales en beneficio de los estudiantes de los 15 planteles del Colegio de Educación Profesional Técnica del Estado de Veracruz; este último, importante derivado de los impactos provocados por la pandemia mundial; todo esto resultando  en un diagnóstico (Diagnóstico FAETA 2021), con el firme objetivo de beneficiar a los usuarios finales, siendo todos los estudiantes matriculados en el Conalep Veracruz y que buscan efectuar sus estudios de nivel media superior en las mejores condiciones posibles y desarrollarse con miras de egresar como Profesionales Técnicos Bachiller.  
No se omite resaltar que, el Colegio de Educación Profesional Técnica del Estado de Veracruz cuenta con el Programa Institucional 2019-2024, mismo que se encuentra publicado en Gaceta Oficial del Estado de Veracruz de Ignacio de la Llave, el cual contiene un Diagnóstico Institucional del Colegio en las condiciones al inicio de la presente administración, desagregado por indicador para su atención mediante líneas de acción que impactan directamente en el Programa Sectorial de Educación del Estado de Veracruz, Plan Veracruzano de Desarrollo, Plan Nacional de Desarrollo y por supuesto y de manera transversal y sostenible a la Agenda 2030 en su objetivo 4. Educación de Calidad, en las metas: 4.3 Para el 2030, asegurar el acceso en condiciones de igualdad para todos los hombres y las mujeres a una formación técnica, profesional y superior de calidad, incluida la enseñanza universitaria. 4.4  De aquí a 2030, aumentar considerablemente el número de jóvenes y adultos que tienen las competencias necesarias, en particular técnicas y profesionales, para acceder al empleo, el trabajo decente y el emprendimiento. 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 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
Contiene también los Objetivos, Estrategias y Líneas de Acción. (Pág. 43 a 45 del Programa Institucional CONALEP Veracruz 2019-2024) 
El Colegio, se dio a la tarea de realizar un diagnóstico identificando la problematica imperante del fondo federal FAETA, contenido este arboles de problema y objetivo asi como la descripcion de las necesidades enunciadas en los parrafos que anteceden este, este documento de realizó durante el ejercicio 2021 y se actualizará de manera anual, con base en  la planeación del presupuesto de egresos del Conalep Veracruz.
</t>
  </si>
  <si>
    <t>(057) Veracruz I</t>
  </si>
  <si>
    <t>(058) Don Juan Osorio López</t>
  </si>
  <si>
    <t>(103) Potrero</t>
  </si>
  <si>
    <t>(104) Juan Díaz Covarrubias</t>
  </si>
  <si>
    <t>(122) Dr. Gonzalo Aguirre Beltrán</t>
  </si>
  <si>
    <t>(144) Veracruz II</t>
  </si>
  <si>
    <t>(162) Manuel Rivera Cambas</t>
  </si>
  <si>
    <t>(165) Lic. Jesús Reyes Heroles</t>
  </si>
  <si>
    <t>(177) Poza Rica</t>
  </si>
  <si>
    <t>(201) Dr. Guillermo Figueroa Cárdenas</t>
  </si>
  <si>
    <t>(244) Manuel Maples Arce</t>
  </si>
  <si>
    <t>(252) Orizaba</t>
  </si>
  <si>
    <t>(524) Dirección General</t>
  </si>
  <si>
    <t>(708) CAST - Centro de Atención y Servicios Tecnológicos</t>
  </si>
  <si>
    <t>(320) Vega de Alatorre</t>
  </si>
  <si>
    <t>*</t>
  </si>
  <si>
    <t>* No se puede realizar la suma derivado de que a diferencia del personal administrativo, los docentes son contratados por Horas/Semana/Mes. Es decir el total de 9,258 se refiere a las Horas totales asignadas a la labor docente, mientras que el total de 445 hace referencia el número de personas en calidad de Servidores Públicos.</t>
  </si>
  <si>
    <r>
      <t xml:space="preserve">Total de devolución de recursos del Fondo 2021:  </t>
    </r>
    <r>
      <rPr>
        <sz val="10"/>
        <rFont val="Montserrat"/>
      </rPr>
      <t xml:space="preserve">Se reintegraron los montos de </t>
    </r>
    <r>
      <rPr>
        <b/>
        <sz val="10"/>
        <rFont val="Montserrat"/>
      </rPr>
      <t>$10,222.00</t>
    </r>
    <r>
      <rPr>
        <sz val="10"/>
        <rFont val="Montserrat"/>
      </rPr>
      <t xml:space="preserve"> y </t>
    </r>
    <r>
      <rPr>
        <b/>
        <sz val="10"/>
        <rFont val="Montserrat"/>
      </rPr>
      <t>$ 24,987.00</t>
    </r>
    <r>
      <rPr>
        <sz val="10"/>
        <rFont val="Montserrat"/>
      </rPr>
      <t xml:space="preserve"> haciendo un monto total de </t>
    </r>
    <r>
      <rPr>
        <b/>
        <sz val="10"/>
        <rFont val="Montserrat"/>
      </rPr>
      <t xml:space="preserve">$35,209.00
Explicación de a quién y cuándo se devolvieron:   </t>
    </r>
    <r>
      <rPr>
        <sz val="10"/>
        <rFont val="Montserrat"/>
      </rPr>
      <t xml:space="preserve">Los reintegros se realizaron directamente a la TESOFE el día 11 de marzo de 2022 con las líneas de captura 0022AANP551060399497 Y 0022AANP571060398432  </t>
    </r>
    <r>
      <rPr>
        <b/>
        <sz val="10"/>
        <rFont val="Montserrat"/>
      </rPr>
      <t xml:space="preserve">  </t>
    </r>
  </si>
  <si>
    <t>Sin evidencia</t>
  </si>
  <si>
    <t>https://conalepveracruz.edu.mx/wp-content/uploads/2022/03/Reporte%20del%20Cuarto%20Trimestre%20de%202021.pdf</t>
  </si>
  <si>
    <t xml:space="preserve">https://conalepveracruz.edu.mx/wp-content/uploads/2021/05/Reporte-del-Primer-Trimestre-2021.pdf   </t>
  </si>
  <si>
    <t>https://conalepveracruz.edu.mx/wp-content/uploads/2021/08/Reporte-del-Segundo-Trimestre-2021.pdf</t>
  </si>
  <si>
    <t>https://conalepveracruz.edu.mx/wp-content/uploads/2021/11/Reporte-del-Tercer-Trimestre-2021.pdf</t>
  </si>
  <si>
    <t>Las aportaciones del fondo FAETA recibidas por el Colegio Estatal a través de la Secretaría de Finanzas y Planeación del Gobierno del Estado, son destinadas y condicionadas para la consecución y cumplimiento de los objetivos del fondo, de acuerdo a la establecido por los artículos 25 y 42 de la Ley de Coordinación Fiscal Vigente. Las Fuentes de Financiamiento Concurrentes en el Estado para que el Colegio Estatal de cumplimiemiento a sus atribuciones en el estado son los Ingresos Propios derivados de donativos, asi como los ingresos por capacitación, los rendimientos financieros derivados de las aportaciones federales así como de los ingresos propios y el subsidio estatal.  En el Anexo 2 de este TDR se muestra la fuentes de financiamiento con las cuales se complementó el fondo FAETA durante el ejercicio fiscal 2021.</t>
  </si>
  <si>
    <r>
      <t>El Colegio Estatal a través del Sistema de Recursos Federales Transferidos reporta el destino por partida presupuestal de las Aportaciones, así como tambien por Capítulo presupuestal de manera mensual y trimestral,  esta información se encuentra en el portal de transparencia del Colegio y se va actualizando de acuerdo a la normatividad vigente. Se ejerció en el</t>
    </r>
    <r>
      <rPr>
        <b/>
        <sz val="11"/>
        <color theme="1"/>
        <rFont val="Montserrat"/>
      </rPr>
      <t xml:space="preserve"> Capítulo de Servicios Personales 1000</t>
    </r>
    <r>
      <rPr>
        <sz val="11"/>
        <color theme="1"/>
        <rFont val="Montserrat"/>
      </rPr>
      <t xml:space="preserve">, los cuales incluyen las remuneraciones y/o pago de los sueldos y salarios del personal administrativo, técnico, manual, mandos medios y docentes, únicamente de los planteles reconocidos por el sistema Conalep; CAST, el plantel de reciente creación Vega de Alatorre y la Dirección General, asi como los gastos de seguridad social, obligaciones laborales y prestaciones derivadas de una relación laboral, todas estas contenidas en el manual de prestaciones vigente para trabajadores del Colegio por la cantidad de $241'722,379.00; para el </t>
    </r>
    <r>
      <rPr>
        <b/>
        <sz val="11"/>
        <color theme="1"/>
        <rFont val="Montserrat"/>
      </rPr>
      <t>Capitulo de Materiales y suministros 2000</t>
    </r>
    <r>
      <rPr>
        <sz val="11"/>
        <color theme="1"/>
        <rFont val="Montserrat"/>
      </rPr>
      <t xml:space="preserve"> incluye todas las adquisiciones de toda clase de insumos y suministros requeridos para la prestación de bienes que ayudaron al desempeño de las actividades academicas y administrativas del Colegio la cantidad de $9'137,052.00 y del </t>
    </r>
    <r>
      <rPr>
        <b/>
        <sz val="11"/>
        <color theme="1"/>
        <rFont val="Montserrat"/>
      </rPr>
      <t>Capítulo Servicios Generales 3000</t>
    </r>
    <r>
      <rPr>
        <sz val="11"/>
        <color theme="1"/>
        <rFont val="Montserrat"/>
      </rPr>
      <t xml:space="preserve">, los cuales comprende las asignaciones destinadas a cubrir el costo de todo tipo de servicios que se contraten con particulares e instituciones del propio sector público, así como los servicios oficiales que fueron requeridos para el desempeño de actividades vinculadas con la función pública la cantidad de $12'847,737 .00. De igual manera en el </t>
    </r>
    <r>
      <rPr>
        <b/>
        <sz val="11"/>
        <color theme="1"/>
        <rFont val="Montserrat"/>
      </rPr>
      <t>Anexo 1 Tabla 2</t>
    </r>
    <r>
      <rPr>
        <sz val="11"/>
        <color theme="1"/>
        <rFont val="Montserrat"/>
      </rPr>
      <t xml:space="preserve"> del presente TdR de la presente evaluación, se informa por plantel educativo el gasto ejercido por el Colegio del Fondo durante el ejercicio fiscal 2021 . No se omite mencionar que los pagos realizados en el rubro de </t>
    </r>
    <r>
      <rPr>
        <b/>
        <sz val="11"/>
        <color theme="1"/>
        <rFont val="Montserrat"/>
      </rPr>
      <t xml:space="preserve">Capítulo 1000 Servicios personales </t>
    </r>
    <r>
      <rPr>
        <sz val="11"/>
        <color theme="1"/>
        <rFont val="Montserrat"/>
      </rPr>
      <t>fueron realizados de acuerdo a la</t>
    </r>
    <r>
      <rPr>
        <b/>
        <sz val="11"/>
        <color theme="1"/>
        <rFont val="Montserrat"/>
      </rPr>
      <t xml:space="preserve"> plantilla autorizada  por la SHCP (Anexo 1 Tabla 3)</t>
    </r>
    <r>
      <rPr>
        <sz val="11"/>
        <color theme="1"/>
        <rFont val="Montserrat"/>
      </rPr>
      <t>.</t>
    </r>
  </si>
  <si>
    <t>]PDF. Destino de las aportaciones y referirse a Anexo 1 Tabla 2 y Tabla 3 de este TdR</t>
  </si>
  <si>
    <t>Remitirse al Anexo 2 de este TdR.</t>
  </si>
  <si>
    <t>De manera trimestral se informa a la Secretaría de Hacienda y Crédito Público de conformidad con el artículo 85 de la Ley Federal de Presupuesto y Responsabilidad Hacendaria (LFPRH), el cual señala que las entidades federativas (y por conducto de éstas), los municipios y demarcaciones territoriales de la Ciudad de México, deben informar a la Secretaria de Hacienda y Crédito Publico(SHCP) el ejercicio, destino y resultados obtenidos con los recursos federales transferidos. Para tal efecto,  el Colegio da cumplimiento en tiempo y forma por lo establedico en la mencionada ley, en el portal establecido por la SHCP denominado Sistema de Recursos Federales Transferidos (SRFT) tomando como base los Lineamientos para informar sobre los recursos federales transferidos (DOF 25/04/2013). Dicha información se elabora tomando como base los reportes presupuestales emitidos por módulo de presupuestos del SUAFOP referente al gasto del recurso FAETA y que fueron transferidos al Colegio en el periodo de que se trate, y se reporta de acuerdo a los lineamientos aplicables, existe coordinacion con el Gobierno del Estado a través del enlace de la entidad quien en este caso es la  SEFIPLAN, se envía para revisión de la integración de la información la cual se considera homogénea ya que cumple con los requisitos establecidos en la ley general de contabilidad gubernamental; completa por el tipo de información cumple con todos elementos solicitados por el Gobierno Federal através del portal de la SHCP y actualizada ya que se reporta de manera trimestral hasta el cierre del ejercicio fiscal, y todo esto validado por la SHCP, una vez cumplidos los terminos para poder entregar la información y ya validados por la SHCP se procede a su publicación en la pagina oficial del Colegio. (además se atienden observaciones en caso de haberlas).</t>
  </si>
  <si>
    <t>17.-¿La Ejecutora utiliza para la toma de decisiones del Fondo, la información derivada de análisis externos (Evaluaciones, Auditorías, mediciones, informes  u otros relevantes? Seleccione.</t>
  </si>
  <si>
    <t>Metas</t>
  </si>
  <si>
    <t>Asignación de recursos</t>
  </si>
  <si>
    <t>Objetivo del Fondo</t>
  </si>
  <si>
    <r>
      <t xml:space="preserve">Nota: </t>
    </r>
    <r>
      <rPr>
        <sz val="9"/>
        <color rgb="FF404040"/>
        <rFont val="Montserrat"/>
      </rPr>
      <t>La liga es para el total de partidas genéricas reportadas en el cuarto trimestre 2021</t>
    </r>
  </si>
  <si>
    <r>
      <t xml:space="preserve">Informe del cuarto trimestre 2021, en el Sistema de Recursos Federales Transferidos respecto a las partidas del </t>
    </r>
    <r>
      <rPr>
        <b/>
        <sz val="9"/>
        <color rgb="FF404040"/>
        <rFont val="Montserrat"/>
      </rPr>
      <t>Capítulo 1000</t>
    </r>
    <r>
      <rPr>
        <sz val="9"/>
        <color rgb="FF404040"/>
        <rFont val="Montserrat"/>
      </rPr>
      <t xml:space="preserve"> Servicios Personales.</t>
    </r>
  </si>
  <si>
    <r>
      <t xml:space="preserve">Informe del cuarto trimestre 2021, en el Sistema de Recursos Federales Transferidos respecto a las partidas del </t>
    </r>
    <r>
      <rPr>
        <b/>
        <sz val="9"/>
        <color rgb="FF404040"/>
        <rFont val="Montserrat"/>
      </rPr>
      <t>Capítulo 2000</t>
    </r>
    <r>
      <rPr>
        <sz val="9"/>
        <color rgb="FF404040"/>
        <rFont val="Montserrat"/>
      </rPr>
      <t xml:space="preserve"> Materiales y Suministros</t>
    </r>
  </si>
  <si>
    <r>
      <t>Informe del cuarto trimestre 2021, en el Sistema de Recursos Federales Transferidos respecto a las partidas del</t>
    </r>
    <r>
      <rPr>
        <b/>
        <sz val="9"/>
        <color rgb="FF404040"/>
        <rFont val="Montserrat"/>
      </rPr>
      <t xml:space="preserve"> Capítulo 3000</t>
    </r>
    <r>
      <rPr>
        <sz val="9"/>
        <color rgb="FF404040"/>
        <rFont val="Montserrat"/>
      </rPr>
      <t xml:space="preserve"> Servicios Generales</t>
    </r>
  </si>
  <si>
    <t>PDF. Programa Institucional  Conalep Veracruz 2019-2024       (pag. 52 y 53)</t>
  </si>
  <si>
    <t xml:space="preserve">El FAETA tiene como principal objetivo coadyuvar, en las entidades federativas beneficiadas, con el fortalecimiento de sus presupuestos, con la finalidad de prestar los servicios de calidad en educación tecnológica y educación para adultos, con el refuerzo del cumplimiento de los objetivos establecidos en materia educativa. El Colegio por su parte tiene como Misión, Formar Profesionales Técnicos Bachiller altamente calificados, a través de un modelo integral: competentes para la vida y competitivos en lo profesional. Trabajamos para garantizar una educación inclusiva, equitativa y de calidad; por medio de la capacitación laboral, los servicios tecnológicos y la evaluación para la certificación de competencias, a través de la vinculación permanente con los sectores productivos y de servicios, para contribuir en la transformación y el desarrollo económico del Estado de Veracruz y de México. 
Por lo tanto, y atendiendo al Programa Sectorial y al Plan Veracruzano de Desarrollo 2019-2024, se cuenta con el Programa Institucional del Conalep Veracruz 2019-2024, mismo que contiene dentro de su estructura, la alineación al PSE, PVD y a la Agenda 2030, por lo que se puede afirmar que si se tiene alineación del objetivo del Fondo al PSE y PVD. Se encuentra publicado en la página oficial del Colegio a través de la siguiente liga: </t>
  </si>
  <si>
    <t xml:space="preserve">Si existen directrices del Fondo a nivel Federal y se contraponen a las necesidades del Colegio; el origen del FAETA data del año 1998 con la Federalización, se crea el capítulo V de la Ley de Coordinación Fiscal, Art. 25 (Pág. 22); 42 y 43 (Pág. 32) 48 (pág. 36) 49 (pág. 36-38); cabe destacar que no es un Programa sujeto a reglas de operación sin embargo este se rige por un Marco Normativo (Convenio de Federalización, Ley de Coordinación Fiscal Arts. 54. Erogaciones y reintegros; 82 y 83 Carácter Federal y naturaleza de los recursos; 85 Transparencia de la ejecución, 110 Evaluación del Desempeño; Ley General de Contabilidad Gubernamental Art. 73, Fracciones I y II (Pág. 24 - 26), Transparencia e irregularidades respecto del ejercicio del FAETA en términos de los formatos CONAC; Lineamientos para informar sobre los RFT del Ramo General 33, Informes a través del SRFT sobre el ejercicio de recursos y seguimiento MIR; Decreto de Presupuesto de Egresos de la Federación 2021, Art. 2 (Pág. 4. ) Evaluación del desempeño., Art. 40 (Pág. 30 - 32) Servicios Personales. Asimismo, el alcance del FAETA es para cubrir la nómina de la plantilla del personas y Horas/Semana/Mes adscrita al fondo, por otro lado, coadyuvar al pago de servicios e insumos básicos para planteles. Los recursos del FAETA son complementarios para la operación de los Colegios, se deben complementar con las otras fuentes de financiamiento, Recursos Estatales y Propios. Algunas necesidades del Colegio que se contraponen o restringen con lo del Fondo son: Proyectos de Inversión, Prestaciones docentes, bonos e incentivos, asimismo, obras (para la expansión natural de planteles). Las directices son establecidas por el Colegio Nacional  y presentadas en el Marco de Reuniones Nacionales de Directores. </t>
  </si>
  <si>
    <t xml:space="preserve">
PDF. Ley de Coordinación Fiscal  (Pág. 22, 32, 36 a 38))
PDF. Ley General de Contabilidad Gubernamental (Págs. 24-26)
PDF. Presentación FAETA por el Colegio Nacional 2020 (pag. 52 y 53)</t>
  </si>
  <si>
    <t>Se llevó a cabo la actualización con los nuevos lineamientos, contando con la validación de la SEFIPLAN y la CGE, aprobado en la Primera Sesión Extraordinaria de la H. Junta Directiva 2020, a través del Acuerdo: SE/I.20/03.R.- La Honorable Junta Directiva con fundamento en el artículo 14, fracción VI del Decreto de Creación del Colegio de Educación Profesional Técnica del Estado de Veracruz, autoriza la difusión de la “Estructura Orgánica del Colegio de Educación Profesional Técnica del Estado de Veracruz”, validada previamente por la Contraloría General del Estado y la Secretaría de Finanzas y Planeación, conforme a la normatividad aplicable. Por lo anterior, la estructura se encuentra publicada en el Portal Web del Colegio.  Se encuentra debidamente alineada al Estatuto Orgánico y al Manual General de Organización vigentes. Conalep Veracruz cuenta dentro de estructura organica la jefatura de programación y presupuesto, la cual es encargada de coordinar con el área de la Subcoordinación de Planeación y Desarrollo Institucional el ciclo presupuestario.</t>
  </si>
  <si>
    <t>Sistema SUAFOP.
Sistema SRFT (limitado debido a que no se puede acceder al apartado de captura por el calendario establecido)</t>
  </si>
  <si>
    <t>PDF. Estructura Orgánica Conalep Vigente.
PDF: Acta de H. Junta Directiva 2020. (Pág. 3)</t>
  </si>
  <si>
    <t>PDF: Acta de H. Junta Directiva 2020. (Pág. 6)
PDF. Estatuto Orgánico Conalep Veracruz</t>
  </si>
  <si>
    <t>Con la actualización de los documentos de Decreto de Creación, Estatuto Orgánico y Estructura Orgánica en 2020, se realizó la actualización del Manual General de Organización del Colegio, quien fue autorizado por la CGE y debidamente integrado en el “Registro Estatal de Manuales Administrativos de las Dependencias y Entidades del Poder Ejecutivo  del Estado” , con la clave CONALEP- 04-DGFIAPE-0203-21-MGO-1398/01, asimismo, es aprobado por la H. Junta Directiva en la Tercera Sesión Ordinaria, mediante acuerdo: SO/III.21/01.S La Honorable Junta Directiva con fundamento en el Artículo 14, fracción VI y XXI del Decreto de Creación del Colegio de Educación Profesional Técnica del Estado de Veracruz, aprueba el Manual General de Organización del Colegio de Educación Profesional Técnica del Estado de Veracruz. Se publicó en la Gaceta Oficial del Estado de Veracruz el 22 de marzo de 2022, Núm. Ext. 114 y se encuentra publicado en el en el Portal Web del Colegio.</t>
  </si>
  <si>
    <t>Se cuenta con 22  procedimientos identificados en el Mapa de Procesos del Sistema de Gestión de la Calidad Código:  SCGC-DR-06, con base en ISO 9001:2015, están aprobados por el Director General, revisados por el Subcoordinador y elaborados efe o responsable del área que lo opera. Se encuentran publicados en la master WEB https://calidad.conalep.edu.mx/calidadymejora/index.asp  (el ingreso con clave de usuario general DGVER y contraseña V524 ). Además, cada responsable de área en las unidades administrativas, cuenta con acceso mediante clave de usuario y contraseña; el área de Calidad Educativa,  coordina los trabajos de actualización, sin embargo cada responsable de proceso realiza las revisiones y modificaciones aplicables a los requisitos que apliquen.. 
No obstante, con la actualización de los documentos de Estructura Orgánica, Decreto de Creación, Estatuto Orgánico, y el Manual General de Organización Actualmente se trabaja en la actualización del Manual General de Procedimientos. Cabe mencionar que en la “Guía para la elaboración de Manuales Administrativos de la CGE” en la página 41 menciona que, si alguna Institución de la Administración Estatal tuviese procesos certificados bajo la norma ISO (Organización Internacional de Normalización) o alguna otra organización similar, y con el objetivo de no duplicar trabajo, la Institución deben cumplir ciertos requisitos. Por lo anterior, Conalep Veracruz está certificado bajo la Norma ISO 9001-2015, actualmente se trabaja bajo petición de la CGE con los flujogramas como lo solicitan, se anexan documentos de lo que se ha estado elaborando: formato de asesoría por parte de CGE, Oficio DGV/694/2022 y Oficio CGE-DGFIAPE-SDAyPC-031-03-2022</t>
  </si>
  <si>
    <t>Carpeta. Procedimientos CONALEP 
PDF. Sistema Master Web</t>
  </si>
  <si>
    <t xml:space="preserve">Manual de Operación del Fondo FAETA 2021, validado por Subcoordinación Administrativa y Jefatura de Programación y Presupuestos del Colegio de Educación Profesional Técnica del Estado de Veracruz, Actualmente se encuentra en proceso de actualización. </t>
  </si>
  <si>
    <t>https://conalepveracruz.edu.mx/wp-content/uploads/2022/05/general-manual-faeta.pdf</t>
  </si>
  <si>
    <t>PDF. Manual de Operación FAETA</t>
  </si>
  <si>
    <t>PDF: Acta de H. Junta Directiva 2021. (Pág. 7)
PDF. Manual General de Organización</t>
  </si>
  <si>
    <t>El Estatuto Orgánico fue actualizado y validado por la H. Junta Directiva en la Tercera Sesión Ordinaria 2020, mediante acuerdo: SO/III.20/03.S.  
La Honorable Junta Directiva con fundamento el Artículo 14, fracción VI, del Decreto de Creación del Colegio de Educación Profesional Técnica del Estado de Veracruz, aprueba la actualización del Estatuto Orgánico del Colegio de Educación Profesional Técnica del Estado de Veracruz.  
Se publicó en la Gaceta Oficial del Estado de Veracruz el 22 de diciembre de 2020, Núm. Ext. 510 y se encuentra publicado en el en el Portal Web del Colegio. Este estatuto esta alineado a la Estructura Orgánica del Conalep Veracruz y al Manual General de Organización.                                                                                             
Las atribuciones que describen estos documentos normativos hablan sobre la administración del presupuesto dentro del cual forma parte principal de FAETA. 
Dentro de las atribuciones se encuentran: - H. Junta Directiva Art. 7. IV) Establecer los criterios de racionalidad, austeridad y disciplina para el ejercicio del presupuesto autorizado de acuerdo con los lineamientos vigentes; - Director General Art. 11,  XV) Presentar los proyectos de planes, programas y presupuestos a la Junta Directiva conforme a la normatividad establecida, y una vez aprobados, aplicarlos; - De las Subcoordinaciones, Art. 16, IX) Formular los anteproyectos de programas y presupuestos relativos al ámbito de su competencia y someterlos a consideración de quien corresponda, conforme al procedimiento institucional previsto; - Subcoordinación Administrativa, Art. 19, I. Integrar el presupuesto de Ingresos – Egresos del Colegio, en coordinación con la Subordinación de Planeación y Desarrollo Institucional, la Subordinación de Servicios Institucionales, el departamento de Programación y Presupuestos, para su aprobación ante la Honorable Junta Directiva del Colegio; II) Proponer al Director General las medidas técnicas y administrativas de su competencia, que estime convenientes para la mejor organización y funcionamiento del Colegio, así como las políticas, normas, sistemas y procedimientos a que sujetaran el ejercicio y control del presupuesto del Colegio; XVIII) Vigilar que el ejercicio y control del presupuesto y la documentación comprobatoria y justificadora del gasto se ajuste a las disposiciones aplicables; XXIV) Coordinar las acciones necesarias para la atención de los requerimientos que solicitan los auditores y cumplir con las planeaciones de auditoría determinadas a nivel federal y estatal; Art. 37 Quarter, X. Coadyuvar en la planeación presupuestal del Colegio con perspectiva y transversalización de género. - Subcoordinación de Planeación y Desarollo Institucional XI) Dirigir y coordinar al interior del Colegio Estatal, las actividades en materia de evaluación, reporte y seguimiento, relacionadas al Programa Anual de Evaluación.</t>
  </si>
  <si>
    <t>1. Director General,  (Pág. 10-12) Art. 11, Inciso X, XV, XXIV, XXV.</t>
  </si>
  <si>
    <t>2. Subcoordinación Administración.  (38 y 39) Funciones 1, 2, 6, 7, 8, 9,10, 11, 12, 14, 20.</t>
  </si>
  <si>
    <t xml:space="preserve">3. Subcoordinación de Planeación y Desarrollo Institucional.. (Pág. 43 y 44) Funciones 6, 8, 10, </t>
  </si>
  <si>
    <r>
      <t>El Conalep Veracruz  cuenta con la certificación en la Norma ISO 9001:2015 y como parte integral de un Sistema Corporativo de la Gestión de la Calidad (SCGC),  durante el presente ejercicio y con el programa de mantenimiento  se atienden actividades sustantivas para la actualización de los procedimientos que intervienen en la prestación de los servicios educativos, el propósito es la mejora continua y transitar en el 2023 a la Norma  ISO 21001:2018, (para organizaciones educativas); además se prepara al grupo de auditores que dará seguimiento a los procesos de evaluación interna  2022. 
Así también como estrategia para controlar y dar seguimiento a la mejora de la calidad de los servicios educativos, los planteles elaboran el Programa Integral de Trabajo y Mejora Continua (PITyMC) el cual tiene por  objetivo impulsar acciones de mejora en beneficio de los estudiantes del Colegio; en el documento, los planteles expresan acciones y compromisos para conservar los logros alcanzados y poner especial atención en los problemas prioritarios o puntos críticos, a efecto de mejorar la calidad de la educación.
Es por lo anterior que, una vez concluida la capacitación, todas las Unidades Administrativas contarán con las herramientas para la elaboración del Programa Integral de Trabajo y Mejora Contínua (PITyMC), teniendo con este,</t>
    </r>
    <r>
      <rPr>
        <sz val="11"/>
        <rFont val="Montserrat"/>
      </rPr>
      <t xml:space="preserve"> un documento que demuestre la homologación de criterios que respondan a las exigencias con la finalidad de teneer la Calidad Educativa, por lo que, con una metodología se podra desarrollar y atender este punto que ha sido además sujeto de recomendación en en </t>
    </r>
    <r>
      <rPr>
        <sz val="11"/>
        <rFont val="Montserrat"/>
        <family val="3"/>
      </rPr>
      <t>Programa Anual de Evaluación 2021, donde uno de los Aspecto Susceptible de Mejora (ASM) la elaboración de un Programa Anual de Trabajo que incluya la atención de la demanda de los servicios de educación tecnológica y de adultos, por tanto y a fin de evitar duplicar acciones, se atenderá en apego y de conformidad en apego del SCGC.</t>
    </r>
  </si>
  <si>
    <t>Se atiende en su totralidad los requerimientos de este cuestionario en atención al Término de Referencia del Fondo, no obstante, es perfectible y nos ajustamos a la información adicional que la Instancia Técnica Independiente requiera.</t>
  </si>
  <si>
    <t xml:space="preserve">PDF. Programa Institucional 2019-2024 Conalep Veracruz 
PDF Diagnóstico del Fondo FAETA 2021
Excel. Programa de Mantenimiento SGCE
</t>
  </si>
  <si>
    <r>
      <rPr>
        <sz val="11"/>
        <rFont val="Montserrat"/>
      </rPr>
      <t>PDF. Manual para la Operación del Fondo de Aportaciones para la Educación Tecnologica y de Adultos FAETA 2021.</t>
    </r>
    <r>
      <rPr>
        <sz val="11"/>
        <color rgb="FFFF0000"/>
        <rFont val="Montserrat"/>
      </rPr>
      <t xml:space="preserve">.
</t>
    </r>
    <r>
      <rPr>
        <sz val="11"/>
        <rFont val="Montserrat"/>
      </rPr>
      <t xml:space="preserve"> PDF.</t>
    </r>
    <r>
      <rPr>
        <sz val="11"/>
        <color rgb="FFFF0000"/>
        <rFont val="Montserrat"/>
      </rPr>
      <t xml:space="preserve"> </t>
    </r>
    <r>
      <rPr>
        <sz val="11"/>
        <rFont val="Montserrat"/>
      </rPr>
      <t xml:space="preserve">Procedimiento Planeación y Seguimiento de la Gestión.
</t>
    </r>
  </si>
  <si>
    <t>PDF. DGV Circular_73_2022 Elaboración del Programa Integral de Mejora Continua
PDF. Tarjeta Informativa Curso Formación de Auditores Internos, y
PDF. Tarjeta Informativa Curso Formación de Auditores Internos 2.
Excel. Programa de Mantenimiento SGCE</t>
  </si>
  <si>
    <t>Ingresos Propios</t>
  </si>
  <si>
    <t>Participaciones a Entidades Federativas y Municipios.</t>
  </si>
  <si>
    <r>
      <t>Cantidad de Subejercicio del Fondo en 2021:</t>
    </r>
    <r>
      <rPr>
        <sz val="10"/>
        <rFont val="Montserrat"/>
      </rPr>
      <t xml:space="preserve"> Al cierre del ejercicio 2021, el Colegio </t>
    </r>
    <r>
      <rPr>
        <b/>
        <sz val="10"/>
        <rFont val="Montserrat"/>
      </rPr>
      <t>no determinó subejercicio</t>
    </r>
    <r>
      <rPr>
        <sz val="10"/>
        <rFont val="Montserrat"/>
      </rPr>
      <t xml:space="preserve">, ya que se ejercieron el total de los recursos transferidos por la federación, así como los rendimientos financieros obtenidos por las cuentas bancarias en las que se manejó el recurso FAETA 2021 tanto los generados por el propio Colegio, como los generados por la SEFIPLAN ($263,707,168.00). Sin embargo, tomando lo establecido en el artículo 17 de la Ley de Disciplina Financiera, en lo que respecta a los reintegros de los recursos devengados en el año 2021 y no pagados al 31 de marzo del siguiente año, el Colegio realizó devolución directamente a la TESOFE por el monto de </t>
    </r>
    <r>
      <rPr>
        <b/>
        <sz val="10"/>
        <rFont val="Montserrat"/>
      </rPr>
      <t>$ 10,222,00</t>
    </r>
    <r>
      <rPr>
        <sz val="10"/>
        <rFont val="Montserrat"/>
      </rPr>
      <t xml:space="preserve"> el día 11 de marzo del presente año, y con línea de captura 0022AANP551060399497. Cabe mencionar que, el monto se reportó ya en la carga del primer trimestre de 2022 identificando como reintegro al recurso 2021 y una vez que la SHCP abra el sistema para realizar el cierre definitivo se actualizará la información en el mencionado sistema.</t>
    </r>
    <r>
      <rPr>
        <b/>
        <sz val="10"/>
        <rFont val="Montserrat"/>
        <family val="3"/>
      </rPr>
      <t xml:space="preserve">
Origen, motivo o explicación del Subejercicio 2021: </t>
    </r>
    <r>
      <rPr>
        <sz val="10"/>
        <rFont val="Montserrat"/>
      </rPr>
      <t xml:space="preserve">El monto reintegrado por </t>
    </r>
    <r>
      <rPr>
        <b/>
        <sz val="10"/>
        <rFont val="Montserrat"/>
      </rPr>
      <t>$ 10,222.00</t>
    </r>
    <r>
      <rPr>
        <sz val="10"/>
        <rFont val="Montserrat"/>
      </rPr>
      <t xml:space="preserve"> corresponde a recursos para pago de servicios personales los cuales no fueron recibidos por personal administrativo </t>
    </r>
    <r>
      <rPr>
        <sz val="10"/>
        <color rgb="FFFF0000"/>
        <rFont val="Montserrat"/>
      </rPr>
      <t xml:space="preserve">debido a que la persona inicio un proceso legal por rescición laboral. </t>
    </r>
  </si>
  <si>
    <r>
      <t xml:space="preserve">Cantidad de Rendimientos del Fondo en 2021: </t>
    </r>
    <r>
      <rPr>
        <sz val="10"/>
        <rFont val="Montserrat"/>
      </rPr>
      <t xml:space="preserve">Así también con fecha 11 de marzo del presenta año, se realizó la devolución directa a la TESOFE del importe de </t>
    </r>
    <r>
      <rPr>
        <b/>
        <sz val="10"/>
        <rFont val="Montserrat"/>
      </rPr>
      <t>$ 24,987.00</t>
    </r>
    <r>
      <rPr>
        <sz val="10"/>
        <rFont val="Montserrat"/>
      </rPr>
      <t xml:space="preserve"> con línea de captura 0022AANP571060398432 , que corresponde a los rendimientos financieros generados por los meses de ene-marzo de este año 2022 de los recursos FAETA 2021. </t>
    </r>
    <r>
      <rPr>
        <sz val="10"/>
        <color rgb="FFFF0000"/>
        <rFont val="Montserrat"/>
      </rPr>
      <t>Estas cuentas cuentas bancarias no se cancelan en diciembre 2021 debido a que al año siguiente 2022  se tienen que liquidar los pagos que se registraron en cuentas por pagar al 31 de diciembre de 2021,  también reportados en el SRFT del primer trimestre de 2022  como rendimientos financieros del año 2021.</t>
    </r>
    <r>
      <rPr>
        <b/>
        <sz val="10"/>
        <color rgb="FFFF0000"/>
        <rFont val="Montserrat"/>
      </rPr>
      <t xml:space="preserve"> </t>
    </r>
    <r>
      <rPr>
        <b/>
        <sz val="10"/>
        <rFont val="Montserrat"/>
        <family val="3"/>
      </rPr>
      <t xml:space="preserve">
Explicación del uso o devolución de los rendimientos: </t>
    </r>
    <r>
      <rPr>
        <sz val="10"/>
        <rFont val="Montserrat"/>
      </rPr>
      <t>Se realizó el reintegro de los rendimientos corresponden al recurso FAETA 2021 generados durante el primer trimestre de 2022, para dar cumplimiento con el artículo 17 de la Ley de Disciplina Financiera.</t>
    </r>
  </si>
  <si>
    <t xml:space="preserve">Si, se le informa al personal del CONALEP Veracruz, el Código de Conducta y el Código de Ética y firman una carta compromiso. Cada vez que ingresa un nuevo  trabajador se le realiza la entrega del Código de Conducta y de igual forma firma la carta compromiso. la última actualización del Código de Conducta fue el 28 de agosto de 2020. </t>
  </si>
  <si>
    <t>PDF´s: Carta compromiso de la entrega del Código de Conducta
PDF. Código de Conducta Conalep</t>
  </si>
  <si>
    <t>Los resultados se traducen en logros académicos, estudiantes y docentes capacitados y ganadores de medallas, presentación de proyectos innovadores, realización de las prácticas tecnológicas, alumnos y alumnas colocadas en los sectores educativos superior y/o laboral; todos estos logros son  publicados en la Página del Colegio https://conalepveracruz.edu.mx/ y también la mayor parte en la Red Social Facebook (meta) a traves de la siguiente liga: https://www.facebook.com/ConalepVeracruz</t>
  </si>
  <si>
    <t>PDF. Informe Anual del SICI 2021 (Págs. 7 a 10)
Excel. Formato SISI-COM-16 Mejora Continua</t>
  </si>
  <si>
    <t>Se cuenta con un espacio de contacto en la Página Web del Colegio, así también en cada Unidad Administrativa, se encuentra publicado los medios de contacto para remitir alguna duda, sugerencia, denuncia o queja el cual recepciona el Enlace de Ètica del Colegio (Servidor Público perteneciente al Órgano Interno de Control en el Colegio, e integrante del Comité de Control y Desempeño Institucional)  a través de la siguiente liga: https://conalepveracruz.edu.mx/contact/</t>
  </si>
  <si>
    <t>PDF. Cartel de Medios de captación de quejas https://conalepveracruz.edu.mx/contact/</t>
  </si>
  <si>
    <t>Tal y como se comento en el reactivo 3 de este anexo el programa anual de trabajo se realizará en el presente ejercicio fiscal en concoordancia con las actividades del Sistema Coorporativo de Gestion de la Calidad al que pertenece el Colegio, no obstante el titular de CONALEP Veracruz de conformidad al decreto de Creación por el que se creo el Colegio de Educación Profesional Técnica del Estado de Veracruz en su articulo XVIII tienen como atribución, pág. 10 del Decreto de Creación XXIV y XXV  Rendir a la Junta Directiva, en forma periódica, un informe sobre la aplicación del ejercicio presupuestal del Colegio; por lo anterior durante el ejercicio 2021 el Director General del CONALEP Veracruz, rindio 3 informes a la H. Junta Directiva y una en el mes de febrero del año 2022, en esta ultima abarcando los resultados de enero a diciembre 2021. En dicho informe se destacaron asuntos como la matricula  general  estatal, por genero, por carrera, asi como el proceso de admisión ; resaltando el apartado "Clases presenciales"   ante la preocupación de ofrecer un servicio de calidad a la comunidad escolar, las Subcoordinaciones del Colegio crearon comisiones con el personal administrativo de todas las áreas pertinentes, con el objetivo de acudir a los planteles para verificar e instaurar las condiciones adecuadas de acuerdo con los protocolos sanitarios que se deben cumplir para que se tuviera los estudiantes, docentes y administrativos un buen el regreso a las aulas.  Así mismo se informaron los resultados de los principales indicadores como resultado de la gestión de ese ejercicio.
Se informó tambien temas como la infraestructura, protección civil y recursos tecnológicos asi como la evaluación presupuestal y rendmiento financieros pág. 124 -128 del informe. 
Por lo anterior se concluye que si se cuenta con un informe anual de resultados y esta publicado en la pagina del Colegio.https://conalepveracruz.edu.mx/planteles/2020/01/25/informes-de-junta-directiva/</t>
  </si>
  <si>
    <t>El Colegio si utiliza los análisis externos para realizar la toma de decisiones del Fondo, buscando siempre dar cumplimiento a las recomendaciones que realizan los entes externos y que derivan a que se realicen proyectos de mejora para no volver a incurrir en  una falta nuevamente.  Un ejemplo de ello, es que durante el ejercicio fiscal 2021 se incoporaron a las acciones de Control Interno en el Comité de Control  y Desempeño Institucional (COCODI), los resultados de la Auditoría Superior de la Federación en materia de Control Interno de la Cuenta 2020, y estos a su vez se presentaron mediante el informe Final de COCODI 2021 a la Contraloría General y OIC del Colegio; por lo que respecta al COCODI, da seguimiento mediante el Formato SICI-COM-16 Mejora Continua del Sistema de Control Interno (SICI) y se presenta el avance en la Sesiones de COCODI subsecuentes. Ahora en 2022, se realiza lo mismo con las observaciones de la ASF de la cuenta 2021.</t>
  </si>
  <si>
    <t xml:space="preserve">El Sistema de Control Interno Institucional es el conjunto de procesos, mecanismos y elementos organizados y relacionados que interactúan entre sí, y que se aplican de manera específica por una Institución a nivel de planeación, organización, ejecución, dirección, información y seguimiento de sus procesos de gestión, para dar certidumbre a la toma de decisiones y conducirla con una seguridad razonable al logro de sus objetivos y metas en un ambiente ético, de calidad, mejora continua, eficiencia y de cumplimiento de la ley. 
En materia de Control Interno se realizaron las actividades de conformidad al Acuerdo por el que se emite el Sistema de Control Interno para las dependencias y entidades del Poder Ejecutivo del Estado, el cual contiene dentro de sus acciones la realización periódica (dos veces al año) de la situación que guarda el CONALEP Veracruz mediante dos instrumentos: el primero consiste en el Análisis General del estado que guarda el CONALEP Veracruz” (SICIAG-11) y el segundo el Análisis de Componentes y Principios en el CONALEP Veracruz” (SICI-ACP-12); consistiendo este último en la verificación de los componentes que participan del marco integral del Control Interno. 
Componentes: Ambiente de Control, Gestión de Riesgos, Actividades de Control Interno, Información y Comunicación, y Evaluación del Sistema de Control Interno. (pág. 2 del Informe Anual del SICI CONALEP Veracruz 2021)
Por otra parte, contempla un formato de mejora continua donde se identifican áreas de oportunidad y enlistan acciones para implementarse  para su atención; por lo tanto lo correspondiente en materia de Control Interno a Fondos Federales impactan todas aquellas observaciones y/o recomendaciones, y nos hace la Auditoria Superior de la Federación, a continuación se enlistan las áreas de oportunidad identificados del ejercicio 2020 y que fueron incorporados para seguimiento de Control Interno durante el 2021 y contemplados en 2022. (págs. 7 y 8 del Informe Anual del SICI CONALEP Veracruz 2021)
1. El CONALEP Veracruz no informó a ninguna instancia superior respecto del estado que guarda la atención de las investigaciones de las denuncias por actos contrarios a la ética y conducta institucionales.
2. El CONALEP Veracruz careció de un procedimiento para evaluar el desempeño del personal que labora en la institución.
3. El CONALEP Veracruz no realizó la evaluación de riesgos correspondiente al ejercicio fiscal 2020.
4. El CONALEP Veracruz careció de un lineamiento, procedimiento, manual o guía en el que se establezca la metodología para la administración de riesgos de corrupción.
5. El CONALEP Veracruz no informó a una instancia superior la situación de los riesgos y su atención.
6. El CONALEP Veracruz no aplicó la evaluación del control interno a los sistemas informáticos, los cuales debían apoyar el desarrollo de las actividades sustantivas, financieras o administrativas de la institución. 
Durante el ejercicio fiscal 2021 se incoporaron a las acciones de Control Interno en el Comité de Control  y Desempeño Institucional (COCODI), los resultados de la Auditoría Superior de la Federación en materia de Control Interno de la Cuenta 2020, y estos a su vez se presentaron mediante el informe Final de COCODI 2021 a la Contraloría General y OIC del Colegio; por lo que respecta al COCODI, da seguimiento mediante el Formato SICI-COM-16 Mejora Continua del Sistema de Control Interno (SICI) y se presenta el avance en la Sesiones de COCODI subsecuentes. Ahora en 2022, se realiza lo mismo con las observaciones de la ASF de la cuenta 2021.
De todo lo anterior, se dará cuenta del avance de atención en la Segunda Sesión del Comité de Control y Desempeño Institucional 2022 el cual está calendarizado para el 17 de junio. </t>
  </si>
  <si>
    <t xml:space="preserve">El monto del presupuesto autorizado $260'549,835.00, se modificó por la ampliación autorizada en el mes de diciembre de 2021, por el monto de $2,800,000.00, adicionado con los rendimientos financieros generados por el colegio y la SEFIPLAN por un monto total de $447,333.00, contando con un presupuesto modificado al cierre del ejercicio de $263,'707,168.00 los cuales se ejercieron en su totalidad al 31 de diciembre en los capítulos 1000 servicios personales $241'722,379.00; 2000 materiales y suministros $9'137,052.00 y 3000 servicios generales $12'847,737.00. los cuales fueron radicados al colegio en tiempo y forma por la SEFIPLAN. </t>
  </si>
  <si>
    <t>PDF. Reporte Cuarto Trimestre 2021, 
https://conalepveracruz.edu.mx/wp-content/uploads/2022/03/Reporte%20del%20Cuarto%20Trimestre%20de%202021.pdf</t>
  </si>
  <si>
    <t>PDF. Oficio de PPE 2021
PDF. Expoisción de Motivos 2021 (Pág. 106 -107)</t>
  </si>
  <si>
    <t>Si se tiene relación, se ejecuta de acuerdo al Ciclo Presupuestario, iniciando con la Planeación (partiendo de los Programas Federales y Estatales, Sectorial de Educación y con el Programa Institucional), Porgramación (Con la elaboración de las MIR`s Federales y Estatales), presupuestación (Asignación de recurso para los Programas Presupuestarios), el ejercicio de los Recursos, el Seguimiento y Evaluación (a travès del Reporte de los avances de los Recursos en el SRFT asì como de la captura de los avances de indicadores de los PPs) y finalmente con la fiscalización de la cuenta de Fondos (teniendo para esto, las auditorías practicadas al Fondo). 
En este sentido, la Secretaría de Finanzas y Planeación (SEFIPLAN) turna cada año el oficio de Elaboración de Proyecto de Presupuesto de Egresos con el cual se da inicio a dicho proyecto, donde se emite el Manual de Programación y Presupuestación para Ejercicio Fiscal que se trate, dicho documento contiene los criterios y lineamientos, cronograma de actividades y la información técnica necesaria para la integración del PPE del estado de Veracruz, el Proceso de integración contiene entre otros: la Estructura y Clave Prgramática, los Indicadores del Programa Presupuestario (MIR), Exposición de Motivos, Esturctura Orgánica.</t>
  </si>
  <si>
    <t>Porcentaje de Eficiencia Terminal (Segundo lugar a Nivel Nacional)</t>
  </si>
  <si>
    <t>Alumnos(as) Egresados</t>
  </si>
  <si>
    <t>Cursos de capacitación al sector productivo</t>
  </si>
  <si>
    <t>Personas capacitadas del sector productivo</t>
  </si>
  <si>
    <t>Evaluaciones practicadas en estándares de competencia</t>
  </si>
  <si>
    <t xml:space="preserve">El Colegio participó en el II Plan de Acción Local de Gobierno Abierto, en el capítulo IV  "Sistemas Educativos de manera conjunta con la Universidad Veracruzana", el Colegio de Bachilleres del Estado de Veracruz y Colegio de Estudios Científicos y  Tecnológicos del Estado de Veracruz, el cual tenía la finalidad de dar a conocer en un ejercicio de transparencia, a los padres de familias de los jóvenes interesados a cursar el nivel educativo  medio superior,  la oferta académica en cada uno de los planteles conalep a lo largo del Estado y los resultados de los aspirantes a alumnos por secundaria de origen en cada una de las carreras técnicas profesionales que ofertamos, mediante una plataforma virtual denominada PREPArate. Se entregaron los Informes correspondienetes en materia de transparencia al Instituto Veracruzano de Acceso a la Información. </t>
  </si>
  <si>
    <t xml:space="preserve">PDF. Plan de Acción Local de Gobierno Abierto
PDF. Informe Anual 2021 en Materia de Datos Personales
PDF. 2. Informe Anual 2021 Solicitudes de Acceso a la Información
PDF. 3 .Informes Segundo Semestre 2021 Rubros temáticos
PDF. 4. Informe Segundo Semestre 2021 Solicitudes de Acceso a la Información
</t>
  </si>
  <si>
    <t xml:space="preserve">De conformidad con los Lineamientos Generales para la Promoción, Constitución y Operación de los Cmoités de Contraloría Ciudadana, en el ejercicio 2021, se suscribió el Programa de Trabajo para ese año, en el que se establecieron las acciones a implementar dentro de este Organismo para la constitución y operación de los Comités de Contraloría Ciudadana instaurados en el Colegio. Al respecto, se diseñó un Cronograma Anual en el que fijaron metas mensuales de actividades a desarrollar. Se incluye el Informe Anual del CCC; toda la información se puede encontrar en el apartado de Trasnparencia &gt; Comité de Contraloría Ciudadana &gt; en la página del Colegio a traves de la liga: https://conalepveracruz.edu.mx/ </t>
  </si>
  <si>
    <t>PDF. Programa Anual de Trabajo (PAT) 2021
PDF: Informe Anual del CCC  2021</t>
  </si>
  <si>
    <t xml:space="preserve">La Unidad de Género de la Dirección General de Conalep Veracruz opero el Programa Anual de Trabajo para la Igualdad y No Violencia 2021 con el visto bueno del Instituto Veracruzano de las Mujeres y firmado por el director general. El PATINV por sus siglas, contiene 3 apartados enfocados en la transversalización e institucionalización de la perspectiva de género en la entidad que son: I. Acciones para la Igualdad, II. Acciones cero tolerancias contra la violencia de mujeres y niñas y III. Acciones para atender el programa de prevención y sensibilización del hostigamiento sexual y acoso sexual al interior de la dependencia, todo esto a través de un proceso de capacitaciones y asesorías en la materia en coordinación con el Instituto Veracruzano de las Mujeres. 
Se encuentra publicado en la Página Web del Colegio por ejercicio Fiscal en el apartado de Menú&gt;Otros&gt;Unidad de Género  </t>
  </si>
  <si>
    <t>PDF. PATINV-2021;
PDF: Oficio Vo.Bo. PATINV  CONALEP
https://conalepveracruz.edu.mx/wp-content/uploads/2021/09/PATINV-2021.pdf</t>
  </si>
  <si>
    <t xml:space="preserve">Derivado de las implicaciones  por la emergencia sanitaria (2019) desde su inicio, el colegio tomo acciones a fin de atender la operatividad  y aplicación del fondo, por lo que durante el  2021  se presentaron los siguientes,  fue difícil al inicio de las actividades con el personal docente, por la incertidumbre, la situación de salud de ese momento, el uso de las plataformas que se ofrecieron para brindar la atención de los alumnos, sin embargo; a través de los cursos a distancia para el personal docente se fueron facilitando las actividades y la interacción a través  de herramientas tecnologicas como  la plataforma Microsoft Teams. Al implementar el servicio virtual, disminuyó la capacidad de atención a la totalidad de estudiantes derivado de problematicas como la conexión de internet debido a que en alguno lugares, era inestable la conectividad, o los alumnos que viven en comunidades carecen de este servicio. 
Para Conalep, si disminuyó la calidad,con respecto al servicio presencial,  tomando en consideración que la razón de ser del Colegio es formar Profesionales Técnicos Bachiller altamente competitivos, para ello se realizan prácticas tecnológicas que le permitan adquirir las habilidades para desempeñarse en el sector productivo, sin embargo; de manera virtual no fue posible el desarrollo de dichas habilidades en su totalidad, solo se realizaron a través de tutoriales o videos para su aprendizaje, limitando el dominio de herramientas o diseños que se adquieren en los talleres de manera presencial.
La educación en el Colegio de Educación Profesional Técnica del Estado de Veracruz es presencial, a fin de cumplir con el Acuerdo publicado en el Diario Oficial de la Federación: ACUERDO número 23/08/21 por el que se establecen diversas disposiciones para el desarrollo del ciclo escolar 2021-2022 y reanudar las actividades del servicio público educativo de forma presencial, responsable y ordenada, y dar cumplimiento a los Planes y Programas de Estudio de Educación Básica (preescolar, primaria y secundaria), normal y demás para la formación de maestros de Educación Básica aplicables a toda la República, al igual que aquellos planes y Programas de Estudio de los tipos medio superior y superior que la Secretaría de Educación Pública haya emitido, así como aquellos particulares con autorización o reconocimiento de validez oficial de estudios, en beneficio de las y los educandos. A continuación se presentan los datos de  eficiencia terminal consistiendo en los siguientes para el año 2018 fue de 66.40% y la del 2021 fue de 74.88%, en los años 2019 a 2020 también tuvieron incremento comparados con el porcentaje de 2018, lo anterior marca una tendencia de crecimiento en el Índice de Eficiencia Terminal, lo que ha posicionado a CONALEP Veracruz entre los primeros lugares a nivel nacional dentro del Sistema CONALEP. Al año 2021, el incremento de este indicador durante la actual administración es del 8.48%. 
Por otro lado los datos de  abandono escolar en CONALEP Veracruz, ha tenido cambios diversos, para 2019 el porcentaje de abandono fue del 9.40%, en 2020 se tuvo una disminución comparada con el año anterior, siendo del 6.40%, para 2021 debido a la pandemia volvió a incrementar el abandono escolar ascendiendo al 9.30%. Cabe señalar que se trabaja en estrategias para disminuir este indicador, generando las condiciones necesarias para la permanencia de los estudiantes, sin embargo, existen factores externos que reducen el campo de acción de los planteles y Colegio Estatal.      
Por tanto se puede concluir que el colegio cuenta con planteles suficientes , por tanto con corte al ejercicio 2022 el colegio cuenta con planteles suficientes para continuar apoyando los servicios educativos .                                                                                                                                                                                 
</t>
  </si>
  <si>
    <t>Resultados 4to Trimestre PP 2021</t>
  </si>
  <si>
    <t>Resultados 4to Trimestre PP 2022</t>
  </si>
  <si>
    <t>Resultados 4to Trimestre PP 2023</t>
  </si>
  <si>
    <t>Resultados 4to Trimestre PP 2024</t>
  </si>
  <si>
    <t>Educandos en el semestre 1.20.21 
(Record histórico para el Colegio)</t>
  </si>
  <si>
    <t>Resultados traducidos beneficiados por el Fondo Federal FAETA</t>
  </si>
  <si>
    <t xml:space="preserve">Existe una diferencia con lo que reporta en la MIR Estatal, lo cual es natural debido a que el corte para reporte del PP Estatal, es durante los primeros 10 días del mes de enero y la matrícula oficial cierra cuando se trata de Eficiencia terminal (por el acompañamiento académico que se le da a los estudiantes para su permanencia escolar) posterior a enero, por lo que en la evidenca del Anexo A pregunta  5 donde se informa este dato, se menciona que el avance del inidicador es del 74.88% debido a que la primera H. Junta Directiva fue en el mes de febrero.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</si>
</sst>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76" x14ac:knownFonts="1">
    <font>
      <sz val="11"/>
      <color theme="1"/>
      <name val="Calibri"/>
      <family val="2"/>
      <scheme val="minor"/>
    </font>
    <font>
      <b/>
      <sz val="8"/>
      <color rgb="FF404040"/>
      <name val="Verdana"/>
      <family val="2"/>
    </font>
    <font>
      <b/>
      <sz val="10"/>
      <color rgb="FF404040"/>
      <name val="Verdana"/>
      <family val="2"/>
    </font>
    <font>
      <sz val="10"/>
      <color rgb="FF404040"/>
      <name val="Verdana"/>
      <family val="2"/>
    </font>
    <font>
      <b/>
      <sz val="12"/>
      <color rgb="FF404040"/>
      <name val="Verdana"/>
      <family val="2"/>
    </font>
    <font>
      <sz val="8"/>
      <name val="Calibri"/>
      <family val="2"/>
      <scheme val="minor"/>
    </font>
    <font>
      <sz val="9"/>
      <color rgb="FF000000"/>
      <name val="Montserrat"/>
      <family val="3"/>
    </font>
    <font>
      <b/>
      <sz val="9"/>
      <color rgb="FF000000"/>
      <name val="Montserrat"/>
      <family val="3"/>
    </font>
    <font>
      <sz val="11"/>
      <name val="Calibri"/>
      <family val="2"/>
      <scheme val="minor"/>
    </font>
    <font>
      <b/>
      <sz val="11"/>
      <name val="Calibri"/>
      <family val="2"/>
      <scheme val="minor"/>
    </font>
    <font>
      <sz val="11"/>
      <name val="Verdana"/>
      <family val="2"/>
    </font>
    <font>
      <b/>
      <sz val="8"/>
      <name val="Verdana"/>
      <family val="2"/>
    </font>
    <font>
      <b/>
      <sz val="10"/>
      <name val="Verdana"/>
      <family val="2"/>
    </font>
    <font>
      <sz val="11"/>
      <name val="Montserrat"/>
      <family val="3"/>
    </font>
    <font>
      <b/>
      <sz val="11"/>
      <name val="Montserrat"/>
      <family val="3"/>
    </font>
    <font>
      <b/>
      <sz val="14"/>
      <name val="Montserrat"/>
      <family val="3"/>
    </font>
    <font>
      <b/>
      <sz val="8"/>
      <name val="Montserrat"/>
      <family val="3"/>
    </font>
    <font>
      <b/>
      <sz val="10"/>
      <name val="Montserrat"/>
      <family val="3"/>
    </font>
    <font>
      <b/>
      <sz val="9"/>
      <name val="Montserrat"/>
      <family val="3"/>
    </font>
    <font>
      <sz val="11"/>
      <color rgb="FF0070C0"/>
      <name val="Montserrat"/>
      <family val="3"/>
    </font>
    <font>
      <b/>
      <u/>
      <sz val="11"/>
      <name val="Montserrat"/>
      <family val="3"/>
    </font>
    <font>
      <b/>
      <sz val="6"/>
      <name val="Montserrat"/>
      <family val="3"/>
    </font>
    <font>
      <sz val="6"/>
      <name val="Montserrat"/>
      <family val="3"/>
    </font>
    <font>
      <b/>
      <sz val="12"/>
      <name val="Montserrat"/>
      <family val="3"/>
    </font>
    <font>
      <sz val="11"/>
      <color theme="1"/>
      <name val="Montserrat"/>
      <family val="3"/>
    </font>
    <font>
      <b/>
      <sz val="11"/>
      <color rgb="FF404040"/>
      <name val="Montserrat"/>
      <family val="3"/>
    </font>
    <font>
      <b/>
      <sz val="10"/>
      <color rgb="FF404040"/>
      <name val="Montserrat"/>
      <family val="3"/>
    </font>
    <font>
      <b/>
      <sz val="8"/>
      <color rgb="FF404040"/>
      <name val="Montserrat"/>
      <family val="3"/>
    </font>
    <font>
      <sz val="10"/>
      <color rgb="FF404040"/>
      <name val="Montserrat"/>
      <family val="3"/>
    </font>
    <font>
      <b/>
      <sz val="10"/>
      <color rgb="FF4D1C1B"/>
      <name val="Montserrat"/>
      <family val="3"/>
    </font>
    <font>
      <b/>
      <sz val="7"/>
      <name val="Montserrat"/>
      <family val="3"/>
    </font>
    <font>
      <sz val="10"/>
      <name val="Montserrat"/>
      <family val="3"/>
    </font>
    <font>
      <sz val="9"/>
      <name val="Montserrat"/>
      <family val="3"/>
    </font>
    <font>
      <b/>
      <sz val="12"/>
      <color rgb="FF404040"/>
      <name val="Montserrat"/>
      <family val="3"/>
    </font>
    <font>
      <b/>
      <sz val="9"/>
      <color rgb="FF404040"/>
      <name val="Montserrat"/>
      <family val="3"/>
    </font>
    <font>
      <b/>
      <sz val="14"/>
      <color theme="1"/>
      <name val="Montserrat"/>
      <family val="3"/>
    </font>
    <font>
      <b/>
      <sz val="11"/>
      <color theme="1"/>
      <name val="Montserrat"/>
      <family val="3"/>
    </font>
    <font>
      <b/>
      <sz val="12"/>
      <color theme="1"/>
      <name val="Montserrat"/>
      <family val="3"/>
    </font>
    <font>
      <sz val="7"/>
      <name val="Montserrat"/>
      <family val="3"/>
    </font>
    <font>
      <b/>
      <u/>
      <sz val="9"/>
      <name val="Montserrat"/>
      <family val="3"/>
    </font>
    <font>
      <b/>
      <sz val="6"/>
      <color rgb="FF404040"/>
      <name val="Verdana"/>
      <family val="2"/>
    </font>
    <font>
      <b/>
      <sz val="6"/>
      <color rgb="FF404040"/>
      <name val="Montserrat"/>
      <family val="3"/>
    </font>
    <font>
      <sz val="6"/>
      <color rgb="FF404040"/>
      <name val="Montserrat"/>
      <family val="3"/>
    </font>
    <font>
      <b/>
      <sz val="6"/>
      <color theme="1" tint="0.249977111117893"/>
      <name val="Verdana"/>
      <family val="2"/>
    </font>
    <font>
      <b/>
      <sz val="6"/>
      <color theme="1" tint="0.249977111117893"/>
      <name val="Montserrat"/>
      <family val="3"/>
    </font>
    <font>
      <u/>
      <sz val="11"/>
      <color theme="10"/>
      <name val="Calibri"/>
      <family val="2"/>
      <scheme val="minor"/>
    </font>
    <font>
      <sz val="11"/>
      <color rgb="FF7030A0"/>
      <name val="Montserrat"/>
    </font>
    <font>
      <sz val="11"/>
      <color rgb="FF000000"/>
      <name val="Calibri"/>
      <family val="2"/>
    </font>
    <font>
      <sz val="9"/>
      <color theme="4"/>
      <name val="Montserrat"/>
    </font>
    <font>
      <sz val="8"/>
      <name val="Montserrat"/>
    </font>
    <font>
      <b/>
      <sz val="8"/>
      <name val="Montserrat"/>
    </font>
    <font>
      <sz val="8"/>
      <name val="Montserrat"/>
      <family val="3"/>
    </font>
    <font>
      <sz val="8"/>
      <color theme="1"/>
      <name val="Montserrat"/>
    </font>
    <font>
      <sz val="11"/>
      <color theme="1"/>
      <name val="Calibri"/>
      <family val="2"/>
      <scheme val="minor"/>
    </font>
    <font>
      <u/>
      <sz val="11"/>
      <color theme="10"/>
      <name val="Calibri"/>
      <family val="2"/>
    </font>
    <font>
      <sz val="9"/>
      <name val="Montserrat"/>
    </font>
    <font>
      <b/>
      <sz val="9"/>
      <color rgb="FF404040"/>
      <name val="Montserrat"/>
    </font>
    <font>
      <sz val="10"/>
      <name val="Montserrat"/>
    </font>
    <font>
      <b/>
      <sz val="10"/>
      <name val="Montserrat"/>
    </font>
    <font>
      <sz val="11"/>
      <color rgb="FFFF0000"/>
      <name val="Montserrat"/>
    </font>
    <font>
      <sz val="11"/>
      <name val="Montserrat"/>
    </font>
    <font>
      <sz val="9"/>
      <color rgb="FF404040"/>
      <name val="Verdana"/>
      <family val="2"/>
    </font>
    <font>
      <b/>
      <sz val="10"/>
      <color rgb="FFFF0000"/>
      <name val="Montserrat"/>
    </font>
    <font>
      <sz val="11"/>
      <color rgb="FFFF0000"/>
      <name val="Montserrat"/>
      <family val="3"/>
    </font>
    <font>
      <sz val="11"/>
      <color theme="1"/>
      <name val="Montserrat"/>
    </font>
    <font>
      <u/>
      <sz val="11"/>
      <color theme="1"/>
      <name val="Calibri"/>
      <family val="2"/>
      <scheme val="minor"/>
    </font>
    <font>
      <sz val="9"/>
      <color rgb="FF404040"/>
      <name val="Montserrat"/>
    </font>
    <font>
      <b/>
      <sz val="11"/>
      <color theme="1"/>
      <name val="Montserrat"/>
    </font>
    <font>
      <b/>
      <sz val="9"/>
      <color rgb="FF000000"/>
      <name val="Montserrat"/>
    </font>
    <font>
      <sz val="8"/>
      <name val="Verdana"/>
      <family val="2"/>
    </font>
    <font>
      <sz val="10"/>
      <color rgb="FFFF0000"/>
      <name val="Montserrat"/>
    </font>
    <font>
      <sz val="12"/>
      <color theme="1"/>
      <name val="Calibri"/>
      <family val="2"/>
      <scheme val="minor"/>
    </font>
    <font>
      <sz val="12"/>
      <color rgb="FF404040"/>
      <name val="Verdana"/>
      <family val="2"/>
    </font>
    <font>
      <b/>
      <sz val="14"/>
      <color rgb="FF404040"/>
      <name val="Verdana"/>
      <family val="2"/>
    </font>
    <font>
      <b/>
      <sz val="12"/>
      <color rgb="FF404040"/>
      <name val="Aharoni"/>
      <charset val="177"/>
    </font>
    <font>
      <b/>
      <sz val="12"/>
      <color theme="1"/>
      <name val="Aharoni"/>
      <charset val="177"/>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D200"/>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indexed="64"/>
      </bottom>
      <diagonal/>
    </border>
  </borders>
  <cellStyleXfs count="7">
    <xf numFmtId="0" fontId="0" fillId="0" borderId="0"/>
    <xf numFmtId="0" fontId="45" fillId="0" borderId="0" applyNumberFormat="0" applyFill="0" applyBorder="0" applyAlignment="0" applyProtection="0"/>
    <xf numFmtId="0" fontId="47" fillId="0" borderId="0"/>
    <xf numFmtId="43" fontId="53" fillId="0" borderId="0" applyFont="0" applyFill="0" applyBorder="0" applyAlignment="0" applyProtection="0"/>
    <xf numFmtId="44" fontId="53" fillId="0" borderId="0" applyFont="0" applyFill="0" applyBorder="0" applyAlignment="0" applyProtection="0"/>
    <xf numFmtId="9" fontId="53" fillId="0" borderId="0" applyFont="0" applyFill="0" applyBorder="0" applyAlignment="0" applyProtection="0"/>
    <xf numFmtId="0" fontId="54" fillId="0" borderId="0" applyNumberFormat="0" applyFill="0" applyBorder="0" applyAlignment="0" applyProtection="0"/>
  </cellStyleXfs>
  <cellXfs count="293">
    <xf numFmtId="0" fontId="0" fillId="0" borderId="0" xfId="0"/>
    <xf numFmtId="0" fontId="4" fillId="0" borderId="0" xfId="0" applyFont="1" applyAlignment="1">
      <alignment horizontal="justify" vertical="center"/>
    </xf>
    <xf numFmtId="0" fontId="2" fillId="0" borderId="0" xfId="0" applyFont="1" applyBorder="1" applyAlignment="1">
      <alignment horizontal="center" vertical="center" wrapText="1"/>
    </xf>
    <xf numFmtId="0" fontId="3" fillId="0" borderId="0" xfId="0" applyFont="1" applyBorder="1" applyAlignment="1">
      <alignment horizontal="justify" vertical="center" wrapText="1"/>
    </xf>
    <xf numFmtId="0" fontId="4" fillId="0" borderId="0" xfId="0" applyFont="1" applyAlignment="1">
      <alignment vertical="center"/>
    </xf>
    <xf numFmtId="0" fontId="1" fillId="0" borderId="0" xfId="0" applyFont="1" applyAlignment="1">
      <alignment horizontal="left" vertical="center"/>
    </xf>
    <xf numFmtId="0" fontId="1" fillId="0" borderId="0" xfId="0" applyFont="1" applyAlignment="1">
      <alignment vertical="center"/>
    </xf>
    <xf numFmtId="0" fontId="0" fillId="0" borderId="0" xfId="0"/>
    <xf numFmtId="0" fontId="0" fillId="0" borderId="0" xfId="0" applyAlignment="1">
      <alignment wrapText="1"/>
    </xf>
    <xf numFmtId="0" fontId="8" fillId="0" borderId="0" xfId="0" applyFont="1"/>
    <xf numFmtId="0" fontId="10" fillId="0" borderId="0" xfId="0" applyFont="1"/>
    <xf numFmtId="0" fontId="8" fillId="0" borderId="0" xfId="0" applyFont="1" applyAlignment="1">
      <alignment horizontal="center" vertical="center"/>
    </xf>
    <xf numFmtId="0" fontId="12" fillId="0" borderId="0" xfId="0" applyFont="1" applyBorder="1" applyAlignment="1">
      <alignment horizontal="center" vertical="center" wrapText="1"/>
    </xf>
    <xf numFmtId="0" fontId="11" fillId="0" borderId="0" xfId="0" applyFont="1" applyAlignment="1">
      <alignment horizontal="left" vertical="center"/>
    </xf>
    <xf numFmtId="0" fontId="9" fillId="0" borderId="0" xfId="0" applyFont="1"/>
    <xf numFmtId="0" fontId="15" fillId="0" borderId="0" xfId="0" applyFont="1" applyAlignment="1">
      <alignment horizontal="justify" vertical="center"/>
    </xf>
    <xf numFmtId="0" fontId="13" fillId="0" borderId="0" xfId="0" applyFont="1" applyAlignment="1">
      <alignment horizontal="justify" vertical="center"/>
    </xf>
    <xf numFmtId="0" fontId="13" fillId="0" borderId="0" xfId="0" applyFont="1"/>
    <xf numFmtId="0" fontId="14" fillId="0" borderId="0" xfId="0" applyFont="1" applyAlignment="1">
      <alignment horizontal="left" vertical="center" wrapText="1"/>
    </xf>
    <xf numFmtId="0" fontId="17" fillId="0" borderId="0" xfId="0" applyFont="1" applyAlignment="1">
      <alignment vertical="center" wrapText="1"/>
    </xf>
    <xf numFmtId="0" fontId="17" fillId="0" borderId="0" xfId="0" applyFont="1" applyAlignment="1">
      <alignment vertical="center"/>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4" fillId="0" borderId="0" xfId="0" applyFont="1" applyAlignment="1">
      <alignment horizontal="left" wrapText="1"/>
    </xf>
    <xf numFmtId="0" fontId="13" fillId="0" borderId="0" xfId="0" applyFont="1" applyAlignment="1">
      <alignment horizontal="left" wrapText="1"/>
    </xf>
    <xf numFmtId="0" fontId="13" fillId="0" borderId="1" xfId="0" applyFont="1" applyBorder="1" applyAlignment="1">
      <alignment horizontal="center" vertical="center" wrapText="1"/>
    </xf>
    <xf numFmtId="0" fontId="13" fillId="0" borderId="0" xfId="0" applyFont="1" applyAlignment="1">
      <alignment horizontal="center" vertical="center"/>
    </xf>
    <xf numFmtId="0" fontId="22" fillId="0" borderId="1" xfId="0" applyFont="1" applyBorder="1" applyAlignment="1">
      <alignment horizontal="justify" vertical="center" wrapText="1"/>
    </xf>
    <xf numFmtId="0" fontId="23" fillId="0" borderId="0" xfId="0" applyFont="1" applyAlignment="1">
      <alignment horizontal="justify" vertical="center"/>
    </xf>
    <xf numFmtId="0" fontId="24" fillId="0" borderId="0" xfId="0" applyFont="1"/>
    <xf numFmtId="0" fontId="26" fillId="0" borderId="0" xfId="0" applyFont="1" applyBorder="1" applyAlignment="1">
      <alignment horizontal="left" vertical="center" wrapText="1"/>
    </xf>
    <xf numFmtId="0" fontId="26"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29" fillId="0" borderId="1" xfId="0" applyFont="1" applyFill="1" applyBorder="1" applyAlignment="1">
      <alignment horizontal="center" vertical="center" wrapText="1"/>
    </xf>
    <xf numFmtId="0" fontId="17" fillId="0" borderId="0" xfId="0" applyFont="1" applyAlignment="1">
      <alignment horizontal="justify" vertical="center"/>
    </xf>
    <xf numFmtId="0" fontId="32" fillId="0" borderId="1" xfId="0" applyFont="1" applyBorder="1" applyAlignment="1">
      <alignment horizontal="justify" vertical="center" wrapText="1"/>
    </xf>
    <xf numFmtId="0" fontId="31"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25" fillId="0" borderId="0" xfId="0" applyFont="1" applyAlignment="1">
      <alignment horizontal="justify" vertical="center"/>
    </xf>
    <xf numFmtId="0" fontId="13" fillId="0" borderId="0" xfId="0" applyFont="1" applyAlignment="1">
      <alignment vertical="center" wrapText="1"/>
    </xf>
    <xf numFmtId="0" fontId="14" fillId="0" borderId="0" xfId="0" applyFont="1" applyAlignment="1">
      <alignment wrapText="1"/>
    </xf>
    <xf numFmtId="0" fontId="33" fillId="0" borderId="0" xfId="0" applyFont="1" applyAlignment="1">
      <alignment horizontal="justify" vertical="center"/>
    </xf>
    <xf numFmtId="0" fontId="34" fillId="0" borderId="1" xfId="0" applyFont="1" applyBorder="1" applyAlignment="1">
      <alignment horizontal="justify" vertical="center" wrapText="1"/>
    </xf>
    <xf numFmtId="0" fontId="34"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3" fillId="0" borderId="2" xfId="0" applyFont="1" applyBorder="1" applyAlignment="1">
      <alignment horizontal="left" vertical="top" wrapText="1"/>
    </xf>
    <xf numFmtId="0" fontId="13" fillId="0" borderId="2" xfId="0" applyFont="1" applyBorder="1" applyAlignment="1">
      <alignment vertical="center" wrapText="1"/>
    </xf>
    <xf numFmtId="0" fontId="6" fillId="0" borderId="1" xfId="0" applyFont="1" applyBorder="1" applyAlignment="1">
      <alignment horizontal="justify" vertical="center" wrapText="1"/>
    </xf>
    <xf numFmtId="0" fontId="38" fillId="2" borderId="1" xfId="0" applyFont="1" applyFill="1" applyBorder="1" applyAlignment="1">
      <alignment vertical="top" wrapText="1"/>
    </xf>
    <xf numFmtId="0" fontId="32" fillId="0" borderId="1" xfId="0" applyFont="1" applyBorder="1" applyAlignment="1">
      <alignment horizontal="justify" vertical="center"/>
    </xf>
    <xf numFmtId="0" fontId="39" fillId="0" borderId="1" xfId="0" applyFont="1" applyBorder="1" applyAlignment="1">
      <alignment horizontal="justify" vertical="center"/>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justify" vertical="center" wrapText="1"/>
    </xf>
    <xf numFmtId="0" fontId="42" fillId="0" borderId="5" xfId="0" applyFont="1" applyBorder="1" applyAlignment="1">
      <alignment horizontal="justify" vertical="center" wrapText="1"/>
    </xf>
    <xf numFmtId="0" fontId="43"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14" fillId="0" borderId="2" xfId="0" applyFont="1" applyBorder="1" applyAlignment="1">
      <alignment horizontal="left" vertical="top" wrapText="1"/>
    </xf>
    <xf numFmtId="0" fontId="8" fillId="0" borderId="0" xfId="0" applyFont="1" applyAlignment="1">
      <alignment wrapText="1"/>
    </xf>
    <xf numFmtId="0" fontId="13" fillId="0" borderId="0" xfId="0" applyFont="1" applyAlignment="1">
      <alignment horizontal="center"/>
    </xf>
    <xf numFmtId="0" fontId="8" fillId="0" borderId="0" xfId="0" applyFont="1" applyAlignment="1">
      <alignment horizontal="center"/>
    </xf>
    <xf numFmtId="0" fontId="13" fillId="0" borderId="1" xfId="0" applyFont="1" applyBorder="1" applyAlignment="1">
      <alignment horizontal="left" vertical="center" wrapText="1"/>
    </xf>
    <xf numFmtId="0" fontId="51"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51" fillId="0" borderId="1" xfId="0" applyFont="1" applyBorder="1" applyAlignment="1">
      <alignment horizontal="center" vertical="center" wrapText="1"/>
    </xf>
    <xf numFmtId="2" fontId="51" fillId="0" borderId="1" xfId="0" applyNumberFormat="1" applyFont="1" applyBorder="1" applyAlignment="1">
      <alignment horizontal="center" vertical="center" wrapText="1"/>
    </xf>
    <xf numFmtId="0" fontId="16" fillId="0" borderId="6" xfId="0" applyFont="1" applyBorder="1" applyAlignment="1">
      <alignment horizontal="left" vertical="center" wrapText="1"/>
    </xf>
    <xf numFmtId="0" fontId="50" fillId="0" borderId="1" xfId="0" applyFont="1" applyBorder="1" applyAlignment="1">
      <alignment horizontal="justify" vertical="center" wrapText="1"/>
    </xf>
    <xf numFmtId="0" fontId="49" fillId="0" borderId="1" xfId="0" applyFont="1" applyBorder="1" applyAlignment="1">
      <alignment horizontal="justify" vertical="center" wrapText="1"/>
    </xf>
    <xf numFmtId="0" fontId="49" fillId="0" borderId="1" xfId="0" applyFont="1" applyBorder="1" applyAlignment="1">
      <alignment horizontal="center" vertical="center" wrapText="1"/>
    </xf>
    <xf numFmtId="2" fontId="49" fillId="0" borderId="1" xfId="0" applyNumberFormat="1" applyFont="1" applyBorder="1" applyAlignment="1">
      <alignment horizontal="center" vertical="center" wrapText="1"/>
    </xf>
    <xf numFmtId="0" fontId="14" fillId="0" borderId="0" xfId="0" applyFont="1" applyAlignment="1">
      <alignment horizontal="left" wrapText="1"/>
    </xf>
    <xf numFmtId="0" fontId="13" fillId="0" borderId="0" xfId="0" applyFont="1" applyAlignment="1">
      <alignment horizontal="left" wrapText="1"/>
    </xf>
    <xf numFmtId="0" fontId="21" fillId="5" borderId="1" xfId="0" applyFont="1" applyFill="1" applyBorder="1" applyAlignment="1">
      <alignment horizontal="center" vertical="center" wrapText="1"/>
    </xf>
    <xf numFmtId="0" fontId="11" fillId="0" borderId="0" xfId="0" applyFont="1" applyAlignment="1">
      <alignment horizontal="left" vertical="center"/>
    </xf>
    <xf numFmtId="0" fontId="17" fillId="5" borderId="1" xfId="0" applyFont="1" applyFill="1" applyBorder="1" applyAlignment="1">
      <alignment horizontal="center" vertical="center" wrapText="1"/>
    </xf>
    <xf numFmtId="0" fontId="45" fillId="0" borderId="1" xfId="1" applyBorder="1" applyAlignment="1">
      <alignment horizontal="justify" vertical="center" wrapText="1"/>
    </xf>
    <xf numFmtId="43" fontId="22" fillId="0" borderId="1" xfId="3" applyFont="1" applyBorder="1" applyAlignment="1">
      <alignment horizontal="justify" vertical="center" wrapText="1"/>
    </xf>
    <xf numFmtId="43" fontId="21" fillId="2" borderId="1" xfId="3" applyFont="1" applyFill="1" applyBorder="1" applyAlignment="1">
      <alignment vertical="center" wrapText="1"/>
    </xf>
    <xf numFmtId="43" fontId="21" fillId="0" borderId="1" xfId="3" applyFont="1" applyBorder="1" applyAlignment="1">
      <alignment vertical="center" wrapText="1"/>
    </xf>
    <xf numFmtId="43" fontId="21" fillId="0" borderId="1" xfId="3" applyFont="1" applyBorder="1" applyAlignment="1">
      <alignment horizontal="center" vertical="center" wrapText="1"/>
    </xf>
    <xf numFmtId="0" fontId="12" fillId="0" borderId="0" xfId="0" applyFont="1" applyAlignment="1">
      <alignment horizontal="center" vertical="center" wrapText="1"/>
    </xf>
    <xf numFmtId="43" fontId="31" fillId="0" borderId="1" xfId="3" applyFont="1" applyBorder="1" applyAlignment="1">
      <alignment horizontal="justify" vertical="center" wrapText="1"/>
    </xf>
    <xf numFmtId="9" fontId="31" fillId="0" borderId="1" xfId="5" applyFont="1" applyBorder="1" applyAlignment="1">
      <alignment horizontal="center" vertical="center" wrapText="1"/>
    </xf>
    <xf numFmtId="0" fontId="31" fillId="0" borderId="1" xfId="0" applyFont="1" applyBorder="1" applyAlignment="1">
      <alignment horizontal="center" vertical="center" wrapText="1"/>
    </xf>
    <xf numFmtId="0" fontId="31" fillId="0" borderId="7" xfId="0" applyFont="1" applyBorder="1" applyAlignment="1">
      <alignment vertical="center"/>
    </xf>
    <xf numFmtId="43" fontId="18" fillId="0" borderId="1" xfId="0" applyNumberFormat="1" applyFont="1" applyBorder="1" applyAlignment="1">
      <alignment horizontal="justify" vertical="center" wrapText="1"/>
    </xf>
    <xf numFmtId="0" fontId="31" fillId="0" borderId="1" xfId="0" applyFont="1" applyBorder="1" applyAlignment="1">
      <alignment vertical="center"/>
    </xf>
    <xf numFmtId="43" fontId="55" fillId="0" borderId="1" xfId="3" applyFont="1" applyBorder="1" applyAlignment="1">
      <alignment horizontal="justify" vertical="center" wrapText="1"/>
    </xf>
    <xf numFmtId="43" fontId="18" fillId="0" borderId="1" xfId="3" applyFont="1" applyBorder="1" applyAlignment="1">
      <alignment horizontal="justify" vertical="center" wrapText="1"/>
    </xf>
    <xf numFmtId="43" fontId="17" fillId="0" borderId="1" xfId="3" applyFont="1" applyFill="1" applyBorder="1" applyAlignment="1">
      <alignment horizontal="justify" vertical="center" wrapText="1"/>
    </xf>
    <xf numFmtId="9" fontId="31" fillId="0" borderId="1" xfId="3" applyNumberFormat="1" applyFont="1" applyFill="1" applyBorder="1" applyAlignment="1">
      <alignment horizontal="center" vertical="center" wrapText="1"/>
    </xf>
    <xf numFmtId="43" fontId="31" fillId="0" borderId="1" xfId="3" applyFont="1" applyFill="1" applyBorder="1" applyAlignment="1">
      <alignment horizontal="justify" vertical="center" wrapText="1"/>
    </xf>
    <xf numFmtId="0" fontId="13" fillId="0" borderId="1" xfId="0" applyFont="1" applyBorder="1" applyAlignment="1">
      <alignment vertical="top"/>
    </xf>
    <xf numFmtId="0" fontId="13" fillId="0" borderId="1" xfId="0" applyFont="1" applyBorder="1" applyAlignment="1">
      <alignment vertical="top" wrapText="1"/>
    </xf>
    <xf numFmtId="0" fontId="13" fillId="0" borderId="1" xfId="0" applyFont="1" applyBorder="1" applyAlignment="1">
      <alignment horizontal="left" vertical="top" wrapText="1"/>
    </xf>
    <xf numFmtId="0" fontId="34" fillId="0" borderId="0" xfId="0" applyFont="1" applyAlignment="1">
      <alignment horizontal="justify" vertical="center" wrapText="1"/>
    </xf>
    <xf numFmtId="0" fontId="34" fillId="0" borderId="0" xfId="0" applyFont="1" applyAlignment="1">
      <alignment horizontal="right" vertical="center" wrapText="1"/>
    </xf>
    <xf numFmtId="44" fontId="34" fillId="0" borderId="0" xfId="4" applyFont="1" applyBorder="1" applyAlignment="1">
      <alignment horizontal="justify" vertical="center" wrapText="1"/>
    </xf>
    <xf numFmtId="0" fontId="59" fillId="0" borderId="1" xfId="0" applyFont="1" applyBorder="1" applyAlignment="1">
      <alignment horizontal="center" vertical="center" wrapText="1"/>
    </xf>
    <xf numFmtId="0" fontId="60" fillId="0" borderId="1" xfId="0" applyFont="1" applyBorder="1" applyAlignment="1">
      <alignment horizontal="lef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vertical="center" wrapText="1"/>
    </xf>
    <xf numFmtId="0" fontId="13" fillId="3"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7" fillId="5" borderId="1" xfId="0" applyFont="1" applyFill="1" applyBorder="1" applyAlignment="1">
      <alignment horizontal="center" vertical="center" wrapText="1"/>
    </xf>
    <xf numFmtId="0" fontId="61" fillId="0" borderId="14" xfId="2" applyFont="1" applyBorder="1" applyAlignment="1">
      <alignment horizontal="left" vertical="center" wrapText="1"/>
    </xf>
    <xf numFmtId="0" fontId="24" fillId="0" borderId="0" xfId="0" applyFont="1" applyAlignment="1">
      <alignment horizontal="justify"/>
    </xf>
    <xf numFmtId="0" fontId="34" fillId="5" borderId="1" xfId="0" applyFont="1" applyFill="1" applyBorder="1" applyAlignment="1">
      <alignment horizontal="justify" vertical="center" wrapText="1"/>
    </xf>
    <xf numFmtId="0" fontId="0" fillId="0" borderId="0" xfId="0" applyAlignment="1">
      <alignment horizontal="justify"/>
    </xf>
    <xf numFmtId="0" fontId="24" fillId="0" borderId="0" xfId="0" applyFont="1" applyAlignment="1">
      <alignment horizontal="center" vertical="center"/>
    </xf>
    <xf numFmtId="0" fontId="0" fillId="0" borderId="0" xfId="0" applyAlignment="1">
      <alignment horizontal="center" vertical="center"/>
    </xf>
    <xf numFmtId="0" fontId="14" fillId="4" borderId="1" xfId="0" applyFont="1" applyFill="1" applyBorder="1" applyAlignment="1">
      <alignment horizontal="center" vertical="center" wrapText="1"/>
    </xf>
    <xf numFmtId="10" fontId="24" fillId="0" borderId="1" xfId="0" applyNumberFormat="1" applyFont="1" applyBorder="1" applyAlignment="1">
      <alignment horizontal="center" vertical="center" wrapText="1"/>
    </xf>
    <xf numFmtId="0" fontId="60" fillId="0" borderId="1" xfId="0" applyFont="1" applyBorder="1" applyAlignment="1">
      <alignment horizontal="center" vertical="center" wrapText="1"/>
    </xf>
    <xf numFmtId="0" fontId="32" fillId="3"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45" fillId="6" borderId="1" xfId="1" applyFill="1" applyBorder="1" applyAlignment="1">
      <alignment horizontal="center" vertical="center" wrapText="1"/>
    </xf>
    <xf numFmtId="0" fontId="13" fillId="6" borderId="1" xfId="0" applyFont="1" applyFill="1" applyBorder="1" applyAlignment="1">
      <alignment horizontal="center" vertical="center" wrapText="1"/>
    </xf>
    <xf numFmtId="0" fontId="45" fillId="6" borderId="4" xfId="1" applyFill="1" applyBorder="1" applyAlignment="1">
      <alignment horizontal="center" vertical="center" wrapText="1"/>
    </xf>
    <xf numFmtId="0" fontId="24" fillId="6" borderId="2"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24" fillId="6" borderId="1" xfId="0" applyFont="1" applyFill="1" applyBorder="1" applyAlignment="1">
      <alignment horizontal="center" vertical="center" wrapText="1"/>
    </xf>
    <xf numFmtId="0" fontId="65" fillId="6" borderId="1" xfId="1" applyFont="1" applyFill="1" applyBorder="1" applyAlignment="1">
      <alignment horizontal="justify" vertical="center"/>
    </xf>
    <xf numFmtId="0" fontId="66" fillId="6" borderId="1" xfId="0" applyFont="1" applyFill="1" applyBorder="1" applyAlignment="1">
      <alignment horizontal="justify" vertical="center" wrapText="1"/>
    </xf>
    <xf numFmtId="0" fontId="13" fillId="6" borderId="1" xfId="0" applyFont="1" applyFill="1" applyBorder="1" applyAlignment="1">
      <alignment horizontal="left" vertical="center" wrapText="1"/>
    </xf>
    <xf numFmtId="0" fontId="45" fillId="6" borderId="19" xfId="1" applyFill="1" applyBorder="1" applyAlignment="1">
      <alignment horizontal="center" vertical="center" wrapText="1"/>
    </xf>
    <xf numFmtId="0" fontId="0" fillId="6" borderId="1" xfId="1" applyFont="1" applyFill="1" applyBorder="1" applyAlignment="1">
      <alignment horizontal="center" vertical="center" wrapText="1"/>
    </xf>
    <xf numFmtId="0" fontId="61" fillId="0" borderId="15" xfId="2" applyFont="1" applyBorder="1" applyAlignment="1">
      <alignment horizontal="left" vertical="center" wrapText="1"/>
    </xf>
    <xf numFmtId="0" fontId="65" fillId="6" borderId="5" xfId="1" applyFont="1" applyFill="1" applyBorder="1" applyAlignment="1">
      <alignment horizontal="justify" vertical="center"/>
    </xf>
    <xf numFmtId="0" fontId="66" fillId="6" borderId="5" xfId="0" applyFont="1" applyFill="1" applyBorder="1" applyAlignment="1">
      <alignment horizontal="justify" vertical="center" wrapText="1"/>
    </xf>
    <xf numFmtId="0" fontId="34" fillId="0" borderId="1" xfId="0" applyFont="1" applyBorder="1" applyAlignment="1">
      <alignment horizontal="right" vertical="center" wrapText="1"/>
    </xf>
    <xf numFmtId="0" fontId="6" fillId="6" borderId="1" xfId="0" applyFont="1" applyFill="1" applyBorder="1" applyAlignment="1">
      <alignment vertical="center" wrapText="1"/>
    </xf>
    <xf numFmtId="0" fontId="45" fillId="6" borderId="1" xfId="1" applyFill="1" applyBorder="1" applyAlignment="1">
      <alignment vertical="center" wrapText="1"/>
    </xf>
    <xf numFmtId="0" fontId="6" fillId="6" borderId="1" xfId="0" applyFont="1" applyFill="1" applyBorder="1" applyAlignment="1">
      <alignment horizontal="justify" vertical="center" wrapText="1"/>
    </xf>
    <xf numFmtId="0" fontId="45" fillId="6" borderId="1" xfId="1" applyFill="1" applyBorder="1" applyAlignment="1">
      <alignment horizontal="justify" vertical="center" wrapText="1"/>
    </xf>
    <xf numFmtId="0" fontId="0" fillId="6" borderId="1" xfId="1" applyFont="1" applyFill="1" applyBorder="1" applyAlignment="1">
      <alignment horizontal="justify" vertical="center" wrapText="1"/>
    </xf>
    <xf numFmtId="0" fontId="6" fillId="6" borderId="11" xfId="0" applyFont="1" applyFill="1" applyBorder="1" applyAlignment="1">
      <alignment vertical="center" wrapText="1"/>
    </xf>
    <xf numFmtId="0" fontId="6" fillId="6" borderId="0" xfId="0" applyFont="1" applyFill="1" applyBorder="1" applyAlignment="1">
      <alignment vertical="center" wrapText="1"/>
    </xf>
    <xf numFmtId="0" fontId="6" fillId="6" borderId="12" xfId="0" applyFont="1" applyFill="1" applyBorder="1" applyAlignment="1">
      <alignment vertical="center" wrapText="1"/>
    </xf>
    <xf numFmtId="0" fontId="6" fillId="6" borderId="11"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6" borderId="1" xfId="0" applyFont="1" applyFill="1" applyBorder="1" applyAlignment="1">
      <alignment horizontal="center" vertical="center" wrapText="1"/>
    </xf>
    <xf numFmtId="0" fontId="13" fillId="6" borderId="2" xfId="0" applyFont="1" applyFill="1" applyBorder="1" applyAlignment="1">
      <alignment vertical="center" wrapText="1"/>
    </xf>
    <xf numFmtId="0" fontId="13" fillId="6" borderId="2" xfId="0" applyFont="1" applyFill="1" applyBorder="1" applyAlignment="1">
      <alignment horizontal="left" vertical="top" wrapText="1"/>
    </xf>
    <xf numFmtId="0" fontId="55" fillId="5" borderId="1" xfId="0" applyFont="1" applyFill="1" applyBorder="1" applyAlignment="1">
      <alignment horizontal="justify" vertical="center" wrapText="1"/>
    </xf>
    <xf numFmtId="0" fontId="3" fillId="0" borderId="14" xfId="0" applyFont="1" applyBorder="1" applyAlignment="1">
      <alignment horizontal="center" vertical="center" wrapText="1"/>
    </xf>
    <xf numFmtId="0" fontId="13" fillId="0" borderId="1" xfId="0" applyFont="1" applyBorder="1" applyAlignment="1">
      <alignment horizontal="center" vertical="center"/>
    </xf>
    <xf numFmtId="43" fontId="13" fillId="0" borderId="1" xfId="0" applyNumberFormat="1" applyFont="1" applyBorder="1" applyAlignment="1">
      <alignment horizontal="center" vertical="center"/>
    </xf>
    <xf numFmtId="0" fontId="13" fillId="6" borderId="1" xfId="0" applyFont="1" applyFill="1" applyBorder="1" applyAlignment="1">
      <alignment horizontal="center" vertical="center"/>
    </xf>
    <xf numFmtId="43" fontId="34" fillId="0" borderId="1" xfId="3" applyFont="1" applyBorder="1" applyAlignment="1">
      <alignment horizontal="center" vertical="center" wrapText="1"/>
    </xf>
    <xf numFmtId="43" fontId="34" fillId="0" borderId="5" xfId="3" applyFont="1" applyBorder="1" applyAlignment="1">
      <alignment horizontal="center" vertical="center" wrapText="1"/>
    </xf>
    <xf numFmtId="44" fontId="34" fillId="0" borderId="1" xfId="4" applyFont="1" applyBorder="1" applyAlignment="1">
      <alignment horizontal="center" vertical="center" wrapText="1"/>
    </xf>
    <xf numFmtId="0" fontId="24" fillId="0" borderId="0" xfId="0" applyFont="1" applyAlignment="1">
      <alignment horizontal="left" vertical="center"/>
    </xf>
    <xf numFmtId="0" fontId="35" fillId="0" borderId="0" xfId="0" applyFont="1" applyAlignment="1">
      <alignment horizontal="left" vertical="center"/>
    </xf>
    <xf numFmtId="0" fontId="34" fillId="5" borderId="1" xfId="0" applyFont="1" applyFill="1" applyBorder="1" applyAlignment="1">
      <alignment horizontal="left" vertical="center" wrapText="1"/>
    </xf>
    <xf numFmtId="0" fontId="0" fillId="0" borderId="0" xfId="0" applyAlignment="1">
      <alignment horizontal="left" vertical="center"/>
    </xf>
    <xf numFmtId="43" fontId="57" fillId="0" borderId="1" xfId="3" applyFont="1" applyFill="1" applyBorder="1" applyAlignment="1">
      <alignment horizontal="center" vertical="center" wrapText="1"/>
    </xf>
    <xf numFmtId="43" fontId="57" fillId="0" borderId="1" xfId="0" applyNumberFormat="1" applyFont="1" applyBorder="1" applyAlignment="1">
      <alignment horizontal="center" vertical="center" wrapText="1"/>
    </xf>
    <xf numFmtId="43" fontId="57" fillId="0" borderId="1" xfId="3" applyFont="1" applyBorder="1" applyAlignment="1">
      <alignment horizontal="center" vertical="center" wrapText="1"/>
    </xf>
    <xf numFmtId="44" fontId="24" fillId="3" borderId="1" xfId="4" applyFont="1" applyFill="1" applyBorder="1" applyAlignment="1">
      <alignment horizontal="center" vertical="center" wrapText="1"/>
    </xf>
    <xf numFmtId="0" fontId="71" fillId="0" borderId="1" xfId="0" applyFont="1" applyBorder="1" applyAlignment="1">
      <alignment horizontal="center" vertical="center"/>
    </xf>
    <xf numFmtId="10" fontId="72" fillId="0" borderId="1" xfId="0" applyNumberFormat="1" applyFont="1" applyBorder="1" applyAlignment="1">
      <alignment horizontal="center" vertical="center"/>
    </xf>
    <xf numFmtId="3" fontId="71" fillId="0" borderId="1" xfId="0" applyNumberFormat="1" applyFont="1" applyBorder="1" applyAlignment="1">
      <alignment horizontal="center" vertical="center"/>
    </xf>
    <xf numFmtId="3" fontId="71" fillId="0" borderId="1" xfId="0" applyNumberFormat="1" applyFont="1" applyBorder="1" applyAlignment="1">
      <alignment horizontal="center"/>
    </xf>
    <xf numFmtId="0" fontId="74" fillId="0" borderId="1" xfId="0" applyFont="1" applyBorder="1" applyAlignment="1">
      <alignment horizontal="left" vertical="center" wrapText="1"/>
    </xf>
    <xf numFmtId="0" fontId="75" fillId="0" borderId="1" xfId="0" applyFont="1" applyBorder="1" applyAlignment="1">
      <alignment horizontal="left"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64" fillId="6" borderId="5" xfId="0" applyFont="1" applyFill="1" applyBorder="1" applyAlignment="1">
      <alignment horizontal="left" vertical="center" wrapText="1"/>
    </xf>
    <xf numFmtId="0" fontId="63" fillId="6" borderId="6"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4" fillId="0" borderId="0" xfId="0" applyFont="1" applyAlignment="1">
      <alignment horizontal="left" wrapText="1"/>
    </xf>
    <xf numFmtId="0" fontId="13" fillId="0" borderId="0" xfId="0" applyFont="1" applyAlignment="1">
      <alignment horizontal="left" wrapText="1"/>
    </xf>
    <xf numFmtId="0" fontId="13" fillId="0" borderId="0" xfId="0" applyFont="1" applyAlignment="1">
      <alignment horizontal="center" wrapText="1"/>
    </xf>
    <xf numFmtId="0" fontId="14" fillId="0" borderId="0" xfId="0" applyFont="1" applyAlignment="1">
      <alignment horizontal="left" vertical="center" wrapText="1"/>
    </xf>
    <xf numFmtId="0" fontId="13" fillId="0" borderId="0" xfId="0" applyFont="1" applyAlignment="1">
      <alignment horizontal="left"/>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0" borderId="8" xfId="0" applyFont="1" applyBorder="1" applyAlignment="1">
      <alignment horizontal="center" vertical="center" wrapText="1"/>
    </xf>
    <xf numFmtId="0" fontId="13" fillId="0" borderId="13" xfId="0" applyFont="1" applyBorder="1" applyAlignment="1">
      <alignment horizontal="center" vertical="center" wrapText="1"/>
    </xf>
    <xf numFmtId="0" fontId="11" fillId="0" borderId="0" xfId="0" applyFont="1" applyAlignment="1">
      <alignment horizontal="justify" vertical="center" wrapText="1"/>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21" fillId="0" borderId="5"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6" xfId="0" applyFont="1" applyBorder="1" applyAlignment="1">
      <alignment horizontal="justify" vertical="center" wrapText="1"/>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0" fontId="21" fillId="2" borderId="4" xfId="0" applyFont="1" applyFill="1" applyBorder="1" applyAlignment="1">
      <alignment vertical="center" wrapText="1"/>
    </xf>
    <xf numFmtId="0" fontId="21" fillId="5" borderId="1" xfId="0" applyFont="1" applyFill="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justify" vertical="top" wrapText="1"/>
    </xf>
    <xf numFmtId="0" fontId="69" fillId="6" borderId="18" xfId="0" applyFont="1" applyFill="1" applyBorder="1" applyAlignment="1">
      <alignment horizontal="left" vertical="center" wrapText="1"/>
    </xf>
    <xf numFmtId="0" fontId="69" fillId="6" borderId="0" xfId="0" applyFont="1" applyFill="1" applyAlignment="1">
      <alignment horizontal="lef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17" fillId="5" borderId="1" xfId="0" applyFont="1" applyFill="1" applyBorder="1" applyAlignment="1">
      <alignment horizontal="center" vertical="center" wrapText="1"/>
    </xf>
    <xf numFmtId="0" fontId="1" fillId="0" borderId="0" xfId="0" applyFont="1" applyAlignment="1">
      <alignment horizontal="justify" vertical="top" wrapText="1"/>
    </xf>
    <xf numFmtId="0" fontId="1" fillId="0" borderId="0" xfId="0" applyFont="1" applyAlignment="1">
      <alignment horizontal="left" vertical="center"/>
    </xf>
    <xf numFmtId="0" fontId="25" fillId="0" borderId="0" xfId="0" applyFont="1" applyBorder="1" applyAlignment="1">
      <alignment horizontal="left" vertical="center" wrapText="1"/>
    </xf>
    <xf numFmtId="0" fontId="26" fillId="5" borderId="1"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18"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31" fillId="0" borderId="0" xfId="0" applyFont="1" applyAlignment="1">
      <alignment horizontal="left" vertical="center" wrapText="1"/>
    </xf>
    <xf numFmtId="0" fontId="6" fillId="6" borderId="11" xfId="0" applyFont="1" applyFill="1" applyBorder="1" applyAlignment="1">
      <alignment vertical="center" wrapText="1"/>
    </xf>
    <xf numFmtId="0" fontId="6" fillId="6" borderId="0" xfId="0" applyFont="1" applyFill="1" applyBorder="1" applyAlignment="1">
      <alignment vertical="center" wrapText="1"/>
    </xf>
    <xf numFmtId="0" fontId="6" fillId="6" borderId="12" xfId="0" applyFont="1" applyFill="1" applyBorder="1" applyAlignment="1">
      <alignment vertical="center" wrapText="1"/>
    </xf>
    <xf numFmtId="0" fontId="68" fillId="6" borderId="11" xfId="0" applyFont="1" applyFill="1" applyBorder="1" applyAlignment="1">
      <alignment vertical="center" wrapText="1"/>
    </xf>
    <xf numFmtId="0" fontId="68" fillId="6" borderId="0" xfId="0" applyFont="1" applyFill="1" applyBorder="1" applyAlignment="1">
      <alignment vertical="center" wrapText="1"/>
    </xf>
    <xf numFmtId="0" fontId="68" fillId="6" borderId="12" xfId="0" applyFont="1" applyFill="1" applyBorder="1" applyAlignment="1">
      <alignment vertical="center" wrapText="1"/>
    </xf>
    <xf numFmtId="0" fontId="6" fillId="6" borderId="0" xfId="0" applyFont="1" applyFill="1" applyAlignment="1">
      <alignment horizontal="left" vertical="center" wrapText="1"/>
    </xf>
    <xf numFmtId="0" fontId="6" fillId="6" borderId="12" xfId="0" applyFont="1" applyFill="1" applyBorder="1" applyAlignment="1">
      <alignment horizontal="left" vertical="center" wrapText="1"/>
    </xf>
    <xf numFmtId="0" fontId="6" fillId="0" borderId="1" xfId="0" applyFont="1" applyBorder="1" applyAlignment="1">
      <alignment horizontal="justify" vertical="center" wrapText="1"/>
    </xf>
    <xf numFmtId="0" fontId="25" fillId="0" borderId="0" xfId="0" applyFont="1" applyAlignment="1">
      <alignment horizontal="left" vertical="center"/>
    </xf>
    <xf numFmtId="0" fontId="6" fillId="6"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8" fillId="0" borderId="9" xfId="0" applyFont="1" applyBorder="1" applyAlignment="1">
      <alignment horizontal="left"/>
    </xf>
    <xf numFmtId="0" fontId="49" fillId="0" borderId="2" xfId="0" applyFont="1" applyBorder="1" applyAlignment="1">
      <alignment horizontal="justify" vertical="center" wrapText="1"/>
    </xf>
    <xf numFmtId="0" fontId="49" fillId="0" borderId="3" xfId="0" applyFont="1" applyBorder="1" applyAlignment="1">
      <alignment horizontal="justify" vertical="center" wrapText="1"/>
    </xf>
    <xf numFmtId="0" fontId="49" fillId="0" borderId="4"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4" xfId="0" applyFont="1" applyBorder="1" applyAlignment="1">
      <alignment horizontal="justify" vertical="center" wrapText="1"/>
    </xf>
    <xf numFmtId="0" fontId="52" fillId="0" borderId="5" xfId="0" applyFont="1" applyBorder="1" applyAlignment="1">
      <alignment horizontal="center" vertical="center" wrapText="1"/>
    </xf>
    <xf numFmtId="0" fontId="52" fillId="0" borderId="7" xfId="0" applyFont="1" applyBorder="1" applyAlignment="1">
      <alignment horizontal="center" vertical="center" wrapText="1"/>
    </xf>
    <xf numFmtId="0" fontId="52" fillId="0" borderId="6" xfId="0" applyFont="1" applyBorder="1" applyAlignment="1">
      <alignment horizontal="center" vertical="center" wrapText="1"/>
    </xf>
    <xf numFmtId="0" fontId="13" fillId="0" borderId="0" xfId="0" applyFont="1" applyAlignment="1">
      <alignment horizontal="left" vertical="justify" wrapText="1"/>
    </xf>
    <xf numFmtId="0" fontId="16" fillId="0" borderId="1" xfId="0" applyFont="1" applyFill="1" applyBorder="1" applyAlignment="1">
      <alignment horizontal="center" vertical="center" wrapText="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56" fillId="0" borderId="1" xfId="0" applyFont="1"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73" fillId="0" borderId="0" xfId="0" applyFont="1" applyAlignment="1">
      <alignment horizontal="center" vertical="center" wrapText="1"/>
    </xf>
    <xf numFmtId="0" fontId="73" fillId="0" borderId="20" xfId="0" applyFont="1" applyBorder="1" applyAlignment="1">
      <alignment horizontal="center" vertical="center" wrapText="1"/>
    </xf>
    <xf numFmtId="0" fontId="37" fillId="0" borderId="0" xfId="0" applyFont="1" applyAlignment="1">
      <alignment horizontal="center" wrapText="1"/>
    </xf>
    <xf numFmtId="0" fontId="36" fillId="4"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24" fillId="3" borderId="1" xfId="0" applyFont="1" applyFill="1" applyBorder="1" applyAlignment="1">
      <alignment horizontal="left" vertical="center" wrapText="1"/>
    </xf>
    <xf numFmtId="0" fontId="24" fillId="0" borderId="5" xfId="0" applyFont="1" applyBorder="1" applyAlignment="1">
      <alignment horizontal="justify" vertical="center" wrapText="1"/>
    </xf>
    <xf numFmtId="0" fontId="24" fillId="0" borderId="6" xfId="0" applyFont="1" applyBorder="1" applyAlignment="1">
      <alignment horizontal="justify"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 xfId="0" applyFont="1" applyBorder="1" applyAlignment="1">
      <alignment horizontal="justify" wrapText="1"/>
    </xf>
    <xf numFmtId="0" fontId="24" fillId="0" borderId="5" xfId="0" applyFont="1" applyBorder="1" applyAlignment="1">
      <alignment horizontal="justify" wrapText="1"/>
    </xf>
    <xf numFmtId="0" fontId="24" fillId="6" borderId="1" xfId="0" applyFont="1" applyFill="1" applyBorder="1" applyAlignment="1">
      <alignment horizontal="justify" wrapText="1"/>
    </xf>
    <xf numFmtId="0" fontId="24" fillId="0" borderId="1" xfId="0" applyFont="1" applyBorder="1" applyAlignment="1">
      <alignment horizontal="justify" vertical="center" wrapText="1"/>
    </xf>
    <xf numFmtId="0" fontId="24" fillId="6" borderId="1" xfId="0" applyFont="1" applyFill="1" applyBorder="1" applyAlignment="1">
      <alignment horizontal="justify" vertical="center" wrapText="1"/>
    </xf>
    <xf numFmtId="0" fontId="24" fillId="6" borderId="1" xfId="0" applyFont="1" applyFill="1" applyBorder="1" applyAlignment="1">
      <alignment horizontal="center" vertical="center" wrapText="1"/>
    </xf>
    <xf numFmtId="0" fontId="35" fillId="0" borderId="0" xfId="0" applyFont="1" applyAlignment="1">
      <alignment horizontal="center"/>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6" borderId="1" xfId="0" applyFont="1" applyFill="1" applyBorder="1" applyAlignment="1">
      <alignment horizontal="left" vertical="center" wrapText="1"/>
    </xf>
    <xf numFmtId="0" fontId="24" fillId="6" borderId="5" xfId="0" applyFont="1" applyFill="1" applyBorder="1" applyAlignment="1">
      <alignment horizontal="left" vertical="center" wrapText="1"/>
    </xf>
    <xf numFmtId="0" fontId="24" fillId="6" borderId="6" xfId="0" applyFont="1" applyFill="1" applyBorder="1" applyAlignment="1">
      <alignment horizontal="left" vertical="center" wrapText="1"/>
    </xf>
    <xf numFmtId="0" fontId="36" fillId="3" borderId="2"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45" fillId="0" borderId="1" xfId="1" applyBorder="1" applyAlignment="1">
      <alignment horizontal="center"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cellXfs>
  <cellStyles count="7">
    <cellStyle name="Hipervínculo" xfId="1" builtinId="8"/>
    <cellStyle name="Hipervínculo 2" xfId="6" xr:uid="{00000000-0005-0000-0000-000001000000}"/>
    <cellStyle name="Millares" xfId="3" builtinId="3"/>
    <cellStyle name="Moneda" xfId="4" builtinId="4"/>
    <cellStyle name="Normal" xfId="0" builtinId="0"/>
    <cellStyle name="Normal 2" xfId="2" xr:uid="{00000000-0005-0000-0000-000005000000}"/>
    <cellStyle name="Porcentaje" xfId="5" builtinId="5"/>
  </cellStyles>
  <dxfs count="0"/>
  <tableStyles count="0" defaultTableStyle="TableStyleMedium2" defaultPivotStyle="PivotStyleLight16"/>
  <colors>
    <mruColors>
      <color rgb="FFFFD200"/>
      <color rgb="FF4D1C1B"/>
      <color rgb="FF8E6900"/>
      <color rgb="FF996600"/>
      <color rgb="FFB69030"/>
      <color rgb="FFD1A32F"/>
      <color rgb="FF927740"/>
      <color rgb="FF95823D"/>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1</xdr:col>
      <xdr:colOff>3135566</xdr:colOff>
      <xdr:row>4</xdr:row>
      <xdr:rowOff>96610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1167" y="0"/>
          <a:ext cx="7662058" cy="858610"/>
        </a:xfrm>
        <a:prstGeom prst="rect">
          <a:avLst/>
        </a:prstGeom>
      </xdr:spPr>
    </xdr:pic>
    <xdr:clientData/>
  </xdr:twoCellAnchor>
  <xdr:twoCellAnchor editAs="oneCell">
    <xdr:from>
      <xdr:col>7</xdr:col>
      <xdr:colOff>0</xdr:colOff>
      <xdr:row>11</xdr:row>
      <xdr:rowOff>0</xdr:rowOff>
    </xdr:from>
    <xdr:to>
      <xdr:col>7</xdr:col>
      <xdr:colOff>304800</xdr:colOff>
      <xdr:row>11</xdr:row>
      <xdr:rowOff>304800</xdr:rowOff>
    </xdr:to>
    <xdr:sp macro="" textlink="">
      <xdr:nvSpPr>
        <xdr:cNvPr id="1025" name="AutoShape 1" descr="Resultado de imagen de iap veracruz">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10</xdr:row>
      <xdr:rowOff>0</xdr:rowOff>
    </xdr:from>
    <xdr:to>
      <xdr:col>5</xdr:col>
      <xdr:colOff>304800</xdr:colOff>
      <xdr:row>11</xdr:row>
      <xdr:rowOff>76200</xdr:rowOff>
    </xdr:to>
    <xdr:sp macro="" textlink="">
      <xdr:nvSpPr>
        <xdr:cNvPr id="1026" name="AutoShape 2" descr="Resultado de imagen de iap veracruz">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2689225</xdr:colOff>
      <xdr:row>0</xdr:row>
      <xdr:rowOff>23283</xdr:rowOff>
    </xdr:from>
    <xdr:to>
      <xdr:col>2</xdr:col>
      <xdr:colOff>4371975</xdr:colOff>
      <xdr:row>3</xdr:row>
      <xdr:rowOff>139700</xdr:rowOff>
    </xdr:to>
    <xdr:pic>
      <xdr:nvPicPr>
        <xdr:cNvPr id="5" name="image1.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rcRect/>
        <a:stretch>
          <a:fillRect/>
        </a:stretch>
      </xdr:blipFill>
      <xdr:spPr>
        <a:xfrm>
          <a:off x="12061825" y="23283"/>
          <a:ext cx="1682750" cy="6879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77931</xdr:colOff>
      <xdr:row>0</xdr:row>
      <xdr:rowOff>0</xdr:rowOff>
    </xdr:from>
    <xdr:to>
      <xdr:col>0</xdr:col>
      <xdr:colOff>4165023</xdr:colOff>
      <xdr:row>3</xdr:row>
      <xdr:rowOff>74732</xdr:rowOff>
    </xdr:to>
    <xdr:pic>
      <xdr:nvPicPr>
        <xdr:cNvPr id="2" name="Imagen 1">
          <a:extLst>
            <a:ext uri="{FF2B5EF4-FFF2-40B4-BE49-F238E27FC236}">
              <a16:creationId xmlns:a16="http://schemas.microsoft.com/office/drawing/2014/main" id="{6050BACE-7F92-4056-B587-24313D0E4633}"/>
            </a:ext>
          </a:extLst>
        </xdr:cNvPr>
        <xdr:cNvPicPr>
          <a:picLocks noChangeAspect="1"/>
        </xdr:cNvPicPr>
      </xdr:nvPicPr>
      <xdr:blipFill>
        <a:blip xmlns:r="http://schemas.openxmlformats.org/officeDocument/2006/relationships" r:embed="rId1"/>
        <a:stretch>
          <a:fillRect/>
        </a:stretch>
      </xdr:blipFill>
      <xdr:spPr>
        <a:xfrm>
          <a:off x="77931" y="0"/>
          <a:ext cx="4087092" cy="627182"/>
        </a:xfrm>
        <a:prstGeom prst="rect">
          <a:avLst/>
        </a:prstGeom>
      </xdr:spPr>
    </xdr:pic>
    <xdr:clientData/>
  </xdr:twoCellAnchor>
  <xdr:twoCellAnchor editAs="oneCell">
    <xdr:from>
      <xdr:col>3</xdr:col>
      <xdr:colOff>1004455</xdr:colOff>
      <xdr:row>0</xdr:row>
      <xdr:rowOff>0</xdr:rowOff>
    </xdr:from>
    <xdr:to>
      <xdr:col>3</xdr:col>
      <xdr:colOff>2355273</xdr:colOff>
      <xdr:row>3</xdr:row>
      <xdr:rowOff>705</xdr:rowOff>
    </xdr:to>
    <xdr:pic>
      <xdr:nvPicPr>
        <xdr:cNvPr id="3" name="image1.png">
          <a:extLst>
            <a:ext uri="{FF2B5EF4-FFF2-40B4-BE49-F238E27FC236}">
              <a16:creationId xmlns:a16="http://schemas.microsoft.com/office/drawing/2014/main" id="{B68EAB45-0888-466F-B964-3C76507697DB}"/>
            </a:ext>
          </a:extLst>
        </xdr:cNvPr>
        <xdr:cNvPicPr/>
      </xdr:nvPicPr>
      <xdr:blipFill>
        <a:blip xmlns:r="http://schemas.openxmlformats.org/officeDocument/2006/relationships" r:embed="rId2"/>
        <a:srcRect/>
        <a:stretch>
          <a:fillRect/>
        </a:stretch>
      </xdr:blipFill>
      <xdr:spPr>
        <a:xfrm>
          <a:off x="8954655" y="0"/>
          <a:ext cx="1350818" cy="552449"/>
        </a:xfrm>
        <a:prstGeom prst="rect">
          <a:avLst/>
        </a:prstGeom>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491752</xdr:colOff>
      <xdr:row>4</xdr:row>
      <xdr:rowOff>33618</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5927912" cy="795618"/>
        </a:xfrm>
        <a:prstGeom prst="rect">
          <a:avLst/>
        </a:prstGeom>
      </xdr:spPr>
    </xdr:pic>
    <xdr:clientData/>
  </xdr:twoCellAnchor>
  <xdr:twoCellAnchor editAs="oneCell">
    <xdr:from>
      <xdr:col>5</xdr:col>
      <xdr:colOff>1091453</xdr:colOff>
      <xdr:row>0</xdr:row>
      <xdr:rowOff>77881</xdr:rowOff>
    </xdr:from>
    <xdr:to>
      <xdr:col>5</xdr:col>
      <xdr:colOff>3071531</xdr:colOff>
      <xdr:row>4</xdr:row>
      <xdr:rowOff>21851</xdr:rowOff>
    </xdr:to>
    <xdr:pic>
      <xdr:nvPicPr>
        <xdr:cNvPr id="3" name="image1.png">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a:srcRect/>
        <a:stretch>
          <a:fillRect/>
        </a:stretch>
      </xdr:blipFill>
      <xdr:spPr>
        <a:xfrm>
          <a:off x="9073403" y="77881"/>
          <a:ext cx="1980078" cy="705970"/>
        </a:xfrm>
        <a:prstGeom prst="rect">
          <a:avLst/>
        </a:prstGeom>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14588</xdr:colOff>
      <xdr:row>0</xdr:row>
      <xdr:rowOff>0</xdr:rowOff>
    </xdr:from>
    <xdr:to>
      <xdr:col>0</xdr:col>
      <xdr:colOff>4931019</xdr:colOff>
      <xdr:row>2</xdr:row>
      <xdr:rowOff>175846</xdr:rowOff>
    </xdr:to>
    <xdr:pic>
      <xdr:nvPicPr>
        <xdr:cNvPr id="4" name="Imagen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14588" y="0"/>
          <a:ext cx="4916431" cy="556846"/>
        </a:xfrm>
        <a:prstGeom prst="rect">
          <a:avLst/>
        </a:prstGeom>
      </xdr:spPr>
    </xdr:pic>
    <xdr:clientData/>
  </xdr:twoCellAnchor>
  <xdr:twoCellAnchor editAs="oneCell">
    <xdr:from>
      <xdr:col>0</xdr:col>
      <xdr:colOff>6008077</xdr:colOff>
      <xdr:row>0</xdr:row>
      <xdr:rowOff>0</xdr:rowOff>
    </xdr:from>
    <xdr:to>
      <xdr:col>0</xdr:col>
      <xdr:colOff>7356233</xdr:colOff>
      <xdr:row>2</xdr:row>
      <xdr:rowOff>36635</xdr:rowOff>
    </xdr:to>
    <xdr:pic>
      <xdr:nvPicPr>
        <xdr:cNvPr id="3" name="image1.png">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a:srcRect/>
        <a:stretch>
          <a:fillRect/>
        </a:stretch>
      </xdr:blipFill>
      <xdr:spPr>
        <a:xfrm>
          <a:off x="6008077" y="0"/>
          <a:ext cx="1348156" cy="41763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33338</xdr:colOff>
      <xdr:row>0</xdr:row>
      <xdr:rowOff>1</xdr:rowOff>
    </xdr:from>
    <xdr:to>
      <xdr:col>3</xdr:col>
      <xdr:colOff>65942</xdr:colOff>
      <xdr:row>2</xdr:row>
      <xdr:rowOff>146539</xdr:rowOff>
    </xdr:to>
    <xdr:pic>
      <xdr:nvPicPr>
        <xdr:cNvPr id="2" name="2 Imagen">
          <a:extLst>
            <a:ext uri="{FF2B5EF4-FFF2-40B4-BE49-F238E27FC236}">
              <a16:creationId xmlns:a16="http://schemas.microsoft.com/office/drawing/2014/main" id="{5C6E34F3-84E2-4DCB-B9D6-242B519BD964}"/>
            </a:ext>
          </a:extLst>
        </xdr:cNvPr>
        <xdr:cNvPicPr>
          <a:picLocks noChangeAspect="1"/>
        </xdr:cNvPicPr>
      </xdr:nvPicPr>
      <xdr:blipFill>
        <a:blip xmlns:r="http://schemas.openxmlformats.org/officeDocument/2006/relationships" r:embed="rId1"/>
        <a:stretch>
          <a:fillRect/>
        </a:stretch>
      </xdr:blipFill>
      <xdr:spPr>
        <a:xfrm>
          <a:off x="33338" y="1"/>
          <a:ext cx="4680804" cy="527538"/>
        </a:xfrm>
        <a:prstGeom prst="rect">
          <a:avLst/>
        </a:prstGeom>
      </xdr:spPr>
    </xdr:pic>
    <xdr:clientData/>
  </xdr:twoCellAnchor>
  <xdr:twoCellAnchor editAs="oneCell">
    <xdr:from>
      <xdr:col>6</xdr:col>
      <xdr:colOff>329712</xdr:colOff>
      <xdr:row>0</xdr:row>
      <xdr:rowOff>52205</xdr:rowOff>
    </xdr:from>
    <xdr:to>
      <xdr:col>7</xdr:col>
      <xdr:colOff>831606</xdr:colOff>
      <xdr:row>2</xdr:row>
      <xdr:rowOff>14654</xdr:rowOff>
    </xdr:to>
    <xdr:pic>
      <xdr:nvPicPr>
        <xdr:cNvPr id="3" name="image1.png">
          <a:extLst>
            <a:ext uri="{FF2B5EF4-FFF2-40B4-BE49-F238E27FC236}">
              <a16:creationId xmlns:a16="http://schemas.microsoft.com/office/drawing/2014/main" id="{B19ABFB8-CBC0-41AF-A97B-AABDF6CEF988}"/>
            </a:ext>
          </a:extLst>
        </xdr:cNvPr>
        <xdr:cNvPicPr/>
      </xdr:nvPicPr>
      <xdr:blipFill>
        <a:blip xmlns:r="http://schemas.openxmlformats.org/officeDocument/2006/relationships" r:embed="rId2"/>
        <a:srcRect/>
        <a:stretch>
          <a:fillRect/>
        </a:stretch>
      </xdr:blipFill>
      <xdr:spPr>
        <a:xfrm>
          <a:off x="7549662" y="52205"/>
          <a:ext cx="1359144" cy="343449"/>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0</xdr:rowOff>
    </xdr:from>
    <xdr:to>
      <xdr:col>3</xdr:col>
      <xdr:colOff>329046</xdr:colOff>
      <xdr:row>3</xdr:row>
      <xdr:rowOff>0</xdr:rowOff>
    </xdr:to>
    <xdr:pic>
      <xdr:nvPicPr>
        <xdr:cNvPr id="2" name="Imagen 1">
          <a:extLst>
            <a:ext uri="{FF2B5EF4-FFF2-40B4-BE49-F238E27FC236}">
              <a16:creationId xmlns:a16="http://schemas.microsoft.com/office/drawing/2014/main" id="{E3CC44D3-4A39-4262-89AF-17D55DFC0C16}"/>
            </a:ext>
          </a:extLst>
        </xdr:cNvPr>
        <xdr:cNvPicPr>
          <a:picLocks noChangeAspect="1"/>
        </xdr:cNvPicPr>
      </xdr:nvPicPr>
      <xdr:blipFill>
        <a:blip xmlns:r="http://schemas.openxmlformats.org/officeDocument/2006/relationships" r:embed="rId1"/>
        <a:stretch>
          <a:fillRect/>
        </a:stretch>
      </xdr:blipFill>
      <xdr:spPr>
        <a:xfrm>
          <a:off x="51955" y="0"/>
          <a:ext cx="4601441" cy="571500"/>
        </a:xfrm>
        <a:prstGeom prst="rect">
          <a:avLst/>
        </a:prstGeom>
      </xdr:spPr>
    </xdr:pic>
    <xdr:clientData/>
  </xdr:twoCellAnchor>
  <xdr:twoCellAnchor editAs="oneCell">
    <xdr:from>
      <xdr:col>4</xdr:col>
      <xdr:colOff>718705</xdr:colOff>
      <xdr:row>0</xdr:row>
      <xdr:rowOff>0</xdr:rowOff>
    </xdr:from>
    <xdr:to>
      <xdr:col>5</xdr:col>
      <xdr:colOff>1067955</xdr:colOff>
      <xdr:row>2</xdr:row>
      <xdr:rowOff>184149</xdr:rowOff>
    </xdr:to>
    <xdr:pic>
      <xdr:nvPicPr>
        <xdr:cNvPr id="3" name="image1.png">
          <a:extLst>
            <a:ext uri="{FF2B5EF4-FFF2-40B4-BE49-F238E27FC236}">
              <a16:creationId xmlns:a16="http://schemas.microsoft.com/office/drawing/2014/main" id="{9A6AC228-836E-4F53-8184-FAC5C66B8B9C}"/>
            </a:ext>
          </a:extLst>
        </xdr:cNvPr>
        <xdr:cNvPicPr/>
      </xdr:nvPicPr>
      <xdr:blipFill>
        <a:blip xmlns:r="http://schemas.openxmlformats.org/officeDocument/2006/relationships" r:embed="rId2"/>
        <a:srcRect/>
        <a:stretch>
          <a:fillRect/>
        </a:stretch>
      </xdr:blipFill>
      <xdr:spPr>
        <a:xfrm>
          <a:off x="5900305" y="0"/>
          <a:ext cx="1682750" cy="57149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504824</xdr:colOff>
      <xdr:row>3</xdr:row>
      <xdr:rowOff>74732</xdr:rowOff>
    </xdr:to>
    <xdr:pic>
      <xdr:nvPicPr>
        <xdr:cNvPr id="2" name="Imagen 1">
          <a:extLst>
            <a:ext uri="{FF2B5EF4-FFF2-40B4-BE49-F238E27FC236}">
              <a16:creationId xmlns:a16="http://schemas.microsoft.com/office/drawing/2014/main" id="{6BCA8FC6-71A2-48EA-9F18-C5FB5A038D7D}"/>
            </a:ext>
          </a:extLst>
        </xdr:cNvPr>
        <xdr:cNvPicPr>
          <a:picLocks noChangeAspect="1"/>
        </xdr:cNvPicPr>
      </xdr:nvPicPr>
      <xdr:blipFill>
        <a:blip xmlns:r="http://schemas.openxmlformats.org/officeDocument/2006/relationships" r:embed="rId1"/>
        <a:stretch>
          <a:fillRect/>
        </a:stretch>
      </xdr:blipFill>
      <xdr:spPr>
        <a:xfrm>
          <a:off x="0" y="0"/>
          <a:ext cx="5095874" cy="627182"/>
        </a:xfrm>
        <a:prstGeom prst="rect">
          <a:avLst/>
        </a:prstGeom>
      </xdr:spPr>
    </xdr:pic>
    <xdr:clientData/>
  </xdr:twoCellAnchor>
  <xdr:twoCellAnchor editAs="oneCell">
    <xdr:from>
      <xdr:col>2</xdr:col>
      <xdr:colOff>1714500</xdr:colOff>
      <xdr:row>0</xdr:row>
      <xdr:rowOff>0</xdr:rowOff>
    </xdr:from>
    <xdr:to>
      <xdr:col>3</xdr:col>
      <xdr:colOff>1381125</xdr:colOff>
      <xdr:row>2</xdr:row>
      <xdr:rowOff>184149</xdr:rowOff>
    </xdr:to>
    <xdr:pic>
      <xdr:nvPicPr>
        <xdr:cNvPr id="3" name="image1.png">
          <a:extLst>
            <a:ext uri="{FF2B5EF4-FFF2-40B4-BE49-F238E27FC236}">
              <a16:creationId xmlns:a16="http://schemas.microsoft.com/office/drawing/2014/main" id="{368C2F4C-1068-4A9C-9B8F-180789764153}"/>
            </a:ext>
          </a:extLst>
        </xdr:cNvPr>
        <xdr:cNvPicPr/>
      </xdr:nvPicPr>
      <xdr:blipFill>
        <a:blip xmlns:r="http://schemas.openxmlformats.org/officeDocument/2006/relationships" r:embed="rId2"/>
        <a:srcRect/>
        <a:stretch>
          <a:fillRect/>
        </a:stretch>
      </xdr:blipFill>
      <xdr:spPr>
        <a:xfrm>
          <a:off x="6305550" y="0"/>
          <a:ext cx="1635125" cy="552449"/>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34637</xdr:rowOff>
    </xdr:from>
    <xdr:to>
      <xdr:col>3</xdr:col>
      <xdr:colOff>727363</xdr:colOff>
      <xdr:row>3</xdr:row>
      <xdr:rowOff>43295</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0" y="34637"/>
          <a:ext cx="5333999" cy="580158"/>
        </a:xfrm>
        <a:prstGeom prst="rect">
          <a:avLst/>
        </a:prstGeom>
      </xdr:spPr>
    </xdr:pic>
    <xdr:clientData/>
  </xdr:twoCellAnchor>
  <xdr:twoCellAnchor editAs="oneCell">
    <xdr:from>
      <xdr:col>4</xdr:col>
      <xdr:colOff>450273</xdr:colOff>
      <xdr:row>0</xdr:row>
      <xdr:rowOff>0</xdr:rowOff>
    </xdr:from>
    <xdr:to>
      <xdr:col>5</xdr:col>
      <xdr:colOff>988869</xdr:colOff>
      <xdr:row>3</xdr:row>
      <xdr:rowOff>0</xdr:rowOff>
    </xdr:to>
    <xdr:pic>
      <xdr:nvPicPr>
        <xdr:cNvPr id="4" name="image1.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rcRect/>
        <a:stretch>
          <a:fillRect/>
        </a:stretch>
      </xdr:blipFill>
      <xdr:spPr>
        <a:xfrm>
          <a:off x="4468091" y="0"/>
          <a:ext cx="1543050" cy="57150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277090</xdr:colOff>
      <xdr:row>3</xdr:row>
      <xdr:rowOff>74732</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0" y="0"/>
          <a:ext cx="5377295" cy="646232"/>
        </a:xfrm>
        <a:prstGeom prst="rect">
          <a:avLst/>
        </a:prstGeom>
      </xdr:spPr>
    </xdr:pic>
    <xdr:clientData/>
  </xdr:twoCellAnchor>
  <xdr:twoCellAnchor editAs="oneCell">
    <xdr:from>
      <xdr:col>4</xdr:col>
      <xdr:colOff>839931</xdr:colOff>
      <xdr:row>0</xdr:row>
      <xdr:rowOff>0</xdr:rowOff>
    </xdr:from>
    <xdr:to>
      <xdr:col>5</xdr:col>
      <xdr:colOff>1179368</xdr:colOff>
      <xdr:row>2</xdr:row>
      <xdr:rowOff>190499</xdr:rowOff>
    </xdr:to>
    <xdr:pic>
      <xdr:nvPicPr>
        <xdr:cNvPr id="3" name="image1.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rcRect/>
        <a:stretch>
          <a:fillRect/>
        </a:stretch>
      </xdr:blipFill>
      <xdr:spPr>
        <a:xfrm>
          <a:off x="5940136" y="0"/>
          <a:ext cx="1543050" cy="571499"/>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1415640</xdr:colOff>
      <xdr:row>3</xdr:row>
      <xdr:rowOff>74732</xdr:rowOff>
    </xdr:to>
    <xdr:pic>
      <xdr:nvPicPr>
        <xdr:cNvPr id="2" name="Imagen 1">
          <a:extLst>
            <a:ext uri="{FF2B5EF4-FFF2-40B4-BE49-F238E27FC236}">
              <a16:creationId xmlns:a16="http://schemas.microsoft.com/office/drawing/2014/main" id="{1441C6E6-F0DF-4A08-B952-686491C6C9D3}"/>
            </a:ext>
          </a:extLst>
        </xdr:cNvPr>
        <xdr:cNvPicPr>
          <a:picLocks noChangeAspect="1"/>
        </xdr:cNvPicPr>
      </xdr:nvPicPr>
      <xdr:blipFill>
        <a:blip xmlns:r="http://schemas.openxmlformats.org/officeDocument/2006/relationships" r:embed="rId1"/>
        <a:stretch>
          <a:fillRect/>
        </a:stretch>
      </xdr:blipFill>
      <xdr:spPr>
        <a:xfrm>
          <a:off x="0" y="0"/>
          <a:ext cx="4416015" cy="646232"/>
        </a:xfrm>
        <a:prstGeom prst="rect">
          <a:avLst/>
        </a:prstGeom>
      </xdr:spPr>
    </xdr:pic>
    <xdr:clientData/>
  </xdr:twoCellAnchor>
  <xdr:twoCellAnchor editAs="oneCell">
    <xdr:from>
      <xdr:col>4</xdr:col>
      <xdr:colOff>17318</xdr:colOff>
      <xdr:row>0</xdr:row>
      <xdr:rowOff>8660</xdr:rowOff>
    </xdr:from>
    <xdr:to>
      <xdr:col>4</xdr:col>
      <xdr:colOff>1333500</xdr:colOff>
      <xdr:row>2</xdr:row>
      <xdr:rowOff>138546</xdr:rowOff>
    </xdr:to>
    <xdr:pic>
      <xdr:nvPicPr>
        <xdr:cNvPr id="3" name="image1.png">
          <a:extLst>
            <a:ext uri="{FF2B5EF4-FFF2-40B4-BE49-F238E27FC236}">
              <a16:creationId xmlns:a16="http://schemas.microsoft.com/office/drawing/2014/main" id="{602C0897-1B0E-4658-A313-B220647400E2}"/>
            </a:ext>
          </a:extLst>
        </xdr:cNvPr>
        <xdr:cNvPicPr/>
      </xdr:nvPicPr>
      <xdr:blipFill>
        <a:blip xmlns:r="http://schemas.openxmlformats.org/officeDocument/2006/relationships" r:embed="rId2"/>
        <a:srcRect/>
        <a:stretch>
          <a:fillRect/>
        </a:stretch>
      </xdr:blipFill>
      <xdr:spPr>
        <a:xfrm>
          <a:off x="12723668" y="8660"/>
          <a:ext cx="1316182" cy="510886"/>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1667130</xdr:colOff>
      <xdr:row>3</xdr:row>
      <xdr:rowOff>74732</xdr:rowOff>
    </xdr:to>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3</xdr:col>
      <xdr:colOff>952499</xdr:colOff>
      <xdr:row>0</xdr:row>
      <xdr:rowOff>0</xdr:rowOff>
    </xdr:from>
    <xdr:to>
      <xdr:col>4</xdr:col>
      <xdr:colOff>2867</xdr:colOff>
      <xdr:row>3</xdr:row>
      <xdr:rowOff>1932</xdr:rowOff>
    </xdr:to>
    <xdr:pic>
      <xdr:nvPicPr>
        <xdr:cNvPr id="3" name="image1.pn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srcRect/>
        <a:stretch>
          <a:fillRect/>
        </a:stretch>
      </xdr:blipFill>
      <xdr:spPr>
        <a:xfrm>
          <a:off x="4537363" y="0"/>
          <a:ext cx="1413163" cy="571499"/>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626785</xdr:colOff>
      <xdr:row>3</xdr:row>
      <xdr:rowOff>74732</xdr:rowOff>
    </xdr:to>
    <xdr:pic>
      <xdr:nvPicPr>
        <xdr:cNvPr id="7" name="Imagen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a:stretch>
          <a:fillRect/>
        </a:stretch>
      </xdr:blipFill>
      <xdr:spPr>
        <a:xfrm>
          <a:off x="0" y="0"/>
          <a:ext cx="4989635" cy="646232"/>
        </a:xfrm>
        <a:prstGeom prst="rect">
          <a:avLst/>
        </a:prstGeom>
      </xdr:spPr>
    </xdr:pic>
    <xdr:clientData/>
  </xdr:twoCellAnchor>
  <xdr:twoCellAnchor editAs="oneCell">
    <xdr:from>
      <xdr:col>10</xdr:col>
      <xdr:colOff>271095</xdr:colOff>
      <xdr:row>0</xdr:row>
      <xdr:rowOff>0</xdr:rowOff>
    </xdr:from>
    <xdr:to>
      <xdr:col>12</xdr:col>
      <xdr:colOff>583223</xdr:colOff>
      <xdr:row>2</xdr:row>
      <xdr:rowOff>139211</xdr:rowOff>
    </xdr:to>
    <xdr:pic>
      <xdr:nvPicPr>
        <xdr:cNvPr id="3" name="image1.pn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a:srcRect/>
        <a:stretch>
          <a:fillRect/>
        </a:stretch>
      </xdr:blipFill>
      <xdr:spPr>
        <a:xfrm>
          <a:off x="6381749" y="0"/>
          <a:ext cx="1528397" cy="520211"/>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nalepveracruz.edu.mx/wp-content/uploads/2021/08/Reporte-del-Segundo-Trimestre-2021.pdf" TargetMode="External"/><Relationship Id="rId2" Type="http://schemas.openxmlformats.org/officeDocument/2006/relationships/hyperlink" Target="https://conalepveracruz.edu.mx/wp-content/uploads/2021/05/Reporte-del-Primer-Trimestre-2021.pdf" TargetMode="External"/><Relationship Id="rId1" Type="http://schemas.openxmlformats.org/officeDocument/2006/relationships/hyperlink" Target="http://www.diputados.gob.mx/LeyesBiblio/pdf/31_300118.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nalepveracruz.edu.mx/wp-content/uploads/2021/11/Reporte-del-Tercer-Trimestre-2021.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conalepveracruz.edu.mx/wp-content/uploads/2022/03/Reporte%20del%20Cuarto%20Trimestre%20de%202021.pdf" TargetMode="External"/><Relationship Id="rId2" Type="http://schemas.openxmlformats.org/officeDocument/2006/relationships/hyperlink" Target="https://conalepveracruz.edu.mx/wp-content/uploads/2022/03/Reporte%20del%20Cuarto%20Trimestre%20de%202021.pdf" TargetMode="External"/><Relationship Id="rId1" Type="http://schemas.openxmlformats.org/officeDocument/2006/relationships/hyperlink" Target="https://conalepveracruz.edu.mx/wp-content/uploads/2022/03/Reporte%20del%20Cuarto%20Trimestre%20de%202021.pdf"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facebook.com/ConalepVeracruz"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calidad.conalep.edu.mx/calidadymejora/index.asp" TargetMode="External"/><Relationship Id="rId7" Type="http://schemas.openxmlformats.org/officeDocument/2006/relationships/hyperlink" Target="https://conalepveracruz.edu.mx/wp-content/uploads/2022/05/general-manual-faeta.pdf" TargetMode="External"/><Relationship Id="rId2" Type="http://schemas.openxmlformats.org/officeDocument/2006/relationships/hyperlink" Target="https://conalepveracruz.edu.mx/wp-content/uploads/2022/01/Catalogo-de-Disposicion-Documental.pdf" TargetMode="External"/><Relationship Id="rId1" Type="http://schemas.openxmlformats.org/officeDocument/2006/relationships/hyperlink" Target="https://conalepveracruz.edu.mx/2022/enero/Diagn%C3%B3stico%20de%20los%20acervos%20documentales.pdf" TargetMode="External"/><Relationship Id="rId6" Type="http://schemas.openxmlformats.org/officeDocument/2006/relationships/hyperlink" Target="https://conalepveracruz.edu.mx/wp-content/uploads/2022/03/Gac2022-114%20Martes%2022%20TOMO%20II%20Ext.pdf" TargetMode="External"/><Relationship Id="rId5" Type="http://schemas.openxmlformats.org/officeDocument/2006/relationships/hyperlink" Target="https://conalepveracruz.edu.mx/wp-content/uploads/2021/03/Oficio_AEO_064_2020_estructura_organica.pdf" TargetMode="External"/><Relationship Id="rId4" Type="http://schemas.openxmlformats.org/officeDocument/2006/relationships/hyperlink" Target="https://conalepveracruz.edu.mx/wp-content/uploads/2021/03/Gac2020-510-Martes-22-TOMO-II-Ext-1-paginas-18-32.pdf"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6:E129"/>
  <sheetViews>
    <sheetView topLeftCell="A44" zoomScale="70" zoomScaleNormal="70" zoomScaleSheetLayoutView="100" workbookViewId="0">
      <selection activeCell="A46" sqref="A46:C46"/>
    </sheetView>
  </sheetViews>
  <sheetFormatPr baseColWidth="10" defaultColWidth="11.42578125" defaultRowHeight="15" x14ac:dyDescent="0.25"/>
  <cols>
    <col min="1" max="1" width="68" style="9" customWidth="1"/>
    <col min="2" max="2" width="255.7109375" style="9" bestFit="1" customWidth="1"/>
    <col min="3" max="3" width="67.28515625" style="9" customWidth="1"/>
    <col min="4" max="4" width="11.42578125" style="9"/>
    <col min="5" max="5" width="92.140625" style="9" customWidth="1"/>
    <col min="6" max="16384" width="11.42578125" style="9"/>
  </cols>
  <sheetData>
    <row r="6" spans="1:5" ht="15.75" x14ac:dyDescent="0.3">
      <c r="A6" s="181" t="s">
        <v>374</v>
      </c>
      <c r="B6" s="182"/>
      <c r="C6" s="182"/>
    </row>
    <row r="7" spans="1:5" ht="18" x14ac:dyDescent="0.35">
      <c r="A7" s="181" t="s">
        <v>375</v>
      </c>
      <c r="B7" s="182"/>
      <c r="C7" s="182"/>
    </row>
    <row r="8" spans="1:5" x14ac:dyDescent="0.25">
      <c r="A8" s="181" t="s">
        <v>376</v>
      </c>
      <c r="B8" s="182"/>
      <c r="C8" s="182"/>
    </row>
    <row r="9" spans="1:5" ht="18" x14ac:dyDescent="0.35">
      <c r="A9" s="23"/>
      <c r="B9" s="24"/>
      <c r="C9" s="24"/>
    </row>
    <row r="10" spans="1:5" x14ac:dyDescent="0.25">
      <c r="A10" s="184" t="s">
        <v>70</v>
      </c>
      <c r="B10" s="185"/>
      <c r="C10" s="185"/>
    </row>
    <row r="11" spans="1:5" ht="18" x14ac:dyDescent="0.35">
      <c r="A11" s="183"/>
      <c r="B11" s="183"/>
      <c r="C11" s="183"/>
    </row>
    <row r="12" spans="1:5" ht="27.75" customHeight="1" x14ac:dyDescent="0.25">
      <c r="A12" s="48" t="s">
        <v>48</v>
      </c>
      <c r="B12" s="49" t="s">
        <v>49</v>
      </c>
      <c r="C12" s="50" t="s">
        <v>53</v>
      </c>
    </row>
    <row r="13" spans="1:5" ht="21" customHeight="1" x14ac:dyDescent="0.25">
      <c r="A13" s="193" t="s">
        <v>50</v>
      </c>
      <c r="B13" s="194"/>
      <c r="C13" s="195"/>
      <c r="E13" s="64"/>
    </row>
    <row r="14" spans="1:5" ht="176.25" customHeight="1" x14ac:dyDescent="0.25">
      <c r="A14" s="188" t="s">
        <v>91</v>
      </c>
      <c r="B14" s="188" t="s">
        <v>392</v>
      </c>
      <c r="C14" s="174" t="s">
        <v>450</v>
      </c>
      <c r="E14" s="64"/>
    </row>
    <row r="15" spans="1:5" ht="409.5" customHeight="1" x14ac:dyDescent="0.25">
      <c r="A15" s="189"/>
      <c r="B15" s="189"/>
      <c r="C15" s="175"/>
      <c r="E15" s="64"/>
    </row>
    <row r="16" spans="1:5" ht="276.75" customHeight="1" x14ac:dyDescent="0.25">
      <c r="A16" s="52" t="s">
        <v>74</v>
      </c>
      <c r="B16" s="106" t="s">
        <v>357</v>
      </c>
      <c r="C16" s="105" t="s">
        <v>451</v>
      </c>
      <c r="E16" s="64"/>
    </row>
    <row r="17" spans="1:5" ht="266.25" customHeight="1" x14ac:dyDescent="0.25">
      <c r="A17" s="150" t="s">
        <v>75</v>
      </c>
      <c r="B17" s="131" t="s">
        <v>448</v>
      </c>
      <c r="C17" s="120" t="s">
        <v>452</v>
      </c>
    </row>
    <row r="18" spans="1:5" ht="162" customHeight="1" x14ac:dyDescent="0.25">
      <c r="A18" s="178" t="s">
        <v>92</v>
      </c>
      <c r="B18" s="176" t="s">
        <v>417</v>
      </c>
      <c r="C18" s="125" t="s">
        <v>412</v>
      </c>
    </row>
    <row r="19" spans="1:5" ht="41.25" customHeight="1" x14ac:dyDescent="0.25">
      <c r="A19" s="180"/>
      <c r="B19" s="177"/>
      <c r="C19" s="131" t="s">
        <v>418</v>
      </c>
    </row>
    <row r="20" spans="1:5" ht="409.5" x14ac:dyDescent="0.25">
      <c r="A20" s="108" t="s">
        <v>186</v>
      </c>
      <c r="B20" s="67" t="s">
        <v>481</v>
      </c>
      <c r="C20" s="25" t="s">
        <v>354</v>
      </c>
    </row>
    <row r="21" spans="1:5" x14ac:dyDescent="0.25">
      <c r="A21" s="178" t="s">
        <v>179</v>
      </c>
      <c r="B21" s="176" t="s">
        <v>416</v>
      </c>
      <c r="C21" s="123" t="s">
        <v>236</v>
      </c>
      <c r="E21" s="64"/>
    </row>
    <row r="22" spans="1:5" ht="195" customHeight="1" x14ac:dyDescent="0.25">
      <c r="A22" s="180"/>
      <c r="B22" s="180"/>
      <c r="C22" s="124" t="s">
        <v>419</v>
      </c>
      <c r="E22" s="64"/>
    </row>
    <row r="23" spans="1:5" ht="21" customHeight="1" x14ac:dyDescent="0.25">
      <c r="A23" s="63" t="s">
        <v>51</v>
      </c>
      <c r="B23" s="25"/>
      <c r="C23" s="25"/>
    </row>
    <row r="24" spans="1:5" ht="321" customHeight="1" x14ac:dyDescent="0.25">
      <c r="A24" s="109" t="s">
        <v>76</v>
      </c>
      <c r="B24" s="101" t="s">
        <v>316</v>
      </c>
      <c r="C24" s="25" t="s">
        <v>358</v>
      </c>
    </row>
    <row r="25" spans="1:5" ht="211.5" customHeight="1" x14ac:dyDescent="0.25">
      <c r="A25" s="109" t="s">
        <v>77</v>
      </c>
      <c r="B25" s="67" t="s">
        <v>463</v>
      </c>
      <c r="C25" s="25" t="s">
        <v>317</v>
      </c>
    </row>
    <row r="26" spans="1:5" ht="198.75" customHeight="1" x14ac:dyDescent="0.25">
      <c r="A26" s="110" t="s">
        <v>359</v>
      </c>
      <c r="B26" s="101" t="s">
        <v>360</v>
      </c>
      <c r="C26" s="25" t="s">
        <v>361</v>
      </c>
      <c r="E26" s="64"/>
    </row>
    <row r="27" spans="1:5" ht="147.75" customHeight="1" x14ac:dyDescent="0.25">
      <c r="A27" s="126" t="s">
        <v>78</v>
      </c>
      <c r="B27" s="127" t="s">
        <v>318</v>
      </c>
      <c r="C27" s="128" t="s">
        <v>355</v>
      </c>
      <c r="E27" s="64"/>
    </row>
    <row r="28" spans="1:5" ht="398.25" customHeight="1" x14ac:dyDescent="0.25">
      <c r="A28" s="109" t="s">
        <v>79</v>
      </c>
      <c r="B28" s="67" t="s">
        <v>465</v>
      </c>
      <c r="C28" s="25" t="s">
        <v>460</v>
      </c>
    </row>
    <row r="29" spans="1:5" ht="38.25" customHeight="1" x14ac:dyDescent="0.25">
      <c r="A29" s="63" t="s">
        <v>93</v>
      </c>
      <c r="B29" s="25"/>
      <c r="C29" s="25"/>
    </row>
    <row r="30" spans="1:5" ht="197.25" customHeight="1" x14ac:dyDescent="0.25">
      <c r="A30" s="110" t="s">
        <v>80</v>
      </c>
      <c r="B30" s="107" t="s">
        <v>350</v>
      </c>
      <c r="C30" s="25" t="s">
        <v>378</v>
      </c>
      <c r="E30" s="64"/>
    </row>
    <row r="31" spans="1:5" ht="37.5" customHeight="1" x14ac:dyDescent="0.25">
      <c r="A31" s="178" t="s">
        <v>81</v>
      </c>
      <c r="B31" s="178" t="s">
        <v>420</v>
      </c>
      <c r="C31" s="132" t="s">
        <v>413</v>
      </c>
      <c r="E31" s="64"/>
    </row>
    <row r="32" spans="1:5" ht="61.5" customHeight="1" x14ac:dyDescent="0.25">
      <c r="A32" s="179"/>
      <c r="B32" s="179"/>
      <c r="C32" s="123" t="s">
        <v>414</v>
      </c>
      <c r="E32" s="64"/>
    </row>
    <row r="33" spans="1:5" ht="46.5" customHeight="1" x14ac:dyDescent="0.25">
      <c r="A33" s="179"/>
      <c r="B33" s="179"/>
      <c r="C33" s="123" t="s">
        <v>415</v>
      </c>
      <c r="E33" s="64"/>
    </row>
    <row r="34" spans="1:5" ht="65.25" customHeight="1" x14ac:dyDescent="0.25">
      <c r="A34" s="179"/>
      <c r="B34" s="179"/>
      <c r="C34" s="123" t="s">
        <v>412</v>
      </c>
      <c r="E34" s="64"/>
    </row>
    <row r="35" spans="1:5" ht="65.25" customHeight="1" x14ac:dyDescent="0.25">
      <c r="A35" s="180"/>
      <c r="B35" s="180"/>
      <c r="C35" s="133" t="s">
        <v>434</v>
      </c>
      <c r="E35" s="64"/>
    </row>
    <row r="36" spans="1:5" ht="409.5" customHeight="1" x14ac:dyDescent="0.25">
      <c r="A36" s="188" t="s">
        <v>82</v>
      </c>
      <c r="B36" s="188" t="s">
        <v>362</v>
      </c>
      <c r="C36" s="174" t="s">
        <v>356</v>
      </c>
      <c r="E36" s="64"/>
    </row>
    <row r="37" spans="1:5" ht="99.6" customHeight="1" x14ac:dyDescent="0.25">
      <c r="A37" s="189"/>
      <c r="B37" s="189"/>
      <c r="C37" s="175"/>
      <c r="E37" s="64"/>
    </row>
    <row r="38" spans="1:5" ht="21" customHeight="1" x14ac:dyDescent="0.25">
      <c r="A38" s="63" t="s">
        <v>52</v>
      </c>
      <c r="B38" s="25"/>
      <c r="C38" s="25"/>
    </row>
    <row r="39" spans="1:5" ht="298.5" customHeight="1" x14ac:dyDescent="0.25">
      <c r="A39" s="188" t="s">
        <v>234</v>
      </c>
      <c r="B39" s="196" t="s">
        <v>363</v>
      </c>
      <c r="C39" s="186" t="s">
        <v>391</v>
      </c>
      <c r="E39" s="64"/>
    </row>
    <row r="40" spans="1:5" ht="298.5" customHeight="1" x14ac:dyDescent="0.25">
      <c r="A40" s="189"/>
      <c r="B40" s="197"/>
      <c r="C40" s="187"/>
      <c r="E40" s="64"/>
    </row>
    <row r="41" spans="1:5" ht="363" customHeight="1" x14ac:dyDescent="0.25">
      <c r="A41" s="110" t="s">
        <v>71</v>
      </c>
      <c r="B41" s="67" t="s">
        <v>364</v>
      </c>
      <c r="C41" s="25" t="s">
        <v>379</v>
      </c>
      <c r="E41" s="64"/>
    </row>
    <row r="42" spans="1:5" ht="380.45" customHeight="1" x14ac:dyDescent="0.25">
      <c r="A42" s="110" t="s">
        <v>235</v>
      </c>
      <c r="B42" s="107" t="s">
        <v>365</v>
      </c>
      <c r="C42" s="25" t="s">
        <v>380</v>
      </c>
      <c r="E42" s="64"/>
    </row>
    <row r="43" spans="1:5" ht="408.95" customHeight="1" x14ac:dyDescent="0.25">
      <c r="A43" s="196" t="s">
        <v>83</v>
      </c>
      <c r="B43" s="188" t="s">
        <v>366</v>
      </c>
      <c r="C43" s="198" t="s">
        <v>381</v>
      </c>
    </row>
    <row r="44" spans="1:5" ht="51.6" customHeight="1" x14ac:dyDescent="0.25">
      <c r="A44" s="197"/>
      <c r="B44" s="189"/>
      <c r="C44" s="199"/>
    </row>
    <row r="45" spans="1:5" ht="42.75" customHeight="1" x14ac:dyDescent="0.25">
      <c r="A45" s="151" t="s">
        <v>72</v>
      </c>
      <c r="B45" s="151" t="s">
        <v>449</v>
      </c>
      <c r="C45" s="51"/>
    </row>
    <row r="46" spans="1:5" ht="107.25" customHeight="1" x14ac:dyDescent="0.25">
      <c r="A46" s="190" t="s">
        <v>182</v>
      </c>
      <c r="B46" s="191"/>
      <c r="C46" s="192"/>
    </row>
    <row r="47" spans="1:5" x14ac:dyDescent="0.25">
      <c r="A47" s="10"/>
      <c r="B47" s="10"/>
      <c r="C47" s="10"/>
    </row>
    <row r="48" spans="1:5" x14ac:dyDescent="0.25">
      <c r="A48" s="10"/>
      <c r="B48" s="10"/>
      <c r="C48" s="10"/>
    </row>
    <row r="49" spans="1:3" x14ac:dyDescent="0.25">
      <c r="A49" s="10"/>
      <c r="B49" s="10"/>
      <c r="C49" s="10"/>
    </row>
    <row r="50" spans="1:3" x14ac:dyDescent="0.25">
      <c r="A50" s="10"/>
      <c r="B50" s="10"/>
      <c r="C50" s="10"/>
    </row>
    <row r="51" spans="1:3" x14ac:dyDescent="0.25">
      <c r="A51" s="10"/>
      <c r="B51" s="10"/>
      <c r="C51" s="10"/>
    </row>
    <row r="52" spans="1:3" x14ac:dyDescent="0.25">
      <c r="A52" s="10"/>
      <c r="B52" s="10"/>
      <c r="C52" s="10"/>
    </row>
    <row r="53" spans="1:3" x14ac:dyDescent="0.25">
      <c r="A53" s="10"/>
      <c r="B53" s="10"/>
      <c r="C53" s="10"/>
    </row>
    <row r="54" spans="1:3" x14ac:dyDescent="0.25">
      <c r="A54" s="10"/>
      <c r="B54" s="10"/>
      <c r="C54" s="10"/>
    </row>
    <row r="55" spans="1:3" x14ac:dyDescent="0.25">
      <c r="A55" s="10"/>
      <c r="B55" s="10"/>
      <c r="C55" s="10"/>
    </row>
    <row r="56" spans="1:3" x14ac:dyDescent="0.25">
      <c r="A56" s="10"/>
      <c r="B56" s="10"/>
      <c r="C56" s="10"/>
    </row>
    <row r="57" spans="1:3" x14ac:dyDescent="0.25">
      <c r="A57" s="10"/>
      <c r="B57" s="10"/>
      <c r="C57" s="10"/>
    </row>
    <row r="58" spans="1:3" x14ac:dyDescent="0.25">
      <c r="A58" s="10"/>
      <c r="B58" s="10"/>
      <c r="C58" s="10"/>
    </row>
    <row r="59" spans="1:3" x14ac:dyDescent="0.25">
      <c r="A59" s="10"/>
      <c r="B59" s="10"/>
      <c r="C59" s="10"/>
    </row>
    <row r="60" spans="1:3" x14ac:dyDescent="0.25">
      <c r="A60" s="10"/>
      <c r="B60" s="10"/>
      <c r="C60" s="10"/>
    </row>
    <row r="61" spans="1:3" x14ac:dyDescent="0.25">
      <c r="A61" s="10"/>
      <c r="B61" s="10"/>
      <c r="C61" s="10"/>
    </row>
    <row r="62" spans="1:3" x14ac:dyDescent="0.25">
      <c r="A62" s="10"/>
      <c r="B62" s="10"/>
      <c r="C62" s="10"/>
    </row>
    <row r="63" spans="1:3" x14ac:dyDescent="0.25">
      <c r="A63" s="10"/>
      <c r="B63" s="10"/>
      <c r="C63" s="10"/>
    </row>
    <row r="64" spans="1:3" x14ac:dyDescent="0.25">
      <c r="A64" s="10"/>
      <c r="B64" s="10"/>
      <c r="C64" s="10"/>
    </row>
    <row r="65" spans="1:3" x14ac:dyDescent="0.25">
      <c r="A65" s="10"/>
      <c r="B65" s="10"/>
      <c r="C65" s="10"/>
    </row>
    <row r="66" spans="1:3" x14ac:dyDescent="0.25">
      <c r="A66" s="10"/>
      <c r="B66" s="10"/>
      <c r="C66" s="10"/>
    </row>
    <row r="67" spans="1:3" x14ac:dyDescent="0.25">
      <c r="A67" s="10"/>
      <c r="B67" s="10"/>
      <c r="C67" s="10"/>
    </row>
    <row r="68" spans="1:3" x14ac:dyDescent="0.25">
      <c r="A68" s="10"/>
      <c r="B68" s="10"/>
      <c r="C68" s="10"/>
    </row>
    <row r="69" spans="1:3" x14ac:dyDescent="0.25">
      <c r="A69" s="10"/>
      <c r="B69" s="10"/>
      <c r="C69" s="10"/>
    </row>
    <row r="70" spans="1:3" x14ac:dyDescent="0.25">
      <c r="A70" s="10"/>
      <c r="B70" s="10"/>
      <c r="C70" s="10"/>
    </row>
    <row r="71" spans="1:3" x14ac:dyDescent="0.25">
      <c r="A71" s="10"/>
      <c r="B71" s="10"/>
      <c r="C71" s="10"/>
    </row>
    <row r="72" spans="1:3" x14ac:dyDescent="0.25">
      <c r="A72" s="10"/>
      <c r="B72" s="10"/>
      <c r="C72" s="10"/>
    </row>
    <row r="73" spans="1:3" x14ac:dyDescent="0.25">
      <c r="A73" s="10"/>
      <c r="B73" s="10"/>
      <c r="C73" s="10"/>
    </row>
    <row r="74" spans="1:3" x14ac:dyDescent="0.25">
      <c r="A74" s="10"/>
      <c r="B74" s="10"/>
      <c r="C74" s="10"/>
    </row>
    <row r="75" spans="1:3" x14ac:dyDescent="0.25">
      <c r="A75" s="10"/>
      <c r="B75" s="10"/>
      <c r="C75" s="10"/>
    </row>
    <row r="76" spans="1:3" x14ac:dyDescent="0.25">
      <c r="A76" s="10"/>
      <c r="B76" s="10"/>
      <c r="C76" s="10"/>
    </row>
    <row r="77" spans="1:3" x14ac:dyDescent="0.25">
      <c r="A77" s="10"/>
      <c r="B77" s="10"/>
      <c r="C77" s="10"/>
    </row>
    <row r="78" spans="1:3" x14ac:dyDescent="0.25">
      <c r="A78" s="10"/>
      <c r="B78" s="10"/>
      <c r="C78" s="10"/>
    </row>
    <row r="79" spans="1:3" x14ac:dyDescent="0.25">
      <c r="A79" s="10"/>
      <c r="B79" s="10"/>
      <c r="C79" s="10"/>
    </row>
    <row r="80" spans="1:3" x14ac:dyDescent="0.25">
      <c r="A80" s="10"/>
      <c r="B80" s="10"/>
      <c r="C80" s="10"/>
    </row>
    <row r="81" spans="1:3" x14ac:dyDescent="0.25">
      <c r="A81" s="10"/>
      <c r="B81" s="10"/>
      <c r="C81" s="10"/>
    </row>
    <row r="82" spans="1:3" x14ac:dyDescent="0.25">
      <c r="A82" s="10"/>
      <c r="B82" s="10"/>
      <c r="C82" s="10"/>
    </row>
    <row r="83" spans="1:3" x14ac:dyDescent="0.25">
      <c r="A83" s="10"/>
      <c r="B83" s="10"/>
      <c r="C83" s="10"/>
    </row>
    <row r="84" spans="1:3" x14ac:dyDescent="0.25">
      <c r="A84" s="10"/>
      <c r="B84" s="10"/>
      <c r="C84" s="10"/>
    </row>
    <row r="85" spans="1:3" x14ac:dyDescent="0.25">
      <c r="A85" s="10"/>
      <c r="B85" s="10"/>
      <c r="C85" s="10"/>
    </row>
    <row r="86" spans="1:3" x14ac:dyDescent="0.25">
      <c r="A86" s="10"/>
      <c r="B86" s="10"/>
      <c r="C86" s="10"/>
    </row>
    <row r="87" spans="1:3" x14ac:dyDescent="0.25">
      <c r="A87" s="10"/>
      <c r="B87" s="10"/>
      <c r="C87" s="10"/>
    </row>
    <row r="88" spans="1:3" x14ac:dyDescent="0.25">
      <c r="A88" s="10"/>
      <c r="B88" s="10"/>
      <c r="C88" s="10"/>
    </row>
    <row r="89" spans="1:3" x14ac:dyDescent="0.25">
      <c r="A89" s="10"/>
      <c r="B89" s="10"/>
      <c r="C89" s="10"/>
    </row>
    <row r="90" spans="1:3" x14ac:dyDescent="0.25">
      <c r="A90" s="10"/>
      <c r="B90" s="10"/>
      <c r="C90" s="10"/>
    </row>
    <row r="91" spans="1:3" x14ac:dyDescent="0.25">
      <c r="A91" s="10"/>
      <c r="B91" s="10"/>
      <c r="C91" s="10"/>
    </row>
    <row r="92" spans="1:3" x14ac:dyDescent="0.25">
      <c r="A92" s="10"/>
      <c r="B92" s="10"/>
      <c r="C92" s="10"/>
    </row>
    <row r="93" spans="1:3" x14ac:dyDescent="0.25">
      <c r="A93" s="10"/>
      <c r="B93" s="10"/>
      <c r="C93" s="10"/>
    </row>
    <row r="94" spans="1:3" x14ac:dyDescent="0.25">
      <c r="A94" s="10"/>
      <c r="B94" s="10"/>
      <c r="C94" s="10"/>
    </row>
    <row r="95" spans="1:3" x14ac:dyDescent="0.25">
      <c r="A95" s="10"/>
      <c r="B95" s="10"/>
      <c r="C95" s="10"/>
    </row>
    <row r="96" spans="1:3" x14ac:dyDescent="0.25">
      <c r="A96" s="10"/>
      <c r="B96" s="10"/>
      <c r="C96" s="10"/>
    </row>
    <row r="97" spans="1:3" x14ac:dyDescent="0.25">
      <c r="A97" s="10"/>
      <c r="B97" s="10"/>
      <c r="C97" s="10"/>
    </row>
    <row r="98" spans="1:3" x14ac:dyDescent="0.25">
      <c r="A98" s="10"/>
      <c r="B98" s="10"/>
      <c r="C98" s="10"/>
    </row>
    <row r="99" spans="1:3" x14ac:dyDescent="0.25">
      <c r="A99" s="10"/>
      <c r="B99" s="10"/>
      <c r="C99" s="10"/>
    </row>
    <row r="100" spans="1:3" x14ac:dyDescent="0.25">
      <c r="A100" s="10"/>
      <c r="B100" s="10"/>
      <c r="C100" s="10"/>
    </row>
    <row r="101" spans="1:3" x14ac:dyDescent="0.25">
      <c r="A101" s="10"/>
      <c r="B101" s="10"/>
      <c r="C101" s="10"/>
    </row>
    <row r="102" spans="1:3" x14ac:dyDescent="0.25">
      <c r="A102" s="10"/>
      <c r="B102" s="10"/>
      <c r="C102" s="10"/>
    </row>
    <row r="103" spans="1:3" x14ac:dyDescent="0.25">
      <c r="A103" s="10"/>
      <c r="B103" s="10"/>
      <c r="C103" s="10"/>
    </row>
    <row r="104" spans="1:3" x14ac:dyDescent="0.25">
      <c r="A104" s="10"/>
      <c r="B104" s="10"/>
      <c r="C104" s="10"/>
    </row>
    <row r="105" spans="1:3" x14ac:dyDescent="0.25">
      <c r="A105" s="10"/>
      <c r="B105" s="10"/>
      <c r="C105" s="10"/>
    </row>
    <row r="106" spans="1:3" x14ac:dyDescent="0.25">
      <c r="A106" s="10"/>
      <c r="B106" s="10"/>
      <c r="C106" s="10"/>
    </row>
    <row r="107" spans="1:3" x14ac:dyDescent="0.25">
      <c r="A107" s="10"/>
      <c r="B107" s="10"/>
      <c r="C107" s="10"/>
    </row>
    <row r="108" spans="1:3" x14ac:dyDescent="0.25">
      <c r="A108" s="10"/>
      <c r="B108" s="10"/>
      <c r="C108" s="10"/>
    </row>
    <row r="109" spans="1:3" x14ac:dyDescent="0.25">
      <c r="A109" s="10"/>
      <c r="B109" s="10"/>
      <c r="C109" s="10"/>
    </row>
    <row r="110" spans="1:3" x14ac:dyDescent="0.25">
      <c r="A110" s="10"/>
      <c r="B110" s="10"/>
      <c r="C110" s="10"/>
    </row>
    <row r="111" spans="1:3" x14ac:dyDescent="0.25">
      <c r="A111" s="10"/>
      <c r="B111" s="10"/>
      <c r="C111" s="10"/>
    </row>
    <row r="112" spans="1:3" x14ac:dyDescent="0.25">
      <c r="A112" s="10"/>
      <c r="B112" s="10"/>
      <c r="C112" s="10"/>
    </row>
    <row r="113" spans="1:3" x14ac:dyDescent="0.25">
      <c r="A113" s="10"/>
      <c r="B113" s="10"/>
      <c r="C113" s="10"/>
    </row>
    <row r="114" spans="1:3" x14ac:dyDescent="0.25">
      <c r="A114" s="10"/>
      <c r="B114" s="10"/>
      <c r="C114" s="10"/>
    </row>
    <row r="115" spans="1:3" x14ac:dyDescent="0.25">
      <c r="A115" s="10"/>
      <c r="B115" s="10"/>
      <c r="C115" s="10"/>
    </row>
    <row r="116" spans="1:3" x14ac:dyDescent="0.25">
      <c r="A116" s="10"/>
      <c r="B116" s="10"/>
      <c r="C116" s="10"/>
    </row>
    <row r="117" spans="1:3" x14ac:dyDescent="0.25">
      <c r="A117" s="10"/>
      <c r="B117" s="10"/>
      <c r="C117" s="10"/>
    </row>
    <row r="118" spans="1:3" x14ac:dyDescent="0.25">
      <c r="A118" s="10"/>
      <c r="B118" s="10"/>
      <c r="C118" s="10"/>
    </row>
    <row r="119" spans="1:3" x14ac:dyDescent="0.25">
      <c r="A119" s="10"/>
      <c r="B119" s="10"/>
      <c r="C119" s="10"/>
    </row>
    <row r="120" spans="1:3" x14ac:dyDescent="0.25">
      <c r="A120" s="10"/>
      <c r="B120" s="10"/>
      <c r="C120" s="10"/>
    </row>
    <row r="121" spans="1:3" x14ac:dyDescent="0.25">
      <c r="A121" s="10"/>
      <c r="B121" s="10"/>
      <c r="C121" s="10"/>
    </row>
    <row r="122" spans="1:3" x14ac:dyDescent="0.25">
      <c r="A122" s="10"/>
      <c r="B122" s="10"/>
      <c r="C122" s="10"/>
    </row>
    <row r="123" spans="1:3" x14ac:dyDescent="0.25">
      <c r="A123" s="10"/>
      <c r="B123" s="10"/>
      <c r="C123" s="10"/>
    </row>
    <row r="124" spans="1:3" x14ac:dyDescent="0.25">
      <c r="A124" s="10"/>
      <c r="B124" s="10"/>
      <c r="C124" s="10"/>
    </row>
    <row r="125" spans="1:3" x14ac:dyDescent="0.25">
      <c r="A125" s="10"/>
      <c r="B125" s="10"/>
      <c r="C125" s="10"/>
    </row>
    <row r="126" spans="1:3" x14ac:dyDescent="0.25">
      <c r="A126" s="10"/>
      <c r="B126" s="10"/>
      <c r="C126" s="10"/>
    </row>
    <row r="127" spans="1:3" x14ac:dyDescent="0.25">
      <c r="A127" s="10"/>
      <c r="B127" s="10"/>
      <c r="C127" s="10"/>
    </row>
    <row r="128" spans="1:3" x14ac:dyDescent="0.25">
      <c r="A128" s="10"/>
      <c r="B128" s="10"/>
      <c r="C128" s="10"/>
    </row>
    <row r="129" spans="1:3" x14ac:dyDescent="0.25">
      <c r="A129" s="10"/>
      <c r="B129" s="10"/>
      <c r="C129" s="10"/>
    </row>
  </sheetData>
  <mergeCells count="25">
    <mergeCell ref="C39:C40"/>
    <mergeCell ref="B36:B37"/>
    <mergeCell ref="A36:A37"/>
    <mergeCell ref="A46:C46"/>
    <mergeCell ref="A13:C13"/>
    <mergeCell ref="B14:B15"/>
    <mergeCell ref="A14:A15"/>
    <mergeCell ref="A21:A22"/>
    <mergeCell ref="B21:B22"/>
    <mergeCell ref="C14:C15"/>
    <mergeCell ref="A39:A40"/>
    <mergeCell ref="B39:B40"/>
    <mergeCell ref="B43:B44"/>
    <mergeCell ref="A43:A44"/>
    <mergeCell ref="C43:C44"/>
    <mergeCell ref="A18:A19"/>
    <mergeCell ref="C36:C37"/>
    <mergeCell ref="B18:B19"/>
    <mergeCell ref="A31:A35"/>
    <mergeCell ref="B31:B35"/>
    <mergeCell ref="A6:C6"/>
    <mergeCell ref="A7:C7"/>
    <mergeCell ref="A8:C8"/>
    <mergeCell ref="A11:C11"/>
    <mergeCell ref="A10:C10"/>
  </mergeCells>
  <hyperlinks>
    <hyperlink ref="C21" r:id="rId1" xr:uid="{00000000-0004-0000-0000-000000000000}"/>
    <hyperlink ref="C31" r:id="rId2" xr:uid="{00000000-0004-0000-0000-000001000000}"/>
    <hyperlink ref="C32" r:id="rId3" xr:uid="{00000000-0004-0000-0000-000002000000}"/>
    <hyperlink ref="C33" r:id="rId4" xr:uid="{00000000-0004-0000-0000-000003000000}"/>
  </hyperlinks>
  <pageMargins left="0.7" right="0.7" top="0.75" bottom="0.75" header="0.3" footer="0.3"/>
  <pageSetup scale="53"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5:H30"/>
  <sheetViews>
    <sheetView tabSelected="1" topLeftCell="A22" zoomScale="80" zoomScaleNormal="80" workbookViewId="0">
      <selection activeCell="B27" sqref="B27:B30"/>
    </sheetView>
  </sheetViews>
  <sheetFormatPr baseColWidth="10" defaultColWidth="10.85546875" defaultRowHeight="15" x14ac:dyDescent="0.25"/>
  <cols>
    <col min="1" max="1" width="73.42578125" style="7" customWidth="1"/>
    <col min="2" max="3" width="20.140625" style="7" bestFit="1" customWidth="1"/>
    <col min="4" max="4" width="38.140625" style="7" customWidth="1"/>
    <col min="5" max="5" width="36.42578125" style="7" customWidth="1"/>
    <col min="6" max="6" width="14.140625" style="7" customWidth="1"/>
    <col min="7" max="7" width="16" style="7" bestFit="1" customWidth="1"/>
    <col min="8" max="16384" width="10.85546875" style="7"/>
  </cols>
  <sheetData>
    <row r="5" spans="1:8" s="9" customFormat="1" ht="16.5" customHeight="1" x14ac:dyDescent="0.25">
      <c r="A5" s="184" t="s">
        <v>377</v>
      </c>
      <c r="B5" s="184"/>
      <c r="C5" s="184"/>
      <c r="D5" s="184"/>
      <c r="E5" s="184"/>
      <c r="F5" s="184"/>
      <c r="G5" s="184"/>
      <c r="H5" s="184"/>
    </row>
    <row r="6" spans="1:8" s="9" customFormat="1" ht="16.5" customHeight="1" x14ac:dyDescent="0.25">
      <c r="A6" s="184" t="s">
        <v>375</v>
      </c>
      <c r="B6" s="184"/>
      <c r="C6" s="184"/>
      <c r="D6" s="184"/>
      <c r="E6" s="184"/>
      <c r="F6" s="184"/>
      <c r="G6" s="184"/>
      <c r="H6" s="184"/>
    </row>
    <row r="7" spans="1:8" s="9" customFormat="1" ht="16.5" customHeight="1" x14ac:dyDescent="0.25">
      <c r="A7" s="184" t="s">
        <v>376</v>
      </c>
      <c r="B7" s="184"/>
      <c r="C7" s="184"/>
      <c r="D7" s="184"/>
      <c r="E7" s="184"/>
      <c r="F7" s="184"/>
      <c r="G7" s="184"/>
      <c r="H7" s="184"/>
    </row>
    <row r="8" spans="1:8" ht="6.75" customHeight="1" x14ac:dyDescent="0.35">
      <c r="A8" s="29"/>
      <c r="B8" s="29"/>
      <c r="C8" s="29"/>
      <c r="D8" s="29"/>
      <c r="E8" s="29"/>
    </row>
    <row r="9" spans="1:8" ht="18" customHeight="1" x14ac:dyDescent="0.25">
      <c r="A9" s="239" t="s">
        <v>121</v>
      </c>
      <c r="B9" s="239"/>
      <c r="C9" s="239"/>
      <c r="D9" s="239"/>
      <c r="E9" s="239"/>
    </row>
    <row r="10" spans="1:8" ht="18.75" x14ac:dyDescent="0.35">
      <c r="A10" s="42"/>
      <c r="B10" s="29"/>
      <c r="C10" s="29"/>
      <c r="D10" s="29"/>
      <c r="E10" s="29"/>
    </row>
    <row r="11" spans="1:8" ht="54.75" customHeight="1" x14ac:dyDescent="0.25">
      <c r="A11" s="44" t="s">
        <v>64</v>
      </c>
      <c r="B11" s="44" t="s">
        <v>65</v>
      </c>
      <c r="C11" s="44" t="s">
        <v>66</v>
      </c>
      <c r="D11" s="44" t="s">
        <v>67</v>
      </c>
      <c r="E11" s="44" t="s">
        <v>62</v>
      </c>
    </row>
    <row r="12" spans="1:8" ht="84.75" customHeight="1" x14ac:dyDescent="0.25">
      <c r="A12" s="112" t="s">
        <v>339</v>
      </c>
      <c r="B12" s="157">
        <v>241722379</v>
      </c>
      <c r="C12" s="157">
        <v>241722379</v>
      </c>
      <c r="D12" s="129" t="s">
        <v>412</v>
      </c>
      <c r="E12" s="130" t="s">
        <v>426</v>
      </c>
    </row>
    <row r="13" spans="1:8" ht="83.25" customHeight="1" x14ac:dyDescent="0.25">
      <c r="A13" s="112" t="s">
        <v>340</v>
      </c>
      <c r="B13" s="157">
        <v>9137052</v>
      </c>
      <c r="C13" s="157">
        <v>9137052</v>
      </c>
      <c r="D13" s="129" t="s">
        <v>412</v>
      </c>
      <c r="E13" s="130" t="s">
        <v>427</v>
      </c>
    </row>
    <row r="14" spans="1:8" ht="79.5" customHeight="1" x14ac:dyDescent="0.25">
      <c r="A14" s="134" t="s">
        <v>341</v>
      </c>
      <c r="B14" s="158">
        <v>12847737</v>
      </c>
      <c r="C14" s="158">
        <v>12847737</v>
      </c>
      <c r="D14" s="135" t="s">
        <v>412</v>
      </c>
      <c r="E14" s="136" t="s">
        <v>428</v>
      </c>
    </row>
    <row r="15" spans="1:8" ht="33.75" customHeight="1" x14ac:dyDescent="0.25">
      <c r="A15" s="137" t="s">
        <v>315</v>
      </c>
      <c r="B15" s="159">
        <f>SUM(B12:B14)</f>
        <v>263707168</v>
      </c>
      <c r="C15" s="159">
        <f>SUM(C12:C14)</f>
        <v>263707168</v>
      </c>
      <c r="D15" s="43"/>
      <c r="E15" s="43"/>
    </row>
    <row r="16" spans="1:8" ht="33.75" customHeight="1" x14ac:dyDescent="0.25">
      <c r="A16" s="262" t="s">
        <v>425</v>
      </c>
      <c r="B16" s="262"/>
      <c r="C16" s="262"/>
      <c r="D16" s="262"/>
      <c r="E16" s="262"/>
    </row>
    <row r="17" spans="1:7" ht="33.75" customHeight="1" x14ac:dyDescent="0.25">
      <c r="A17" s="262"/>
      <c r="B17" s="262"/>
      <c r="C17" s="262"/>
      <c r="D17" s="262"/>
      <c r="E17" s="262"/>
    </row>
    <row r="18" spans="1:7" ht="33.75" customHeight="1" x14ac:dyDescent="0.25">
      <c r="A18" s="103"/>
      <c r="B18" s="102"/>
      <c r="C18" s="104"/>
      <c r="D18" s="102"/>
      <c r="E18" s="102"/>
    </row>
    <row r="19" spans="1:7" ht="207" customHeight="1" x14ac:dyDescent="0.25">
      <c r="A19" s="260" t="s">
        <v>455</v>
      </c>
      <c r="B19" s="261"/>
      <c r="C19" s="261"/>
      <c r="D19" s="261"/>
      <c r="E19" s="261"/>
    </row>
    <row r="20" spans="1:7" ht="135.75" customHeight="1" x14ac:dyDescent="0.25">
      <c r="A20" s="260" t="s">
        <v>456</v>
      </c>
      <c r="B20" s="261"/>
      <c r="C20" s="261"/>
      <c r="D20" s="261"/>
      <c r="E20" s="261"/>
    </row>
    <row r="21" spans="1:7" ht="84" customHeight="1" x14ac:dyDescent="0.25">
      <c r="A21" s="260" t="s">
        <v>410</v>
      </c>
      <c r="B21" s="261"/>
      <c r="C21" s="261"/>
      <c r="D21" s="261"/>
      <c r="E21" s="261"/>
    </row>
    <row r="22" spans="1:7" x14ac:dyDescent="0.25">
      <c r="A22" s="1"/>
    </row>
    <row r="23" spans="1:7" x14ac:dyDescent="0.25">
      <c r="A23" s="266" t="s">
        <v>487</v>
      </c>
      <c r="B23" s="266"/>
      <c r="C23" s="266"/>
      <c r="D23" s="266"/>
      <c r="E23" s="266"/>
      <c r="F23" s="266"/>
      <c r="G23" s="266"/>
    </row>
    <row r="24" spans="1:7" ht="26.25" customHeight="1" x14ac:dyDescent="0.25">
      <c r="A24" s="267"/>
      <c r="B24" s="267"/>
      <c r="C24" s="267"/>
      <c r="D24" s="267"/>
      <c r="E24" s="267"/>
      <c r="F24" s="267"/>
      <c r="G24" s="267"/>
    </row>
    <row r="25" spans="1:7" ht="30.75" customHeight="1" x14ac:dyDescent="0.25">
      <c r="A25" s="172" t="s">
        <v>486</v>
      </c>
      <c r="B25" s="170">
        <v>11461</v>
      </c>
      <c r="C25" s="263" t="s">
        <v>482</v>
      </c>
      <c r="D25" s="264"/>
      <c r="E25" s="264"/>
      <c r="F25" s="264"/>
      <c r="G25" s="265"/>
    </row>
    <row r="26" spans="1:7" ht="88.5" customHeight="1" x14ac:dyDescent="0.25">
      <c r="A26" s="172" t="s">
        <v>470</v>
      </c>
      <c r="B26" s="169">
        <v>0.74880000000000002</v>
      </c>
      <c r="C26" s="263" t="s">
        <v>488</v>
      </c>
      <c r="D26" s="264"/>
      <c r="E26" s="264"/>
      <c r="F26" s="264"/>
      <c r="G26" s="265"/>
    </row>
    <row r="27" spans="1:7" ht="15.75" x14ac:dyDescent="0.25">
      <c r="A27" s="173" t="s">
        <v>471</v>
      </c>
      <c r="B27" s="171">
        <v>2106</v>
      </c>
      <c r="C27" s="263" t="s">
        <v>482</v>
      </c>
      <c r="D27" s="264"/>
      <c r="E27" s="264"/>
      <c r="F27" s="264"/>
      <c r="G27" s="265"/>
    </row>
    <row r="28" spans="1:7" ht="15.75" x14ac:dyDescent="0.25">
      <c r="A28" s="173" t="s">
        <v>472</v>
      </c>
      <c r="B28" s="168">
        <v>232</v>
      </c>
      <c r="C28" s="263" t="s">
        <v>483</v>
      </c>
      <c r="D28" s="264"/>
      <c r="E28" s="264"/>
      <c r="F28" s="264"/>
      <c r="G28" s="265"/>
    </row>
    <row r="29" spans="1:7" ht="15.75" x14ac:dyDescent="0.25">
      <c r="A29" s="173" t="s">
        <v>473</v>
      </c>
      <c r="B29" s="171">
        <v>4605</v>
      </c>
      <c r="C29" s="263" t="s">
        <v>484</v>
      </c>
      <c r="D29" s="264"/>
      <c r="E29" s="264"/>
      <c r="F29" s="264"/>
      <c r="G29" s="265"/>
    </row>
    <row r="30" spans="1:7" ht="15.75" x14ac:dyDescent="0.25">
      <c r="A30" s="173" t="s">
        <v>474</v>
      </c>
      <c r="B30" s="170">
        <v>1172</v>
      </c>
      <c r="C30" s="263" t="s">
        <v>485</v>
      </c>
      <c r="D30" s="264"/>
      <c r="E30" s="264"/>
      <c r="F30" s="264"/>
      <c r="G30" s="265"/>
    </row>
  </sheetData>
  <mergeCells count="15">
    <mergeCell ref="C27:G27"/>
    <mergeCell ref="C28:G28"/>
    <mergeCell ref="C29:G29"/>
    <mergeCell ref="C30:G30"/>
    <mergeCell ref="A23:G24"/>
    <mergeCell ref="A5:H5"/>
    <mergeCell ref="A6:H6"/>
    <mergeCell ref="A7:H7"/>
    <mergeCell ref="A9:E9"/>
    <mergeCell ref="A19:E19"/>
    <mergeCell ref="A20:E20"/>
    <mergeCell ref="A21:E21"/>
    <mergeCell ref="A16:E17"/>
    <mergeCell ref="C26:G26"/>
    <mergeCell ref="C25:G25"/>
  </mergeCells>
  <phoneticPr fontId="5" type="noConversion"/>
  <hyperlinks>
    <hyperlink ref="D12" r:id="rId1" xr:uid="{00000000-0004-0000-0900-000000000000}"/>
    <hyperlink ref="D13" r:id="rId2" xr:uid="{00000000-0004-0000-0900-000001000000}"/>
    <hyperlink ref="D14" r:id="rId3" xr:uid="{00000000-0004-0000-0900-000002000000}"/>
  </hyperlinks>
  <pageMargins left="0.7" right="0.7" top="0.75" bottom="0.75" header="0.3" footer="0.3"/>
  <pageSetup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6:J62"/>
  <sheetViews>
    <sheetView topLeftCell="A45" zoomScale="70" zoomScaleNormal="70" workbookViewId="0">
      <selection activeCell="A45" sqref="A45:A46"/>
    </sheetView>
  </sheetViews>
  <sheetFormatPr baseColWidth="10" defaultRowHeight="15" x14ac:dyDescent="0.25"/>
  <cols>
    <col min="1" max="1" width="58.85546875" style="163" customWidth="1"/>
    <col min="2" max="2" width="22.42578125" style="117" customWidth="1"/>
    <col min="3" max="3" width="18.85546875" style="117" customWidth="1"/>
    <col min="4" max="4" width="20.5703125" style="117" customWidth="1"/>
    <col min="5" max="5" width="19.5703125" style="117" customWidth="1"/>
    <col min="6" max="6" width="81.42578125" style="115" customWidth="1"/>
    <col min="7" max="7" width="56.85546875" style="117" customWidth="1"/>
  </cols>
  <sheetData>
    <row r="6" spans="1:10" s="9" customFormat="1" ht="16.5" customHeight="1" x14ac:dyDescent="0.25">
      <c r="A6" s="184" t="s">
        <v>377</v>
      </c>
      <c r="B6" s="184"/>
      <c r="C6" s="184"/>
      <c r="D6" s="184"/>
      <c r="E6" s="184"/>
      <c r="F6" s="184"/>
      <c r="G6" s="184"/>
      <c r="H6" s="184"/>
    </row>
    <row r="7" spans="1:10" s="9" customFormat="1" ht="16.5" customHeight="1" x14ac:dyDescent="0.25">
      <c r="A7" s="184" t="s">
        <v>375</v>
      </c>
      <c r="B7" s="184"/>
      <c r="C7" s="184"/>
      <c r="D7" s="184"/>
      <c r="E7" s="184"/>
      <c r="F7" s="184"/>
      <c r="G7" s="184"/>
      <c r="H7" s="184"/>
    </row>
    <row r="8" spans="1:10" s="9" customFormat="1" ht="16.5" customHeight="1" x14ac:dyDescent="0.25">
      <c r="A8" s="184" t="s">
        <v>376</v>
      </c>
      <c r="B8" s="184"/>
      <c r="C8" s="184"/>
      <c r="D8" s="184"/>
      <c r="E8" s="184"/>
      <c r="F8" s="184"/>
      <c r="G8" s="184"/>
      <c r="H8" s="184"/>
    </row>
    <row r="9" spans="1:10" s="7" customFormat="1" ht="18" x14ac:dyDescent="0.35">
      <c r="A9" s="160"/>
      <c r="B9" s="116"/>
      <c r="C9" s="116"/>
      <c r="D9" s="116"/>
      <c r="E9" s="116"/>
      <c r="F9" s="113"/>
      <c r="G9" s="116"/>
    </row>
    <row r="10" spans="1:10" ht="36" customHeight="1" x14ac:dyDescent="0.35">
      <c r="A10" s="282" t="s">
        <v>122</v>
      </c>
      <c r="B10" s="282"/>
      <c r="C10" s="282"/>
      <c r="D10" s="282"/>
      <c r="E10" s="282"/>
      <c r="F10" s="282"/>
      <c r="G10" s="282"/>
      <c r="H10" s="7"/>
      <c r="I10" s="7"/>
      <c r="J10" s="7"/>
    </row>
    <row r="11" spans="1:10" ht="21.75" x14ac:dyDescent="0.4">
      <c r="A11" s="161"/>
      <c r="B11" s="282"/>
      <c r="C11" s="282"/>
      <c r="D11" s="282"/>
      <c r="E11" s="282"/>
      <c r="F11" s="282"/>
      <c r="G11" s="282"/>
      <c r="H11" s="7"/>
      <c r="I11" s="7"/>
      <c r="J11" s="7"/>
    </row>
    <row r="12" spans="1:10" x14ac:dyDescent="0.25">
      <c r="A12" s="162" t="s">
        <v>45</v>
      </c>
      <c r="B12" s="44" t="s">
        <v>100</v>
      </c>
      <c r="C12" s="44"/>
      <c r="D12" s="44"/>
      <c r="E12" s="44"/>
      <c r="F12" s="114" t="s">
        <v>138</v>
      </c>
      <c r="G12" s="44" t="s">
        <v>139</v>
      </c>
      <c r="H12" s="7"/>
      <c r="I12" s="7"/>
      <c r="J12" s="7"/>
    </row>
    <row r="13" spans="1:10" ht="63.95" customHeight="1" x14ac:dyDescent="0.25">
      <c r="A13" s="291" t="s">
        <v>184</v>
      </c>
      <c r="B13" s="118" t="s">
        <v>2</v>
      </c>
      <c r="C13" s="118" t="s">
        <v>3</v>
      </c>
      <c r="D13" s="118" t="s">
        <v>140</v>
      </c>
      <c r="E13" s="118" t="s">
        <v>141</v>
      </c>
      <c r="F13" s="279" t="s">
        <v>466</v>
      </c>
      <c r="G13" s="283" t="s">
        <v>467</v>
      </c>
      <c r="H13" s="8"/>
      <c r="I13" s="8"/>
      <c r="J13" s="8"/>
    </row>
    <row r="14" spans="1:10" ht="142.5" customHeight="1" x14ac:dyDescent="0.25">
      <c r="A14" s="292"/>
      <c r="B14" s="167">
        <v>260459835</v>
      </c>
      <c r="C14" s="167">
        <v>263707168</v>
      </c>
      <c r="D14" s="167">
        <v>263707168</v>
      </c>
      <c r="E14" s="148">
        <v>0</v>
      </c>
      <c r="F14" s="279"/>
      <c r="G14" s="283"/>
      <c r="H14" s="8"/>
      <c r="I14" s="8"/>
      <c r="J14" s="8"/>
    </row>
    <row r="15" spans="1:10" ht="32.450000000000003" customHeight="1" x14ac:dyDescent="0.25">
      <c r="A15" s="284" t="s">
        <v>142</v>
      </c>
      <c r="B15" s="269" t="s">
        <v>123</v>
      </c>
      <c r="C15" s="269"/>
      <c r="D15" s="269" t="s">
        <v>143</v>
      </c>
      <c r="E15" s="269"/>
      <c r="F15" s="279" t="s">
        <v>337</v>
      </c>
      <c r="G15" s="283" t="s">
        <v>382</v>
      </c>
      <c r="H15" s="8"/>
      <c r="I15" s="8"/>
      <c r="J15" s="8"/>
    </row>
    <row r="16" spans="1:10" ht="49.5" customHeight="1" x14ac:dyDescent="0.25">
      <c r="A16" s="284"/>
      <c r="B16" s="283" t="s">
        <v>300</v>
      </c>
      <c r="C16" s="283"/>
      <c r="D16" s="283"/>
      <c r="E16" s="283"/>
      <c r="F16" s="279"/>
      <c r="G16" s="283"/>
      <c r="H16" s="8"/>
      <c r="I16" s="8"/>
      <c r="J16" s="8"/>
    </row>
    <row r="17" spans="1:10" ht="57.95" customHeight="1" x14ac:dyDescent="0.25">
      <c r="A17" s="284" t="s">
        <v>144</v>
      </c>
      <c r="B17" s="147" t="s">
        <v>145</v>
      </c>
      <c r="C17" s="147" t="s">
        <v>146</v>
      </c>
      <c r="D17" s="147" t="s">
        <v>147</v>
      </c>
      <c r="E17" s="147" t="s">
        <v>148</v>
      </c>
      <c r="F17" s="279" t="s">
        <v>383</v>
      </c>
      <c r="G17" s="283" t="s">
        <v>384</v>
      </c>
      <c r="H17" s="8"/>
      <c r="I17" s="8"/>
      <c r="J17" s="8"/>
    </row>
    <row r="18" spans="1:10" ht="70.5" customHeight="1" x14ac:dyDescent="0.25">
      <c r="A18" s="284"/>
      <c r="B18" s="148">
        <v>5</v>
      </c>
      <c r="C18" s="148"/>
      <c r="D18" s="148"/>
      <c r="E18" s="148"/>
      <c r="F18" s="279"/>
      <c r="G18" s="283"/>
      <c r="H18" s="8"/>
      <c r="I18" s="8"/>
      <c r="J18" s="8"/>
    </row>
    <row r="19" spans="1:10" ht="15.75" x14ac:dyDescent="0.25">
      <c r="A19" s="284" t="s">
        <v>149</v>
      </c>
      <c r="B19" s="269" t="s">
        <v>133</v>
      </c>
      <c r="C19" s="269"/>
      <c r="D19" s="269" t="s">
        <v>150</v>
      </c>
      <c r="E19" s="269"/>
      <c r="F19" s="279" t="s">
        <v>343</v>
      </c>
      <c r="G19" s="283" t="s">
        <v>385</v>
      </c>
      <c r="H19" s="8"/>
      <c r="I19" s="8"/>
      <c r="J19" s="8"/>
    </row>
    <row r="20" spans="1:10" ht="90" customHeight="1" x14ac:dyDescent="0.25">
      <c r="A20" s="284"/>
      <c r="B20" s="270">
        <v>1</v>
      </c>
      <c r="C20" s="270"/>
      <c r="D20" s="270"/>
      <c r="E20" s="270"/>
      <c r="F20" s="279"/>
      <c r="G20" s="283"/>
      <c r="H20" s="8"/>
      <c r="I20" s="8"/>
      <c r="J20" s="8"/>
    </row>
    <row r="21" spans="1:10" ht="24" customHeight="1" x14ac:dyDescent="0.25">
      <c r="A21" s="285" t="s">
        <v>151</v>
      </c>
      <c r="B21" s="269" t="s">
        <v>123</v>
      </c>
      <c r="C21" s="269"/>
      <c r="D21" s="269" t="s">
        <v>143</v>
      </c>
      <c r="E21" s="269"/>
      <c r="F21" s="278" t="s">
        <v>477</v>
      </c>
      <c r="G21" s="281" t="s">
        <v>478</v>
      </c>
      <c r="H21" s="8"/>
      <c r="I21" s="8"/>
      <c r="J21" s="8"/>
    </row>
    <row r="22" spans="1:10" ht="129.75" customHeight="1" x14ac:dyDescent="0.25">
      <c r="A22" s="285"/>
      <c r="B22" s="283" t="s">
        <v>300</v>
      </c>
      <c r="C22" s="283"/>
      <c r="D22" s="283"/>
      <c r="E22" s="283"/>
      <c r="F22" s="278"/>
      <c r="G22" s="281"/>
      <c r="H22" s="8"/>
      <c r="I22" s="8"/>
      <c r="J22" s="8"/>
    </row>
    <row r="23" spans="1:10" ht="78.95" customHeight="1" x14ac:dyDescent="0.25">
      <c r="A23" s="285" t="s">
        <v>152</v>
      </c>
      <c r="B23" s="269" t="s">
        <v>123</v>
      </c>
      <c r="C23" s="269"/>
      <c r="D23" s="269" t="s">
        <v>143</v>
      </c>
      <c r="E23" s="269"/>
      <c r="F23" s="279" t="s">
        <v>479</v>
      </c>
      <c r="G23" s="281" t="s">
        <v>480</v>
      </c>
      <c r="H23" s="8"/>
      <c r="I23" s="8"/>
      <c r="J23" s="8"/>
    </row>
    <row r="24" spans="1:10" ht="181.5" customHeight="1" x14ac:dyDescent="0.25">
      <c r="A24" s="285"/>
      <c r="B24" s="283" t="s">
        <v>300</v>
      </c>
      <c r="C24" s="283"/>
      <c r="D24" s="283"/>
      <c r="E24" s="283"/>
      <c r="F24" s="279"/>
      <c r="G24" s="281"/>
      <c r="H24" s="8"/>
      <c r="I24" s="8"/>
      <c r="J24" s="8"/>
    </row>
    <row r="25" spans="1:10" ht="104.25" customHeight="1" x14ac:dyDescent="0.25">
      <c r="A25" s="285" t="s">
        <v>153</v>
      </c>
      <c r="B25" s="269" t="s">
        <v>123</v>
      </c>
      <c r="C25" s="269"/>
      <c r="D25" s="269" t="s">
        <v>143</v>
      </c>
      <c r="E25" s="269"/>
      <c r="F25" s="280" t="s">
        <v>475</v>
      </c>
      <c r="G25" s="281" t="s">
        <v>476</v>
      </c>
      <c r="H25" s="8"/>
      <c r="I25" s="8"/>
      <c r="J25" s="8"/>
    </row>
    <row r="26" spans="1:10" ht="142.5" customHeight="1" x14ac:dyDescent="0.25">
      <c r="A26" s="285"/>
      <c r="B26" s="283" t="s">
        <v>300</v>
      </c>
      <c r="C26" s="283"/>
      <c r="D26" s="283"/>
      <c r="E26" s="283"/>
      <c r="F26" s="280"/>
      <c r="G26" s="281"/>
      <c r="H26" s="8"/>
      <c r="I26" s="8"/>
      <c r="J26" s="8"/>
    </row>
    <row r="27" spans="1:10" ht="43.5" customHeight="1" x14ac:dyDescent="0.25">
      <c r="A27" s="285" t="s">
        <v>154</v>
      </c>
      <c r="B27" s="269" t="s">
        <v>123</v>
      </c>
      <c r="C27" s="269"/>
      <c r="D27" s="269" t="s">
        <v>143</v>
      </c>
      <c r="E27" s="269"/>
      <c r="F27" s="280" t="s">
        <v>457</v>
      </c>
      <c r="G27" s="281" t="s">
        <v>458</v>
      </c>
      <c r="H27" s="8"/>
      <c r="I27" s="8"/>
      <c r="J27" s="8"/>
    </row>
    <row r="28" spans="1:10" ht="71.25" customHeight="1" x14ac:dyDescent="0.25">
      <c r="A28" s="285"/>
      <c r="B28" s="283" t="s">
        <v>300</v>
      </c>
      <c r="C28" s="283"/>
      <c r="D28" s="283"/>
      <c r="E28" s="283"/>
      <c r="F28" s="280"/>
      <c r="G28" s="281"/>
      <c r="H28" s="8"/>
      <c r="I28" s="8"/>
      <c r="J28" s="8"/>
    </row>
    <row r="29" spans="1:10" ht="98.1" customHeight="1" x14ac:dyDescent="0.25">
      <c r="A29" s="284" t="s">
        <v>155</v>
      </c>
      <c r="B29" s="269" t="s">
        <v>133</v>
      </c>
      <c r="C29" s="269"/>
      <c r="D29" s="269" t="s">
        <v>150</v>
      </c>
      <c r="E29" s="269"/>
      <c r="F29" s="279" t="s">
        <v>349</v>
      </c>
      <c r="G29" s="283" t="s">
        <v>387</v>
      </c>
      <c r="H29" s="8"/>
      <c r="I29" s="8"/>
      <c r="J29" s="8"/>
    </row>
    <row r="30" spans="1:10" ht="92.45" customHeight="1" x14ac:dyDescent="0.25">
      <c r="A30" s="284"/>
      <c r="B30" s="270"/>
      <c r="C30" s="270"/>
      <c r="D30" s="270" t="s">
        <v>300</v>
      </c>
      <c r="E30" s="270"/>
      <c r="F30" s="279"/>
      <c r="G30" s="283"/>
      <c r="H30" s="8"/>
      <c r="I30" s="8"/>
      <c r="J30" s="8"/>
    </row>
    <row r="31" spans="1:10" ht="29.25" customHeight="1" x14ac:dyDescent="0.25">
      <c r="A31" s="284" t="s">
        <v>156</v>
      </c>
      <c r="B31" s="269" t="s">
        <v>123</v>
      </c>
      <c r="C31" s="269"/>
      <c r="D31" s="269" t="s">
        <v>143</v>
      </c>
      <c r="E31" s="269"/>
      <c r="F31" s="279" t="s">
        <v>342</v>
      </c>
      <c r="G31" s="283" t="s">
        <v>386</v>
      </c>
      <c r="H31" s="8"/>
      <c r="I31" s="8"/>
      <c r="J31" s="8"/>
    </row>
    <row r="32" spans="1:10" ht="23.25" customHeight="1" x14ac:dyDescent="0.25">
      <c r="A32" s="284"/>
      <c r="B32" s="283" t="s">
        <v>300</v>
      </c>
      <c r="C32" s="283"/>
      <c r="D32" s="283"/>
      <c r="E32" s="283"/>
      <c r="F32" s="279"/>
      <c r="G32" s="283"/>
      <c r="H32" s="8"/>
      <c r="I32" s="8"/>
      <c r="J32" s="8"/>
    </row>
    <row r="33" spans="1:10" ht="41.25" customHeight="1" x14ac:dyDescent="0.25">
      <c r="A33" s="284" t="s">
        <v>157</v>
      </c>
      <c r="B33" s="269" t="s">
        <v>123</v>
      </c>
      <c r="C33" s="269"/>
      <c r="D33" s="269" t="s">
        <v>143</v>
      </c>
      <c r="E33" s="269"/>
      <c r="F33" s="279" t="s">
        <v>338</v>
      </c>
      <c r="G33" s="283" t="s">
        <v>388</v>
      </c>
      <c r="H33" s="8"/>
      <c r="I33" s="8"/>
      <c r="J33" s="8"/>
    </row>
    <row r="34" spans="1:10" ht="36" customHeight="1" x14ac:dyDescent="0.25">
      <c r="A34" s="284"/>
      <c r="B34" s="283" t="s">
        <v>300</v>
      </c>
      <c r="C34" s="283"/>
      <c r="D34" s="283"/>
      <c r="E34" s="283"/>
      <c r="F34" s="279"/>
      <c r="G34" s="283"/>
      <c r="H34" s="8"/>
      <c r="I34" s="8"/>
      <c r="J34" s="8"/>
    </row>
    <row r="35" spans="1:10" ht="27.75" customHeight="1" x14ac:dyDescent="0.25">
      <c r="A35" s="286" t="s">
        <v>158</v>
      </c>
      <c r="B35" s="269" t="s">
        <v>123</v>
      </c>
      <c r="C35" s="269"/>
      <c r="D35" s="269" t="s">
        <v>143</v>
      </c>
      <c r="E35" s="269"/>
      <c r="F35" s="280" t="s">
        <v>461</v>
      </c>
      <c r="G35" s="281" t="s">
        <v>462</v>
      </c>
      <c r="H35" s="8"/>
      <c r="I35" s="8"/>
      <c r="J35" s="8"/>
    </row>
    <row r="36" spans="1:10" ht="83.25" customHeight="1" x14ac:dyDescent="0.25">
      <c r="A36" s="287"/>
      <c r="B36" s="288" t="s">
        <v>300</v>
      </c>
      <c r="C36" s="289"/>
      <c r="D36" s="288"/>
      <c r="E36" s="289"/>
      <c r="F36" s="280"/>
      <c r="G36" s="281"/>
      <c r="H36" s="8"/>
      <c r="I36" s="8"/>
      <c r="J36" s="8"/>
    </row>
    <row r="37" spans="1:10" ht="52.5" customHeight="1" x14ac:dyDescent="0.25">
      <c r="A37" s="291" t="s">
        <v>159</v>
      </c>
      <c r="B37" s="269" t="s">
        <v>133</v>
      </c>
      <c r="C37" s="269"/>
      <c r="D37" s="269" t="s">
        <v>150</v>
      </c>
      <c r="E37" s="269"/>
      <c r="F37" s="276" t="s">
        <v>346</v>
      </c>
      <c r="G37" s="283" t="s">
        <v>347</v>
      </c>
      <c r="H37" s="8"/>
      <c r="I37" s="8"/>
      <c r="J37" s="8"/>
    </row>
    <row r="38" spans="1:10" ht="55.5" customHeight="1" x14ac:dyDescent="0.25">
      <c r="A38" s="292"/>
      <c r="B38" s="270">
        <v>2</v>
      </c>
      <c r="C38" s="270"/>
      <c r="D38" s="270"/>
      <c r="E38" s="270"/>
      <c r="F38" s="276"/>
      <c r="G38" s="283"/>
      <c r="H38" s="8"/>
      <c r="I38" s="8"/>
      <c r="J38" s="8"/>
    </row>
    <row r="39" spans="1:10" ht="87" customHeight="1" x14ac:dyDescent="0.25">
      <c r="A39" s="291" t="s">
        <v>160</v>
      </c>
      <c r="B39" s="269" t="s">
        <v>123</v>
      </c>
      <c r="C39" s="269"/>
      <c r="D39" s="269" t="s">
        <v>143</v>
      </c>
      <c r="E39" s="269"/>
      <c r="F39" s="276" t="s">
        <v>348</v>
      </c>
      <c r="G39" s="283" t="s">
        <v>389</v>
      </c>
      <c r="H39" s="8"/>
      <c r="I39" s="8"/>
      <c r="J39" s="8"/>
    </row>
    <row r="40" spans="1:10" ht="119.1" customHeight="1" x14ac:dyDescent="0.25">
      <c r="A40" s="292"/>
      <c r="B40" s="288" t="s">
        <v>300</v>
      </c>
      <c r="C40" s="289"/>
      <c r="D40" s="288"/>
      <c r="E40" s="289"/>
      <c r="F40" s="276"/>
      <c r="G40" s="283"/>
      <c r="H40" s="8"/>
      <c r="I40" s="8"/>
      <c r="J40" s="8"/>
    </row>
    <row r="41" spans="1:10" ht="43.5" customHeight="1" x14ac:dyDescent="0.25">
      <c r="A41" s="286" t="s">
        <v>161</v>
      </c>
      <c r="B41" s="269" t="s">
        <v>123</v>
      </c>
      <c r="C41" s="269"/>
      <c r="D41" s="269" t="s">
        <v>143</v>
      </c>
      <c r="E41" s="269"/>
      <c r="F41" s="278" t="s">
        <v>469</v>
      </c>
      <c r="G41" s="281" t="s">
        <v>468</v>
      </c>
      <c r="H41" s="8"/>
      <c r="I41" s="8"/>
      <c r="J41" s="8"/>
    </row>
    <row r="42" spans="1:10" ht="260.25" customHeight="1" x14ac:dyDescent="0.25">
      <c r="A42" s="287"/>
      <c r="B42" s="288" t="s">
        <v>300</v>
      </c>
      <c r="C42" s="289"/>
      <c r="D42" s="288"/>
      <c r="E42" s="289"/>
      <c r="F42" s="278"/>
      <c r="G42" s="281"/>
      <c r="H42" s="8"/>
      <c r="I42" s="8"/>
      <c r="J42" s="8"/>
    </row>
    <row r="43" spans="1:10" ht="45.75" customHeight="1" x14ac:dyDescent="0.25">
      <c r="A43" s="285" t="s">
        <v>185</v>
      </c>
      <c r="B43" s="269" t="s">
        <v>123</v>
      </c>
      <c r="C43" s="269"/>
      <c r="D43" s="269" t="s">
        <v>143</v>
      </c>
      <c r="E43" s="269"/>
      <c r="F43" s="280" t="s">
        <v>459</v>
      </c>
      <c r="G43" s="290" t="s">
        <v>390</v>
      </c>
      <c r="H43" s="8"/>
      <c r="I43" s="8"/>
      <c r="J43" s="8"/>
    </row>
    <row r="44" spans="1:10" ht="93.75" customHeight="1" x14ac:dyDescent="0.25">
      <c r="A44" s="285"/>
      <c r="B44" s="270" t="s">
        <v>300</v>
      </c>
      <c r="C44" s="270"/>
      <c r="D44" s="270"/>
      <c r="E44" s="270"/>
      <c r="F44" s="280"/>
      <c r="G44" s="283"/>
      <c r="H44" s="8"/>
      <c r="I44" s="8"/>
      <c r="J44" s="8"/>
    </row>
    <row r="45" spans="1:10" s="7" customFormat="1" ht="48.75" customHeight="1" x14ac:dyDescent="0.25">
      <c r="A45" s="285" t="s">
        <v>421</v>
      </c>
      <c r="B45" s="147" t="s">
        <v>422</v>
      </c>
      <c r="C45" s="147" t="s">
        <v>423</v>
      </c>
      <c r="D45" s="147" t="s">
        <v>424</v>
      </c>
      <c r="E45" s="147" t="s">
        <v>148</v>
      </c>
      <c r="F45" s="280" t="s">
        <v>464</v>
      </c>
      <c r="G45" s="281" t="s">
        <v>460</v>
      </c>
      <c r="H45" s="8"/>
      <c r="I45" s="8"/>
      <c r="J45" s="8"/>
    </row>
    <row r="46" spans="1:10" s="7" customFormat="1" ht="182.25" customHeight="1" x14ac:dyDescent="0.25">
      <c r="A46" s="285"/>
      <c r="B46" s="149"/>
      <c r="C46" s="149"/>
      <c r="D46" s="149" t="s">
        <v>300</v>
      </c>
      <c r="E46" s="149"/>
      <c r="F46" s="280"/>
      <c r="G46" s="281"/>
      <c r="H46" s="8"/>
      <c r="I46" s="8"/>
      <c r="J46" s="8"/>
    </row>
    <row r="47" spans="1:10" ht="152.25" customHeight="1" x14ac:dyDescent="0.25">
      <c r="A47" s="285" t="s">
        <v>124</v>
      </c>
      <c r="B47" s="269" t="s">
        <v>123</v>
      </c>
      <c r="C47" s="269"/>
      <c r="D47" s="269" t="s">
        <v>143</v>
      </c>
      <c r="E47" s="269"/>
      <c r="F47" s="276" t="s">
        <v>431</v>
      </c>
      <c r="G47" s="281" t="s">
        <v>432</v>
      </c>
      <c r="H47" s="8"/>
      <c r="I47" s="8"/>
      <c r="J47" s="8"/>
    </row>
    <row r="48" spans="1:10" ht="249.75" customHeight="1" x14ac:dyDescent="0.25">
      <c r="A48" s="285"/>
      <c r="B48" s="270" t="s">
        <v>300</v>
      </c>
      <c r="C48" s="270"/>
      <c r="D48" s="270"/>
      <c r="E48" s="270"/>
      <c r="F48" s="276"/>
      <c r="G48" s="281"/>
      <c r="H48" s="8"/>
      <c r="I48" s="8"/>
      <c r="J48" s="8"/>
    </row>
    <row r="49" spans="1:10" ht="94.5" customHeight="1" x14ac:dyDescent="0.25">
      <c r="A49" s="285" t="s">
        <v>125</v>
      </c>
      <c r="B49" s="269" t="s">
        <v>123</v>
      </c>
      <c r="C49" s="269"/>
      <c r="D49" s="269" t="s">
        <v>143</v>
      </c>
      <c r="E49" s="269"/>
      <c r="F49" s="278" t="s">
        <v>430</v>
      </c>
      <c r="G49" s="281" t="s">
        <v>429</v>
      </c>
      <c r="H49" s="8"/>
      <c r="I49" s="8"/>
      <c r="J49" s="8"/>
    </row>
    <row r="50" spans="1:10" ht="221.25" customHeight="1" x14ac:dyDescent="0.25">
      <c r="A50" s="285"/>
      <c r="B50" s="270" t="s">
        <v>300</v>
      </c>
      <c r="C50" s="270"/>
      <c r="D50" s="270"/>
      <c r="E50" s="270"/>
      <c r="F50" s="278"/>
      <c r="G50" s="281"/>
      <c r="H50" s="8"/>
      <c r="I50" s="8"/>
      <c r="J50" s="8"/>
    </row>
    <row r="51" spans="1:10" ht="30" customHeight="1" x14ac:dyDescent="0.25">
      <c r="A51" s="271" t="s">
        <v>126</v>
      </c>
      <c r="B51" s="147" t="s">
        <v>127</v>
      </c>
      <c r="C51" s="147" t="s">
        <v>128</v>
      </c>
      <c r="D51" s="147" t="s">
        <v>162</v>
      </c>
      <c r="E51" s="147" t="s">
        <v>148</v>
      </c>
      <c r="F51" s="279" t="s">
        <v>328</v>
      </c>
      <c r="G51" s="283" t="s">
        <v>329</v>
      </c>
      <c r="H51" s="8"/>
      <c r="I51" s="8"/>
      <c r="J51" s="8"/>
    </row>
    <row r="52" spans="1:10" ht="26.25" customHeight="1" x14ac:dyDescent="0.25">
      <c r="A52" s="271"/>
      <c r="B52" s="148">
        <v>201</v>
      </c>
      <c r="C52" s="148">
        <v>76</v>
      </c>
      <c r="D52" s="148">
        <v>1</v>
      </c>
      <c r="E52" s="148"/>
      <c r="F52" s="279"/>
      <c r="G52" s="283"/>
      <c r="H52" s="8"/>
      <c r="I52" s="8"/>
      <c r="J52" s="8"/>
    </row>
    <row r="53" spans="1:10" ht="30" customHeight="1" x14ac:dyDescent="0.25">
      <c r="A53" s="271" t="s">
        <v>129</v>
      </c>
      <c r="B53" s="269" t="s">
        <v>130</v>
      </c>
      <c r="C53" s="269"/>
      <c r="D53" s="269" t="s">
        <v>148</v>
      </c>
      <c r="E53" s="269"/>
      <c r="F53" s="276" t="s">
        <v>369</v>
      </c>
      <c r="G53" s="283" t="s">
        <v>353</v>
      </c>
      <c r="H53" s="8"/>
      <c r="I53" s="8"/>
      <c r="J53" s="8"/>
    </row>
    <row r="54" spans="1:10" ht="78" customHeight="1" x14ac:dyDescent="0.25">
      <c r="A54" s="271"/>
      <c r="B54" s="270"/>
      <c r="C54" s="270"/>
      <c r="D54" s="270" t="s">
        <v>300</v>
      </c>
      <c r="E54" s="270"/>
      <c r="F54" s="276"/>
      <c r="G54" s="283"/>
      <c r="H54" s="8"/>
      <c r="I54" s="8"/>
      <c r="J54" s="8"/>
    </row>
    <row r="55" spans="1:10" ht="66.95" customHeight="1" x14ac:dyDescent="0.25">
      <c r="A55" s="271" t="s">
        <v>131</v>
      </c>
      <c r="B55" s="147">
        <v>2019</v>
      </c>
      <c r="C55" s="147">
        <v>2020</v>
      </c>
      <c r="D55" s="147">
        <v>2021</v>
      </c>
      <c r="E55" s="147" t="s">
        <v>148</v>
      </c>
      <c r="F55" s="276" t="s">
        <v>370</v>
      </c>
      <c r="G55" s="283" t="s">
        <v>345</v>
      </c>
      <c r="H55" s="8"/>
      <c r="I55" s="8"/>
      <c r="J55" s="8"/>
    </row>
    <row r="56" spans="1:10" ht="104.45" customHeight="1" x14ac:dyDescent="0.25">
      <c r="A56" s="271"/>
      <c r="B56" s="148"/>
      <c r="C56" s="148"/>
      <c r="D56" s="119" t="s">
        <v>344</v>
      </c>
      <c r="E56" s="148"/>
      <c r="F56" s="277"/>
      <c r="G56" s="274"/>
      <c r="H56" s="8"/>
      <c r="I56" s="8"/>
      <c r="J56" s="8"/>
    </row>
    <row r="57" spans="1:10" ht="15.75" x14ac:dyDescent="0.25">
      <c r="A57" s="271" t="s">
        <v>132</v>
      </c>
      <c r="B57" s="269" t="s">
        <v>133</v>
      </c>
      <c r="C57" s="269"/>
      <c r="D57" s="269" t="s">
        <v>150</v>
      </c>
      <c r="E57" s="269"/>
      <c r="F57" s="272" t="s">
        <v>327</v>
      </c>
      <c r="G57" s="274" t="s">
        <v>327</v>
      </c>
      <c r="H57" s="8"/>
      <c r="I57" s="8"/>
      <c r="J57" s="8"/>
    </row>
    <row r="58" spans="1:10" ht="36.75" customHeight="1" x14ac:dyDescent="0.25">
      <c r="A58" s="271"/>
      <c r="B58" s="270">
        <v>1</v>
      </c>
      <c r="C58" s="270"/>
      <c r="D58" s="270"/>
      <c r="E58" s="270"/>
      <c r="F58" s="273"/>
      <c r="G58" s="275"/>
      <c r="H58" s="8"/>
      <c r="I58" s="8"/>
      <c r="J58" s="8"/>
    </row>
    <row r="59" spans="1:10" ht="32.25" customHeight="1" x14ac:dyDescent="0.25">
      <c r="A59" s="284" t="s">
        <v>134</v>
      </c>
      <c r="B59" s="147" t="s">
        <v>135</v>
      </c>
      <c r="C59" s="147" t="s">
        <v>136</v>
      </c>
      <c r="D59" s="147" t="s">
        <v>163</v>
      </c>
      <c r="E59" s="147" t="s">
        <v>164</v>
      </c>
      <c r="F59" s="279" t="s">
        <v>371</v>
      </c>
      <c r="G59" s="283" t="s">
        <v>411</v>
      </c>
      <c r="H59" s="8"/>
      <c r="I59" s="8"/>
      <c r="J59" s="8"/>
    </row>
    <row r="60" spans="1:10" ht="29.25" customHeight="1" x14ac:dyDescent="0.25">
      <c r="A60" s="284"/>
      <c r="B60" s="148" t="s">
        <v>300</v>
      </c>
      <c r="C60" s="148"/>
      <c r="D60" s="148"/>
      <c r="E60" s="148"/>
      <c r="F60" s="279"/>
      <c r="G60" s="283"/>
      <c r="H60" s="8"/>
      <c r="I60" s="8"/>
      <c r="J60" s="8"/>
    </row>
    <row r="61" spans="1:10" ht="33" customHeight="1" x14ac:dyDescent="0.25">
      <c r="A61" s="268" t="s">
        <v>137</v>
      </c>
      <c r="B61" s="268"/>
      <c r="C61" s="268"/>
      <c r="D61" s="268"/>
      <c r="E61" s="268"/>
      <c r="F61" s="268"/>
      <c r="G61" s="268"/>
      <c r="H61" s="8"/>
      <c r="I61" s="8"/>
      <c r="J61" s="8"/>
    </row>
    <row r="62" spans="1:10" ht="30.75" customHeight="1" x14ac:dyDescent="0.25">
      <c r="A62" s="268"/>
      <c r="B62" s="268"/>
      <c r="C62" s="268"/>
      <c r="D62" s="268"/>
      <c r="E62" s="268"/>
      <c r="F62" s="268"/>
      <c r="G62" s="268"/>
      <c r="H62" s="8"/>
      <c r="I62" s="8"/>
      <c r="J62" s="8"/>
    </row>
  </sheetData>
  <mergeCells count="150">
    <mergeCell ref="F37:F38"/>
    <mergeCell ref="A31:A32"/>
    <mergeCell ref="F29:F30"/>
    <mergeCell ref="A29:A30"/>
    <mergeCell ref="B28:C28"/>
    <mergeCell ref="D28:E28"/>
    <mergeCell ref="F19:F20"/>
    <mergeCell ref="F21:F22"/>
    <mergeCell ref="A43:A44"/>
    <mergeCell ref="D42:E42"/>
    <mergeCell ref="A37:A38"/>
    <mergeCell ref="B36:C36"/>
    <mergeCell ref="D36:E36"/>
    <mergeCell ref="B39:C39"/>
    <mergeCell ref="F23:F24"/>
    <mergeCell ref="F25:F26"/>
    <mergeCell ref="B27:C27"/>
    <mergeCell ref="D27:E27"/>
    <mergeCell ref="A27:A28"/>
    <mergeCell ref="A25:A26"/>
    <mergeCell ref="B25:C25"/>
    <mergeCell ref="D25:E25"/>
    <mergeCell ref="B26:C26"/>
    <mergeCell ref="D26:E26"/>
    <mergeCell ref="F31:F32"/>
    <mergeCell ref="F33:F34"/>
    <mergeCell ref="F35:F36"/>
    <mergeCell ref="A10:G10"/>
    <mergeCell ref="G21:G22"/>
    <mergeCell ref="G23:G24"/>
    <mergeCell ref="A19:A20"/>
    <mergeCell ref="A21:A22"/>
    <mergeCell ref="B21:C21"/>
    <mergeCell ref="D21:E21"/>
    <mergeCell ref="B22:C22"/>
    <mergeCell ref="D22:E22"/>
    <mergeCell ref="G13:G14"/>
    <mergeCell ref="G15:G16"/>
    <mergeCell ref="G17:G18"/>
    <mergeCell ref="G19:G20"/>
    <mergeCell ref="A13:A14"/>
    <mergeCell ref="A15:A16"/>
    <mergeCell ref="B15:C15"/>
    <mergeCell ref="D15:E15"/>
    <mergeCell ref="B16:C16"/>
    <mergeCell ref="D16:E16"/>
    <mergeCell ref="A23:A24"/>
    <mergeCell ref="B23:C23"/>
    <mergeCell ref="D23:E23"/>
    <mergeCell ref="B24:C24"/>
    <mergeCell ref="D24:E24"/>
    <mergeCell ref="F59:F60"/>
    <mergeCell ref="G59:G60"/>
    <mergeCell ref="G47:G48"/>
    <mergeCell ref="G49:G50"/>
    <mergeCell ref="A51:A52"/>
    <mergeCell ref="A53:A54"/>
    <mergeCell ref="A49:A50"/>
    <mergeCell ref="B49:C49"/>
    <mergeCell ref="D49:E49"/>
    <mergeCell ref="B50:C50"/>
    <mergeCell ref="D50:E50"/>
    <mergeCell ref="D47:E47"/>
    <mergeCell ref="B48:C48"/>
    <mergeCell ref="B47:C47"/>
    <mergeCell ref="F47:F48"/>
    <mergeCell ref="F49:F50"/>
    <mergeCell ref="A59:A60"/>
    <mergeCell ref="D39:E39"/>
    <mergeCell ref="B41:C41"/>
    <mergeCell ref="D41:E41"/>
    <mergeCell ref="A39:A40"/>
    <mergeCell ref="B40:C40"/>
    <mergeCell ref="B33:C33"/>
    <mergeCell ref="D33:E33"/>
    <mergeCell ref="B34:C34"/>
    <mergeCell ref="B53:C53"/>
    <mergeCell ref="D53:E53"/>
    <mergeCell ref="B54:C54"/>
    <mergeCell ref="D54:E54"/>
    <mergeCell ref="A55:A56"/>
    <mergeCell ref="A47:A48"/>
    <mergeCell ref="D48:E48"/>
    <mergeCell ref="D34:E34"/>
    <mergeCell ref="A33:A34"/>
    <mergeCell ref="D40:E40"/>
    <mergeCell ref="A41:A42"/>
    <mergeCell ref="B43:C43"/>
    <mergeCell ref="D43:E43"/>
    <mergeCell ref="B44:C44"/>
    <mergeCell ref="D44:E44"/>
    <mergeCell ref="G55:G56"/>
    <mergeCell ref="G31:G32"/>
    <mergeCell ref="G33:G34"/>
    <mergeCell ref="G35:G36"/>
    <mergeCell ref="G37:G38"/>
    <mergeCell ref="G39:G40"/>
    <mergeCell ref="G41:G42"/>
    <mergeCell ref="G43:G44"/>
    <mergeCell ref="G25:G26"/>
    <mergeCell ref="G27:G28"/>
    <mergeCell ref="G29:G30"/>
    <mergeCell ref="F51:F52"/>
    <mergeCell ref="F45:F46"/>
    <mergeCell ref="G45:G46"/>
    <mergeCell ref="A6:H6"/>
    <mergeCell ref="A7:H7"/>
    <mergeCell ref="A8:H8"/>
    <mergeCell ref="B11:G11"/>
    <mergeCell ref="G51:G52"/>
    <mergeCell ref="G53:G54"/>
    <mergeCell ref="F27:F28"/>
    <mergeCell ref="F13:F14"/>
    <mergeCell ref="F15:F16"/>
    <mergeCell ref="F17:F18"/>
    <mergeCell ref="A17:A18"/>
    <mergeCell ref="A45:A46"/>
    <mergeCell ref="A35:A36"/>
    <mergeCell ref="B35:C35"/>
    <mergeCell ref="D35:E35"/>
    <mergeCell ref="B42:C42"/>
    <mergeCell ref="B31:C31"/>
    <mergeCell ref="D31:E31"/>
    <mergeCell ref="B32:C32"/>
    <mergeCell ref="D32:E32"/>
    <mergeCell ref="F43:F44"/>
    <mergeCell ref="A61:G62"/>
    <mergeCell ref="B19:C19"/>
    <mergeCell ref="D19:E19"/>
    <mergeCell ref="B20:C20"/>
    <mergeCell ref="D20:E20"/>
    <mergeCell ref="B29:C29"/>
    <mergeCell ref="D29:E29"/>
    <mergeCell ref="B30:C30"/>
    <mergeCell ref="D30:E30"/>
    <mergeCell ref="B37:C37"/>
    <mergeCell ref="D37:E37"/>
    <mergeCell ref="B38:C38"/>
    <mergeCell ref="D38:E38"/>
    <mergeCell ref="A57:A58"/>
    <mergeCell ref="B57:C57"/>
    <mergeCell ref="D57:E57"/>
    <mergeCell ref="B58:C58"/>
    <mergeCell ref="D58:E58"/>
    <mergeCell ref="F57:F58"/>
    <mergeCell ref="G57:G58"/>
    <mergeCell ref="F55:F56"/>
    <mergeCell ref="F53:F54"/>
    <mergeCell ref="F39:F40"/>
    <mergeCell ref="F41:F42"/>
  </mergeCells>
  <hyperlinks>
    <hyperlink ref="G43" r:id="rId1" xr:uid="{00000000-0004-0000-0A00-000003000000}"/>
  </hyperlinks>
  <printOptions horizontalCentered="1"/>
  <pageMargins left="0.31496062992125984" right="0.31496062992125984" top="0.35433070866141736" bottom="0.35433070866141736" header="0.31496062992125984" footer="0.31496062992125984"/>
  <pageSetup scale="85" orientation="landscape" verticalDpi="597"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5:A29"/>
  <sheetViews>
    <sheetView topLeftCell="A13" zoomScale="115" zoomScaleNormal="115" workbookViewId="0">
      <selection activeCell="A19" sqref="A19"/>
    </sheetView>
  </sheetViews>
  <sheetFormatPr baseColWidth="10" defaultRowHeight="15" x14ac:dyDescent="0.25"/>
  <cols>
    <col min="1" max="1" width="111.140625" customWidth="1"/>
  </cols>
  <sheetData>
    <row r="5" spans="1:1" s="7" customFormat="1" ht="18" x14ac:dyDescent="0.35">
      <c r="A5" s="41" t="s">
        <v>181</v>
      </c>
    </row>
    <row r="6" spans="1:1" s="7" customFormat="1" ht="18" x14ac:dyDescent="0.35">
      <c r="A6" s="41" t="s">
        <v>46</v>
      </c>
    </row>
    <row r="7" spans="1:1" s="7" customFormat="1" ht="15.75" x14ac:dyDescent="0.3">
      <c r="A7" s="41" t="s">
        <v>47</v>
      </c>
    </row>
    <row r="8" spans="1:1" s="7" customFormat="1" ht="18" x14ac:dyDescent="0.35">
      <c r="A8" s="29"/>
    </row>
    <row r="9" spans="1:1" ht="35.25" customHeight="1" x14ac:dyDescent="0.25">
      <c r="A9" s="18" t="s">
        <v>68</v>
      </c>
    </row>
    <row r="10" spans="1:1" ht="9" customHeight="1" x14ac:dyDescent="0.25">
      <c r="A10" s="18"/>
    </row>
    <row r="11" spans="1:1" ht="27" x14ac:dyDescent="0.25">
      <c r="A11" s="54" t="s">
        <v>165</v>
      </c>
    </row>
    <row r="12" spans="1:1" ht="18.75" customHeight="1" x14ac:dyDescent="0.25">
      <c r="A12" s="50" t="s">
        <v>69</v>
      </c>
    </row>
    <row r="13" spans="1:1" ht="108" x14ac:dyDescent="0.25">
      <c r="A13" s="54" t="s">
        <v>187</v>
      </c>
    </row>
    <row r="14" spans="1:1" ht="18.75" customHeight="1" x14ac:dyDescent="0.25">
      <c r="A14" s="50" t="s">
        <v>178</v>
      </c>
    </row>
    <row r="15" spans="1:1" ht="60.75" customHeight="1" x14ac:dyDescent="0.25">
      <c r="A15" s="55" t="s">
        <v>166</v>
      </c>
    </row>
    <row r="16" spans="1:1" ht="51" customHeight="1" x14ac:dyDescent="0.25">
      <c r="A16" s="55" t="s">
        <v>167</v>
      </c>
    </row>
    <row r="17" spans="1:1" ht="42.75" customHeight="1" x14ac:dyDescent="0.25">
      <c r="A17" s="55" t="s">
        <v>168</v>
      </c>
    </row>
    <row r="18" spans="1:1" ht="96" x14ac:dyDescent="0.25">
      <c r="A18" s="55" t="s">
        <v>296</v>
      </c>
    </row>
    <row r="19" spans="1:1" ht="60" x14ac:dyDescent="0.25">
      <c r="A19" s="55" t="s">
        <v>169</v>
      </c>
    </row>
    <row r="20" spans="1:1" ht="120" customHeight="1" x14ac:dyDescent="0.25">
      <c r="A20" s="55" t="s">
        <v>170</v>
      </c>
    </row>
    <row r="21" spans="1:1" ht="84" x14ac:dyDescent="0.25">
      <c r="A21" s="55" t="s">
        <v>171</v>
      </c>
    </row>
    <row r="22" spans="1:1" ht="36" customHeight="1" x14ac:dyDescent="0.25">
      <c r="A22" s="55" t="s">
        <v>172</v>
      </c>
    </row>
    <row r="23" spans="1:1" ht="75" customHeight="1" x14ac:dyDescent="0.25">
      <c r="A23" s="55" t="s">
        <v>173</v>
      </c>
    </row>
    <row r="24" spans="1:1" ht="207" customHeight="1" x14ac:dyDescent="0.25">
      <c r="A24" s="55" t="s">
        <v>174</v>
      </c>
    </row>
    <row r="25" spans="1:1" ht="36" customHeight="1" x14ac:dyDescent="0.25">
      <c r="A25" s="55" t="s">
        <v>175</v>
      </c>
    </row>
    <row r="26" spans="1:1" ht="24.75" customHeight="1" x14ac:dyDescent="0.25">
      <c r="A26" s="55" t="s">
        <v>176</v>
      </c>
    </row>
    <row r="27" spans="1:1" ht="53.25" customHeight="1" x14ac:dyDescent="0.25">
      <c r="A27" s="56" t="s">
        <v>177</v>
      </c>
    </row>
    <row r="28" spans="1:1" x14ac:dyDescent="0.25">
      <c r="A28" s="29"/>
    </row>
    <row r="29" spans="1:1" x14ac:dyDescent="0.25">
      <c r="A29" s="29"/>
    </row>
  </sheetData>
  <pageMargins left="0.7" right="0.7" top="0.75" bottom="0.75" header="0.3" footer="0.3"/>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4:H69"/>
  <sheetViews>
    <sheetView topLeftCell="A10" zoomScaleNormal="100" workbookViewId="0">
      <selection activeCell="A9" sqref="A9:G9"/>
    </sheetView>
  </sheetViews>
  <sheetFormatPr baseColWidth="10" defaultColWidth="11.42578125" defaultRowHeight="15" x14ac:dyDescent="0.25"/>
  <cols>
    <col min="1" max="1" width="11.85546875" style="9" customWidth="1"/>
    <col min="2" max="2" width="20.7109375" style="11" customWidth="1"/>
    <col min="3" max="3" width="37.140625" style="9" customWidth="1"/>
    <col min="4" max="8" width="12.85546875" style="9" customWidth="1"/>
    <col min="9" max="16384" width="11.42578125" style="9"/>
  </cols>
  <sheetData>
    <row r="4" spans="1:8" ht="18" x14ac:dyDescent="0.35">
      <c r="A4" s="17"/>
      <c r="B4" s="26"/>
      <c r="C4" s="17"/>
      <c r="D4" s="17"/>
      <c r="E4" s="17"/>
      <c r="F4" s="17"/>
      <c r="G4" s="17"/>
      <c r="H4" s="17"/>
    </row>
    <row r="5" spans="1:8" ht="16.5" customHeight="1" x14ac:dyDescent="0.25">
      <c r="A5" s="184" t="s">
        <v>377</v>
      </c>
      <c r="B5" s="184"/>
      <c r="C5" s="184"/>
      <c r="D5" s="184"/>
      <c r="E5" s="184"/>
      <c r="F5" s="184"/>
      <c r="G5" s="184"/>
      <c r="H5" s="184"/>
    </row>
    <row r="6" spans="1:8" ht="16.5" customHeight="1" x14ac:dyDescent="0.25">
      <c r="A6" s="184" t="s">
        <v>375</v>
      </c>
      <c r="B6" s="184"/>
      <c r="C6" s="184"/>
      <c r="D6" s="184"/>
      <c r="E6" s="184"/>
      <c r="F6" s="184"/>
      <c r="G6" s="184"/>
      <c r="H6" s="184"/>
    </row>
    <row r="7" spans="1:8" ht="16.5" customHeight="1" x14ac:dyDescent="0.25">
      <c r="A7" s="184" t="s">
        <v>376</v>
      </c>
      <c r="B7" s="184"/>
      <c r="C7" s="184"/>
      <c r="D7" s="184"/>
      <c r="E7" s="184"/>
      <c r="F7" s="184"/>
      <c r="G7" s="184"/>
      <c r="H7" s="184"/>
    </row>
    <row r="8" spans="1:8" ht="9.75" customHeight="1" x14ac:dyDescent="0.35">
      <c r="A8" s="77"/>
      <c r="B8" s="78"/>
      <c r="C8" s="78"/>
      <c r="D8" s="17"/>
      <c r="E8" s="17"/>
      <c r="F8" s="17"/>
      <c r="G8" s="17"/>
      <c r="H8" s="17"/>
    </row>
    <row r="9" spans="1:8" ht="22.5" customHeight="1" x14ac:dyDescent="0.25">
      <c r="A9" s="184" t="s">
        <v>84</v>
      </c>
      <c r="B9" s="184"/>
      <c r="C9" s="184"/>
      <c r="D9" s="184"/>
      <c r="E9" s="184"/>
      <c r="F9" s="184"/>
      <c r="G9" s="184"/>
      <c r="H9" s="17"/>
    </row>
    <row r="10" spans="1:8" ht="15" customHeight="1" x14ac:dyDescent="0.35">
      <c r="A10" s="17"/>
      <c r="B10" s="26"/>
      <c r="C10" s="17"/>
      <c r="D10" s="17"/>
      <c r="E10" s="17"/>
      <c r="F10" s="17"/>
      <c r="G10" s="17"/>
      <c r="H10" s="17"/>
    </row>
    <row r="11" spans="1:8" ht="25.5" customHeight="1" x14ac:dyDescent="0.25">
      <c r="A11" s="209" t="s">
        <v>0</v>
      </c>
      <c r="B11" s="209"/>
      <c r="C11" s="79" t="s">
        <v>1</v>
      </c>
      <c r="D11" s="79" t="s">
        <v>2</v>
      </c>
      <c r="E11" s="79" t="s">
        <v>3</v>
      </c>
      <c r="F11" s="79" t="s">
        <v>54</v>
      </c>
      <c r="G11" s="79" t="s">
        <v>55</v>
      </c>
      <c r="H11" s="79" t="s">
        <v>56</v>
      </c>
    </row>
    <row r="12" spans="1:8" ht="16.5" x14ac:dyDescent="0.25">
      <c r="A12" s="201" t="s">
        <v>4</v>
      </c>
      <c r="B12" s="62">
        <v>1100</v>
      </c>
      <c r="C12" s="59" t="s">
        <v>188</v>
      </c>
      <c r="D12" s="83">
        <v>123652802</v>
      </c>
      <c r="E12" s="83">
        <v>121184441</v>
      </c>
      <c r="F12" s="83">
        <v>121184441</v>
      </c>
      <c r="G12" s="83">
        <v>121184441</v>
      </c>
      <c r="H12" s="83">
        <f>+E12-F12</f>
        <v>0</v>
      </c>
    </row>
    <row r="13" spans="1:8" ht="16.5" x14ac:dyDescent="0.25">
      <c r="A13" s="201"/>
      <c r="B13" s="61">
        <v>1200</v>
      </c>
      <c r="C13" s="59" t="s">
        <v>189</v>
      </c>
      <c r="D13" s="83">
        <v>7144030</v>
      </c>
      <c r="E13" s="83">
        <v>3853249</v>
      </c>
      <c r="F13" s="83">
        <v>3853249</v>
      </c>
      <c r="G13" s="83">
        <v>3853249</v>
      </c>
      <c r="H13" s="83">
        <f t="shared" ref="H13:H18" si="0">+E13-F13</f>
        <v>0</v>
      </c>
    </row>
    <row r="14" spans="1:8" x14ac:dyDescent="0.25">
      <c r="A14" s="201"/>
      <c r="B14" s="57">
        <v>1300</v>
      </c>
      <c r="C14" s="59" t="s">
        <v>190</v>
      </c>
      <c r="D14" s="83">
        <f>949270+15733173+4424114+5686900+6814842+425152+1044236+5115772</f>
        <v>40193459</v>
      </c>
      <c r="E14" s="83">
        <f>892794+13514585+4389751+5479600+6710723+151694+1018577+6058745</f>
        <v>38216469</v>
      </c>
      <c r="F14" s="83">
        <f>892794+13514585+4389751+5479600+6710723+151694+1018577+6058745</f>
        <v>38216469</v>
      </c>
      <c r="G14" s="83">
        <f>892794+13514585+4389751+5479600+6710723+151694+1018577+6058745</f>
        <v>38216469</v>
      </c>
      <c r="H14" s="83">
        <f t="shared" si="0"/>
        <v>0</v>
      </c>
    </row>
    <row r="15" spans="1:8" x14ac:dyDescent="0.25">
      <c r="A15" s="201"/>
      <c r="B15" s="57">
        <v>1400</v>
      </c>
      <c r="C15" s="59" t="s">
        <v>191</v>
      </c>
      <c r="D15" s="83">
        <f>2087019+17410155+560000+6498727+2599492+640800</f>
        <v>29796193</v>
      </c>
      <c r="E15" s="83">
        <f>1144936+19655363+364434+6745658+2698264+466488</f>
        <v>31075143</v>
      </c>
      <c r="F15" s="83">
        <f>1144936+19655363+364434+6745658+2698264+466488</f>
        <v>31075143</v>
      </c>
      <c r="G15" s="83">
        <f>1144936+19655363+364434+6745658+2698264+466488</f>
        <v>31075143</v>
      </c>
      <c r="H15" s="83">
        <f t="shared" si="0"/>
        <v>0</v>
      </c>
    </row>
    <row r="16" spans="1:8" x14ac:dyDescent="0.25">
      <c r="A16" s="201"/>
      <c r="B16" s="57">
        <v>1500</v>
      </c>
      <c r="C16" s="59" t="s">
        <v>192</v>
      </c>
      <c r="D16" s="83">
        <f>5458603+1000000+5945643+1502820+1566355+6804+349520+525135+291036+840000+9142400</f>
        <v>26628316</v>
      </c>
      <c r="E16" s="83">
        <f>3820604+490044+6388867+2131163+1365294+1458+2103+394583+496691+300302+86400+9110300</f>
        <v>24587809</v>
      </c>
      <c r="F16" s="83">
        <f>3820604+490044+6388867+2131163+1365294+1458+2103+394583+496691+300302+86400+9110300</f>
        <v>24587809</v>
      </c>
      <c r="G16" s="83">
        <f>3820604+490044+6388867+2131163+1365294+1458+2103+394583+496691+300302+86400+9110300</f>
        <v>24587809</v>
      </c>
      <c r="H16" s="83">
        <f t="shared" si="0"/>
        <v>0</v>
      </c>
    </row>
    <row r="17" spans="1:8" x14ac:dyDescent="0.25">
      <c r="A17" s="201"/>
      <c r="B17" s="57">
        <v>1600</v>
      </c>
      <c r="C17" s="59" t="s">
        <v>193</v>
      </c>
      <c r="D17" s="83">
        <v>0</v>
      </c>
      <c r="E17" s="83">
        <v>0</v>
      </c>
      <c r="F17" s="83">
        <v>0</v>
      </c>
      <c r="G17" s="83">
        <v>0</v>
      </c>
      <c r="H17" s="83">
        <f t="shared" si="0"/>
        <v>0</v>
      </c>
    </row>
    <row r="18" spans="1:8" x14ac:dyDescent="0.25">
      <c r="A18" s="201"/>
      <c r="B18" s="57">
        <v>1700</v>
      </c>
      <c r="C18" s="59" t="s">
        <v>194</v>
      </c>
      <c r="D18" s="83">
        <f>18111067+280000+3132710+1673521</f>
        <v>23197298</v>
      </c>
      <c r="E18" s="83">
        <f>18584538+12150+2332647+1875933</f>
        <v>22805268</v>
      </c>
      <c r="F18" s="83">
        <f>18584538+12150+2332647+1875933</f>
        <v>22805268</v>
      </c>
      <c r="G18" s="83">
        <f>18584538+12150+2332647+1875933</f>
        <v>22805268</v>
      </c>
      <c r="H18" s="83">
        <f t="shared" si="0"/>
        <v>0</v>
      </c>
    </row>
    <row r="19" spans="1:8" ht="15" customHeight="1" x14ac:dyDescent="0.25">
      <c r="A19" s="201"/>
      <c r="B19" s="207" t="s">
        <v>6</v>
      </c>
      <c r="C19" s="208"/>
      <c r="D19" s="84">
        <f>SUM(D12:D18)</f>
        <v>250612098</v>
      </c>
      <c r="E19" s="84">
        <f t="shared" ref="E19:H19" si="1">SUM(E12:E18)</f>
        <v>241722379</v>
      </c>
      <c r="F19" s="84">
        <f t="shared" si="1"/>
        <v>241722379</v>
      </c>
      <c r="G19" s="84">
        <f t="shared" si="1"/>
        <v>241722379</v>
      </c>
      <c r="H19" s="84">
        <f t="shared" si="1"/>
        <v>0</v>
      </c>
    </row>
    <row r="20" spans="1:8" ht="16.5" x14ac:dyDescent="0.25">
      <c r="A20" s="203" t="s">
        <v>7</v>
      </c>
      <c r="B20" s="58">
        <v>2100</v>
      </c>
      <c r="C20" s="59" t="s">
        <v>195</v>
      </c>
      <c r="D20" s="83">
        <v>0</v>
      </c>
      <c r="E20" s="83">
        <v>0</v>
      </c>
      <c r="F20" s="83">
        <v>0</v>
      </c>
      <c r="G20" s="83">
        <v>0</v>
      </c>
      <c r="H20" s="83">
        <f>+E20-F20</f>
        <v>0</v>
      </c>
    </row>
    <row r="21" spans="1:8" x14ac:dyDescent="0.25">
      <c r="A21" s="204"/>
      <c r="B21" s="58">
        <v>2200</v>
      </c>
      <c r="C21" s="59" t="s">
        <v>196</v>
      </c>
      <c r="D21" s="83">
        <v>0</v>
      </c>
      <c r="E21" s="83">
        <v>0</v>
      </c>
      <c r="F21" s="83">
        <v>0</v>
      </c>
      <c r="G21" s="83">
        <v>0</v>
      </c>
      <c r="H21" s="83">
        <f t="shared" ref="H21:H28" si="2">+E21-F21</f>
        <v>0</v>
      </c>
    </row>
    <row r="22" spans="1:8" ht="16.5" x14ac:dyDescent="0.25">
      <c r="A22" s="204"/>
      <c r="B22" s="58">
        <v>2300</v>
      </c>
      <c r="C22" s="59" t="s">
        <v>197</v>
      </c>
      <c r="D22" s="83">
        <v>0</v>
      </c>
      <c r="E22" s="83">
        <v>0</v>
      </c>
      <c r="F22" s="83">
        <v>0</v>
      </c>
      <c r="G22" s="83">
        <v>0</v>
      </c>
      <c r="H22" s="83">
        <f t="shared" si="2"/>
        <v>0</v>
      </c>
    </row>
    <row r="23" spans="1:8" ht="16.5" x14ac:dyDescent="0.25">
      <c r="A23" s="204"/>
      <c r="B23" s="58">
        <v>2400</v>
      </c>
      <c r="C23" s="59" t="s">
        <v>198</v>
      </c>
      <c r="D23" s="83">
        <v>0</v>
      </c>
      <c r="E23" s="83">
        <f>1788896+87436+1689656+364736+558110</f>
        <v>4488834</v>
      </c>
      <c r="F23" s="83">
        <f>1788896+87436+1689656+364736+558110</f>
        <v>4488834</v>
      </c>
      <c r="G23" s="83">
        <f>1788896+87436+1689656+364736+558110</f>
        <v>4488834</v>
      </c>
      <c r="H23" s="83">
        <f t="shared" si="2"/>
        <v>0</v>
      </c>
    </row>
    <row r="24" spans="1:8" ht="16.5" x14ac:dyDescent="0.25">
      <c r="A24" s="204"/>
      <c r="B24" s="58">
        <v>2500</v>
      </c>
      <c r="C24" s="59" t="s">
        <v>199</v>
      </c>
      <c r="D24" s="83">
        <v>0</v>
      </c>
      <c r="E24" s="83">
        <v>0</v>
      </c>
      <c r="F24" s="83">
        <v>0</v>
      </c>
      <c r="G24" s="83">
        <v>0</v>
      </c>
      <c r="H24" s="83">
        <f t="shared" si="2"/>
        <v>0</v>
      </c>
    </row>
    <row r="25" spans="1:8" x14ac:dyDescent="0.25">
      <c r="A25" s="204"/>
      <c r="B25" s="58">
        <v>2600</v>
      </c>
      <c r="C25" s="59" t="s">
        <v>200</v>
      </c>
      <c r="D25" s="83">
        <v>0</v>
      </c>
      <c r="E25" s="83">
        <v>0</v>
      </c>
      <c r="F25" s="83">
        <v>0</v>
      </c>
      <c r="G25" s="83">
        <v>0</v>
      </c>
      <c r="H25" s="83">
        <f t="shared" si="2"/>
        <v>0</v>
      </c>
    </row>
    <row r="26" spans="1:8" ht="33.75" customHeight="1" x14ac:dyDescent="0.25">
      <c r="A26" s="204"/>
      <c r="B26" s="58">
        <v>2700</v>
      </c>
      <c r="C26" s="60" t="s">
        <v>201</v>
      </c>
      <c r="D26" s="83">
        <v>0</v>
      </c>
      <c r="E26" s="83">
        <v>0</v>
      </c>
      <c r="F26" s="83">
        <v>0</v>
      </c>
      <c r="G26" s="83">
        <v>0</v>
      </c>
      <c r="H26" s="83">
        <f t="shared" si="2"/>
        <v>0</v>
      </c>
    </row>
    <row r="27" spans="1:8" x14ac:dyDescent="0.25">
      <c r="A27" s="204"/>
      <c r="B27" s="58">
        <v>2800</v>
      </c>
      <c r="C27" s="59" t="s">
        <v>202</v>
      </c>
      <c r="D27" s="83">
        <v>0</v>
      </c>
      <c r="E27" s="83">
        <v>0</v>
      </c>
      <c r="F27" s="83">
        <v>0</v>
      </c>
      <c r="G27" s="83">
        <v>0</v>
      </c>
      <c r="H27" s="83">
        <f t="shared" si="2"/>
        <v>0</v>
      </c>
    </row>
    <row r="28" spans="1:8" x14ac:dyDescent="0.25">
      <c r="A28" s="204"/>
      <c r="B28" s="58">
        <v>2900</v>
      </c>
      <c r="C28" s="59" t="s">
        <v>203</v>
      </c>
      <c r="D28" s="83">
        <v>0</v>
      </c>
      <c r="E28" s="83">
        <v>4648218</v>
      </c>
      <c r="F28" s="83">
        <v>4648218</v>
      </c>
      <c r="G28" s="83">
        <v>4648218</v>
      </c>
      <c r="H28" s="83">
        <f t="shared" si="2"/>
        <v>0</v>
      </c>
    </row>
    <row r="29" spans="1:8" x14ac:dyDescent="0.25">
      <c r="A29" s="205"/>
      <c r="B29" s="206" t="s">
        <v>8</v>
      </c>
      <c r="C29" s="206"/>
      <c r="D29" s="84">
        <f t="shared" ref="D29:H29" si="3">SUM(D20:D28)</f>
        <v>0</v>
      </c>
      <c r="E29" s="84">
        <f t="shared" si="3"/>
        <v>9137052</v>
      </c>
      <c r="F29" s="84">
        <f t="shared" ref="F29:G29" si="4">SUM(F20:F28)</f>
        <v>9137052</v>
      </c>
      <c r="G29" s="84">
        <f t="shared" si="4"/>
        <v>9137052</v>
      </c>
      <c r="H29" s="84">
        <f t="shared" si="3"/>
        <v>0</v>
      </c>
    </row>
    <row r="30" spans="1:8" x14ac:dyDescent="0.25">
      <c r="A30" s="201" t="s">
        <v>9</v>
      </c>
      <c r="B30" s="58">
        <v>3100</v>
      </c>
      <c r="C30" s="59" t="s">
        <v>204</v>
      </c>
      <c r="D30" s="83">
        <v>6000</v>
      </c>
      <c r="E30" s="83">
        <f>1846357+406020+753643+17280</f>
        <v>3023300</v>
      </c>
      <c r="F30" s="83">
        <f>1846357+406020+753643+17280</f>
        <v>3023300</v>
      </c>
      <c r="G30" s="83">
        <f>1846357+406020+753643+17280</f>
        <v>3023300</v>
      </c>
      <c r="H30" s="83">
        <f t="shared" ref="H30:H58" si="5">+E30-F30</f>
        <v>0</v>
      </c>
    </row>
    <row r="31" spans="1:8" x14ac:dyDescent="0.25">
      <c r="A31" s="201"/>
      <c r="B31" s="58">
        <v>3200</v>
      </c>
      <c r="C31" s="59" t="s">
        <v>205</v>
      </c>
      <c r="D31" s="83">
        <v>1310163</v>
      </c>
      <c r="E31" s="83">
        <v>1272385</v>
      </c>
      <c r="F31" s="83">
        <v>1272385</v>
      </c>
      <c r="G31" s="83">
        <v>1272385</v>
      </c>
      <c r="H31" s="83">
        <f t="shared" si="5"/>
        <v>0</v>
      </c>
    </row>
    <row r="32" spans="1:8" ht="16.5" x14ac:dyDescent="0.25">
      <c r="A32" s="201"/>
      <c r="B32" s="58">
        <v>3300</v>
      </c>
      <c r="C32" s="59" t="s">
        <v>206</v>
      </c>
      <c r="D32" s="83">
        <f>3876574+35000</f>
        <v>3911574</v>
      </c>
      <c r="E32" s="83">
        <f>3876144+35000</f>
        <v>3911144</v>
      </c>
      <c r="F32" s="83">
        <f>3876144+35000</f>
        <v>3911144</v>
      </c>
      <c r="G32" s="83">
        <f>3876144+35000</f>
        <v>3911144</v>
      </c>
      <c r="H32" s="83">
        <f t="shared" si="5"/>
        <v>0</v>
      </c>
    </row>
    <row r="33" spans="1:8" x14ac:dyDescent="0.25">
      <c r="A33" s="201"/>
      <c r="B33" s="58">
        <v>3400</v>
      </c>
      <c r="C33" s="59" t="s">
        <v>207</v>
      </c>
      <c r="D33" s="83">
        <v>0</v>
      </c>
      <c r="E33" s="83">
        <v>0</v>
      </c>
      <c r="F33" s="83">
        <v>0</v>
      </c>
      <c r="G33" s="83">
        <v>0</v>
      </c>
      <c r="H33" s="83">
        <f t="shared" si="5"/>
        <v>0</v>
      </c>
    </row>
    <row r="34" spans="1:8" ht="16.5" x14ac:dyDescent="0.25">
      <c r="A34" s="201"/>
      <c r="B34" s="58">
        <v>3500</v>
      </c>
      <c r="C34" s="59" t="s">
        <v>208</v>
      </c>
      <c r="D34" s="83">
        <v>4620000</v>
      </c>
      <c r="E34" s="83">
        <v>4609748</v>
      </c>
      <c r="F34" s="83">
        <v>4609748</v>
      </c>
      <c r="G34" s="83">
        <v>4609748</v>
      </c>
      <c r="H34" s="83">
        <f t="shared" si="5"/>
        <v>0</v>
      </c>
    </row>
    <row r="35" spans="1:8" x14ac:dyDescent="0.25">
      <c r="A35" s="201"/>
      <c r="B35" s="58">
        <v>3600</v>
      </c>
      <c r="C35" s="59" t="s">
        <v>209</v>
      </c>
      <c r="D35" s="83">
        <v>0</v>
      </c>
      <c r="E35" s="83">
        <f>30000+1160</f>
        <v>31160</v>
      </c>
      <c r="F35" s="83">
        <f>30000+1160</f>
        <v>31160</v>
      </c>
      <c r="G35" s="83">
        <f>30000+1160</f>
        <v>31160</v>
      </c>
      <c r="H35" s="83">
        <f t="shared" si="5"/>
        <v>0</v>
      </c>
    </row>
    <row r="36" spans="1:8" x14ac:dyDescent="0.25">
      <c r="A36" s="201"/>
      <c r="B36" s="58">
        <v>3700</v>
      </c>
      <c r="C36" s="59" t="s">
        <v>210</v>
      </c>
      <c r="D36" s="83">
        <v>0</v>
      </c>
      <c r="E36" s="83">
        <v>0</v>
      </c>
      <c r="F36" s="83">
        <v>0</v>
      </c>
      <c r="G36" s="83">
        <v>0</v>
      </c>
      <c r="H36" s="83">
        <f t="shared" si="5"/>
        <v>0</v>
      </c>
    </row>
    <row r="37" spans="1:8" x14ac:dyDescent="0.25">
      <c r="A37" s="201"/>
      <c r="B37" s="58">
        <v>3800</v>
      </c>
      <c r="C37" s="59" t="s">
        <v>211</v>
      </c>
      <c r="D37" s="83">
        <v>0</v>
      </c>
      <c r="E37" s="83">
        <v>0</v>
      </c>
      <c r="F37" s="83">
        <v>0</v>
      </c>
      <c r="G37" s="83">
        <v>0</v>
      </c>
      <c r="H37" s="83">
        <f t="shared" si="5"/>
        <v>0</v>
      </c>
    </row>
    <row r="38" spans="1:8" x14ac:dyDescent="0.25">
      <c r="A38" s="201"/>
      <c r="B38" s="58">
        <v>3900</v>
      </c>
      <c r="C38" s="59" t="s">
        <v>212</v>
      </c>
      <c r="D38" s="83">
        <v>0</v>
      </c>
      <c r="E38" s="83">
        <v>0</v>
      </c>
      <c r="F38" s="83">
        <v>0</v>
      </c>
      <c r="G38" s="83">
        <v>0</v>
      </c>
      <c r="H38" s="83">
        <f t="shared" si="5"/>
        <v>0</v>
      </c>
    </row>
    <row r="39" spans="1:8" x14ac:dyDescent="0.25">
      <c r="A39" s="201"/>
      <c r="B39" s="202" t="s">
        <v>10</v>
      </c>
      <c r="C39" s="202"/>
      <c r="D39" s="85">
        <f>SUM(D30:D38)</f>
        <v>9847737</v>
      </c>
      <c r="E39" s="85">
        <f t="shared" ref="E39:H39" si="6">SUM(E30:E38)</f>
        <v>12847737</v>
      </c>
      <c r="F39" s="85">
        <f t="shared" si="6"/>
        <v>12847737</v>
      </c>
      <c r="G39" s="85">
        <f t="shared" si="6"/>
        <v>12847737</v>
      </c>
      <c r="H39" s="85">
        <f t="shared" si="6"/>
        <v>0</v>
      </c>
    </row>
    <row r="40" spans="1:8" ht="33.75" customHeight="1" x14ac:dyDescent="0.25">
      <c r="A40" s="201" t="s">
        <v>11</v>
      </c>
      <c r="B40" s="58">
        <v>4100</v>
      </c>
      <c r="C40" s="59" t="s">
        <v>213</v>
      </c>
      <c r="D40" s="83">
        <v>0</v>
      </c>
      <c r="E40" s="83">
        <v>0</v>
      </c>
      <c r="F40" s="83">
        <v>0</v>
      </c>
      <c r="G40" s="83">
        <v>0</v>
      </c>
      <c r="H40" s="83">
        <f t="shared" si="5"/>
        <v>0</v>
      </c>
    </row>
    <row r="41" spans="1:8" x14ac:dyDescent="0.25">
      <c r="A41" s="201"/>
      <c r="B41" s="58">
        <v>4200</v>
      </c>
      <c r="C41" s="59" t="s">
        <v>214</v>
      </c>
      <c r="D41" s="83">
        <v>0</v>
      </c>
      <c r="E41" s="83">
        <v>0</v>
      </c>
      <c r="F41" s="83">
        <v>0</v>
      </c>
      <c r="G41" s="83">
        <v>0</v>
      </c>
      <c r="H41" s="83">
        <f t="shared" si="5"/>
        <v>0</v>
      </c>
    </row>
    <row r="42" spans="1:8" x14ac:dyDescent="0.25">
      <c r="A42" s="201"/>
      <c r="B42" s="58">
        <v>4300</v>
      </c>
      <c r="C42" s="59" t="s">
        <v>215</v>
      </c>
      <c r="D42" s="83">
        <v>0</v>
      </c>
      <c r="E42" s="83">
        <v>0</v>
      </c>
      <c r="F42" s="83">
        <v>0</v>
      </c>
      <c r="G42" s="83">
        <v>0</v>
      </c>
      <c r="H42" s="83">
        <f t="shared" si="5"/>
        <v>0</v>
      </c>
    </row>
    <row r="43" spans="1:8" x14ac:dyDescent="0.25">
      <c r="A43" s="201"/>
      <c r="B43" s="58">
        <v>4400</v>
      </c>
      <c r="C43" s="59" t="s">
        <v>216</v>
      </c>
      <c r="D43" s="83">
        <v>0</v>
      </c>
      <c r="E43" s="83">
        <v>0</v>
      </c>
      <c r="F43" s="83">
        <v>0</v>
      </c>
      <c r="G43" s="83">
        <v>0</v>
      </c>
      <c r="H43" s="83">
        <f t="shared" si="5"/>
        <v>0</v>
      </c>
    </row>
    <row r="44" spans="1:8" x14ac:dyDescent="0.25">
      <c r="A44" s="201"/>
      <c r="B44" s="58">
        <v>4500</v>
      </c>
      <c r="C44" s="59" t="s">
        <v>217</v>
      </c>
      <c r="D44" s="83">
        <v>0</v>
      </c>
      <c r="E44" s="83">
        <v>0</v>
      </c>
      <c r="F44" s="83">
        <v>0</v>
      </c>
      <c r="G44" s="83">
        <v>0</v>
      </c>
      <c r="H44" s="83">
        <f t="shared" si="5"/>
        <v>0</v>
      </c>
    </row>
    <row r="45" spans="1:8" ht="35.25" customHeight="1" x14ac:dyDescent="0.25">
      <c r="A45" s="201"/>
      <c r="B45" s="58">
        <v>4600</v>
      </c>
      <c r="C45" s="59" t="s">
        <v>218</v>
      </c>
      <c r="D45" s="83">
        <v>0</v>
      </c>
      <c r="E45" s="83">
        <v>0</v>
      </c>
      <c r="F45" s="83">
        <v>0</v>
      </c>
      <c r="G45" s="83">
        <v>0</v>
      </c>
      <c r="H45" s="83">
        <f t="shared" si="5"/>
        <v>0</v>
      </c>
    </row>
    <row r="46" spans="1:8" x14ac:dyDescent="0.25">
      <c r="A46" s="201"/>
      <c r="B46" s="58">
        <v>4700</v>
      </c>
      <c r="C46" s="59" t="s">
        <v>219</v>
      </c>
      <c r="D46" s="83">
        <v>0</v>
      </c>
      <c r="E46" s="83">
        <v>0</v>
      </c>
      <c r="F46" s="83">
        <v>0</v>
      </c>
      <c r="G46" s="83">
        <v>0</v>
      </c>
      <c r="H46" s="83">
        <f t="shared" si="5"/>
        <v>0</v>
      </c>
    </row>
    <row r="47" spans="1:8" x14ac:dyDescent="0.25">
      <c r="A47" s="201"/>
      <c r="B47" s="58">
        <v>4800</v>
      </c>
      <c r="C47" s="59" t="s">
        <v>220</v>
      </c>
      <c r="D47" s="83">
        <v>0</v>
      </c>
      <c r="E47" s="83">
        <v>0</v>
      </c>
      <c r="F47" s="83">
        <v>0</v>
      </c>
      <c r="G47" s="83">
        <v>0</v>
      </c>
      <c r="H47" s="83">
        <f t="shared" si="5"/>
        <v>0</v>
      </c>
    </row>
    <row r="48" spans="1:8" x14ac:dyDescent="0.25">
      <c r="A48" s="201"/>
      <c r="B48" s="58">
        <v>4900</v>
      </c>
      <c r="C48" s="59" t="s">
        <v>221</v>
      </c>
      <c r="D48" s="83">
        <v>0</v>
      </c>
      <c r="E48" s="83">
        <v>0</v>
      </c>
      <c r="F48" s="83">
        <v>0</v>
      </c>
      <c r="G48" s="83">
        <v>0</v>
      </c>
      <c r="H48" s="83">
        <f t="shared" si="5"/>
        <v>0</v>
      </c>
    </row>
    <row r="49" spans="1:8" x14ac:dyDescent="0.25">
      <c r="A49" s="201"/>
      <c r="B49" s="202" t="s">
        <v>12</v>
      </c>
      <c r="C49" s="202"/>
      <c r="D49" s="85">
        <f>SUM(D40:D48)</f>
        <v>0</v>
      </c>
      <c r="E49" s="85">
        <f t="shared" ref="E49:H49" si="7">SUM(E40:E48)</f>
        <v>0</v>
      </c>
      <c r="F49" s="85">
        <f t="shared" si="7"/>
        <v>0</v>
      </c>
      <c r="G49" s="85">
        <f t="shared" si="7"/>
        <v>0</v>
      </c>
      <c r="H49" s="85">
        <f t="shared" si="7"/>
        <v>0</v>
      </c>
    </row>
    <row r="50" spans="1:8" x14ac:dyDescent="0.25">
      <c r="A50" s="201" t="s">
        <v>13</v>
      </c>
      <c r="B50" s="58">
        <v>5100</v>
      </c>
      <c r="C50" s="59" t="s">
        <v>222</v>
      </c>
      <c r="D50" s="83">
        <v>0</v>
      </c>
      <c r="E50" s="83">
        <v>0</v>
      </c>
      <c r="F50" s="83">
        <v>0</v>
      </c>
      <c r="G50" s="83">
        <v>0</v>
      </c>
      <c r="H50" s="83">
        <f t="shared" si="5"/>
        <v>0</v>
      </c>
    </row>
    <row r="51" spans="1:8" x14ac:dyDescent="0.25">
      <c r="A51" s="201"/>
      <c r="B51" s="58">
        <v>5200</v>
      </c>
      <c r="C51" s="59" t="s">
        <v>223</v>
      </c>
      <c r="D51" s="83">
        <v>0</v>
      </c>
      <c r="E51" s="83">
        <v>0</v>
      </c>
      <c r="F51" s="83">
        <v>0</v>
      </c>
      <c r="G51" s="83">
        <v>0</v>
      </c>
      <c r="H51" s="83">
        <f t="shared" si="5"/>
        <v>0</v>
      </c>
    </row>
    <row r="52" spans="1:8" x14ac:dyDescent="0.25">
      <c r="A52" s="201"/>
      <c r="B52" s="58">
        <v>5300</v>
      </c>
      <c r="C52" s="59" t="s">
        <v>224</v>
      </c>
      <c r="D52" s="83">
        <v>0</v>
      </c>
      <c r="E52" s="83">
        <v>0</v>
      </c>
      <c r="F52" s="83">
        <v>0</v>
      </c>
      <c r="G52" s="83">
        <v>0</v>
      </c>
      <c r="H52" s="83">
        <f t="shared" si="5"/>
        <v>0</v>
      </c>
    </row>
    <row r="53" spans="1:8" x14ac:dyDescent="0.25">
      <c r="A53" s="201"/>
      <c r="B53" s="58">
        <v>5400</v>
      </c>
      <c r="C53" s="59" t="s">
        <v>225</v>
      </c>
      <c r="D53" s="83">
        <v>0</v>
      </c>
      <c r="E53" s="83">
        <v>0</v>
      </c>
      <c r="F53" s="83">
        <v>0</v>
      </c>
      <c r="G53" s="83">
        <v>0</v>
      </c>
      <c r="H53" s="83">
        <f t="shared" si="5"/>
        <v>0</v>
      </c>
    </row>
    <row r="54" spans="1:8" x14ac:dyDescent="0.25">
      <c r="A54" s="201"/>
      <c r="B54" s="58">
        <v>5500</v>
      </c>
      <c r="C54" s="59" t="s">
        <v>226</v>
      </c>
      <c r="D54" s="83">
        <v>0</v>
      </c>
      <c r="E54" s="83">
        <v>0</v>
      </c>
      <c r="F54" s="83">
        <v>0</v>
      </c>
      <c r="G54" s="83">
        <v>0</v>
      </c>
      <c r="H54" s="83">
        <f t="shared" si="5"/>
        <v>0</v>
      </c>
    </row>
    <row r="55" spans="1:8" x14ac:dyDescent="0.25">
      <c r="A55" s="201"/>
      <c r="B55" s="58">
        <v>5600</v>
      </c>
      <c r="C55" s="59" t="s">
        <v>227</v>
      </c>
      <c r="D55" s="83">
        <v>0</v>
      </c>
      <c r="E55" s="83">
        <v>0</v>
      </c>
      <c r="F55" s="83">
        <v>0</v>
      </c>
      <c r="G55" s="83">
        <v>0</v>
      </c>
      <c r="H55" s="83">
        <f t="shared" si="5"/>
        <v>0</v>
      </c>
    </row>
    <row r="56" spans="1:8" x14ac:dyDescent="0.25">
      <c r="A56" s="201"/>
      <c r="B56" s="58">
        <v>5700</v>
      </c>
      <c r="C56" s="59" t="s">
        <v>228</v>
      </c>
      <c r="D56" s="83">
        <v>0</v>
      </c>
      <c r="E56" s="83">
        <v>0</v>
      </c>
      <c r="F56" s="83">
        <v>0</v>
      </c>
      <c r="G56" s="83">
        <v>0</v>
      </c>
      <c r="H56" s="83">
        <f t="shared" si="5"/>
        <v>0</v>
      </c>
    </row>
    <row r="57" spans="1:8" x14ac:dyDescent="0.25">
      <c r="A57" s="201"/>
      <c r="B57" s="58">
        <v>5800</v>
      </c>
      <c r="C57" s="59" t="s">
        <v>229</v>
      </c>
      <c r="D57" s="83">
        <v>0</v>
      </c>
      <c r="E57" s="83">
        <v>0</v>
      </c>
      <c r="F57" s="83">
        <v>0</v>
      </c>
      <c r="G57" s="83">
        <v>0</v>
      </c>
      <c r="H57" s="83">
        <f t="shared" si="5"/>
        <v>0</v>
      </c>
    </row>
    <row r="58" spans="1:8" x14ac:dyDescent="0.25">
      <c r="A58" s="201"/>
      <c r="B58" s="58">
        <v>5900</v>
      </c>
      <c r="C58" s="59" t="s">
        <v>230</v>
      </c>
      <c r="D58" s="83">
        <v>0</v>
      </c>
      <c r="E58" s="83">
        <v>0</v>
      </c>
      <c r="F58" s="83">
        <v>0</v>
      </c>
      <c r="G58" s="83">
        <v>0</v>
      </c>
      <c r="H58" s="83">
        <f t="shared" si="5"/>
        <v>0</v>
      </c>
    </row>
    <row r="59" spans="1:8" x14ac:dyDescent="0.25">
      <c r="A59" s="201"/>
      <c r="B59" s="202" t="s">
        <v>14</v>
      </c>
      <c r="C59" s="202"/>
      <c r="D59" s="85">
        <f>SUM(D40:D48)</f>
        <v>0</v>
      </c>
      <c r="E59" s="85">
        <f t="shared" ref="E59:H59" si="8">SUM(E40:E48)</f>
        <v>0</v>
      </c>
      <c r="F59" s="85">
        <f t="shared" si="8"/>
        <v>0</v>
      </c>
      <c r="G59" s="85">
        <f t="shared" si="8"/>
        <v>0</v>
      </c>
      <c r="H59" s="85">
        <f t="shared" si="8"/>
        <v>0</v>
      </c>
    </row>
    <row r="60" spans="1:8" x14ac:dyDescent="0.25">
      <c r="A60" s="201" t="s">
        <v>15</v>
      </c>
      <c r="B60" s="58">
        <v>6100</v>
      </c>
      <c r="C60" s="59" t="s">
        <v>231</v>
      </c>
      <c r="D60" s="83">
        <v>0</v>
      </c>
      <c r="E60" s="83" t="s">
        <v>5</v>
      </c>
      <c r="F60" s="83" t="s">
        <v>5</v>
      </c>
      <c r="G60" s="83" t="s">
        <v>5</v>
      </c>
      <c r="H60" s="83" t="s">
        <v>5</v>
      </c>
    </row>
    <row r="61" spans="1:8" x14ac:dyDescent="0.25">
      <c r="A61" s="201"/>
      <c r="B61" s="58">
        <v>6200</v>
      </c>
      <c r="C61" s="59" t="s">
        <v>232</v>
      </c>
      <c r="D61" s="83">
        <v>0</v>
      </c>
      <c r="E61" s="83" t="s">
        <v>5</v>
      </c>
      <c r="F61" s="83" t="s">
        <v>5</v>
      </c>
      <c r="G61" s="83" t="s">
        <v>5</v>
      </c>
      <c r="H61" s="83" t="s">
        <v>5</v>
      </c>
    </row>
    <row r="62" spans="1:8" x14ac:dyDescent="0.25">
      <c r="A62" s="201"/>
      <c r="B62" s="58">
        <v>6300</v>
      </c>
      <c r="C62" s="59" t="s">
        <v>233</v>
      </c>
      <c r="D62" s="83">
        <v>0</v>
      </c>
      <c r="E62" s="83" t="s">
        <v>5</v>
      </c>
      <c r="F62" s="83" t="s">
        <v>5</v>
      </c>
      <c r="G62" s="83" t="s">
        <v>5</v>
      </c>
      <c r="H62" s="83" t="s">
        <v>5</v>
      </c>
    </row>
    <row r="63" spans="1:8" x14ac:dyDescent="0.25">
      <c r="A63" s="201"/>
      <c r="B63" s="202" t="s">
        <v>16</v>
      </c>
      <c r="C63" s="202"/>
      <c r="D63" s="85">
        <f>SUM(D60:D62)</f>
        <v>0</v>
      </c>
      <c r="E63" s="85">
        <f t="shared" ref="E63:H63" si="9">SUM(E60:E62)</f>
        <v>0</v>
      </c>
      <c r="F63" s="85">
        <f t="shared" si="9"/>
        <v>0</v>
      </c>
      <c r="G63" s="85">
        <f t="shared" si="9"/>
        <v>0</v>
      </c>
      <c r="H63" s="85">
        <f t="shared" si="9"/>
        <v>0</v>
      </c>
    </row>
    <row r="64" spans="1:8" x14ac:dyDescent="0.25">
      <c r="A64" s="27"/>
      <c r="B64" s="202" t="s">
        <v>17</v>
      </c>
      <c r="C64" s="202"/>
      <c r="D64" s="86">
        <f>+D63+D59+D49+D39+D19</f>
        <v>260459835</v>
      </c>
      <c r="E64" s="86">
        <f>+E63+E59+E49+E39+E29+E19</f>
        <v>263707168</v>
      </c>
      <c r="F64" s="86">
        <f>+F63+F59+F49+F39+F29+F19</f>
        <v>263707168</v>
      </c>
      <c r="G64" s="86">
        <f>+G63+G59+G49+G39+G29+G19</f>
        <v>263707168</v>
      </c>
      <c r="H64" s="86">
        <f t="shared" ref="H64" si="10">+H63+H59+H49+H39+H29+H19</f>
        <v>0</v>
      </c>
    </row>
    <row r="65" spans="1:8" ht="15" customHeight="1" x14ac:dyDescent="0.25"/>
    <row r="66" spans="1:8" ht="15" customHeight="1" x14ac:dyDescent="0.25">
      <c r="A66" s="200"/>
      <c r="B66" s="200"/>
      <c r="C66" s="200"/>
      <c r="D66" s="200"/>
      <c r="E66" s="200"/>
      <c r="F66" s="200"/>
      <c r="G66" s="200"/>
      <c r="H66" s="200"/>
    </row>
    <row r="67" spans="1:8" x14ac:dyDescent="0.25">
      <c r="A67" s="200"/>
      <c r="B67" s="200"/>
      <c r="C67" s="200"/>
      <c r="D67" s="200"/>
      <c r="E67" s="200"/>
      <c r="F67" s="200"/>
      <c r="G67" s="200"/>
      <c r="H67" s="200"/>
    </row>
    <row r="68" spans="1:8" x14ac:dyDescent="0.25">
      <c r="A68" s="200"/>
      <c r="B68" s="200"/>
      <c r="C68" s="200"/>
      <c r="D68" s="200"/>
      <c r="E68" s="200"/>
      <c r="F68" s="200"/>
      <c r="G68" s="200"/>
      <c r="H68" s="200"/>
    </row>
    <row r="69" spans="1:8" x14ac:dyDescent="0.25">
      <c r="A69" s="200"/>
      <c r="B69" s="200"/>
      <c r="C69" s="200"/>
      <c r="D69" s="200"/>
      <c r="E69" s="200"/>
      <c r="F69" s="200"/>
      <c r="G69" s="200"/>
      <c r="H69" s="200"/>
    </row>
  </sheetData>
  <mergeCells count="20">
    <mergeCell ref="A12:A19"/>
    <mergeCell ref="B19:C19"/>
    <mergeCell ref="A9:G9"/>
    <mergeCell ref="A11:B11"/>
    <mergeCell ref="A5:H5"/>
    <mergeCell ref="A6:H6"/>
    <mergeCell ref="A7:H7"/>
    <mergeCell ref="A20:A29"/>
    <mergeCell ref="B29:C29"/>
    <mergeCell ref="A30:A39"/>
    <mergeCell ref="B39:C39"/>
    <mergeCell ref="A40:A49"/>
    <mergeCell ref="B49:C49"/>
    <mergeCell ref="A69:H69"/>
    <mergeCell ref="A50:A59"/>
    <mergeCell ref="B59:C59"/>
    <mergeCell ref="A60:A63"/>
    <mergeCell ref="B63:C63"/>
    <mergeCell ref="B64:C64"/>
    <mergeCell ref="A66:H68"/>
  </mergeCells>
  <printOptions horizontalCentered="1"/>
  <pageMargins left="0.31496062992125984" right="0.31496062992125984" top="0.74803149606299213" bottom="0.55118110236220474" header="0.31496062992125984" footer="0.31496062992125984"/>
  <pageSetup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4:H31"/>
  <sheetViews>
    <sheetView topLeftCell="A19" zoomScale="85" zoomScaleNormal="85" workbookViewId="0">
      <selection activeCell="C16" sqref="C16"/>
    </sheetView>
  </sheetViews>
  <sheetFormatPr baseColWidth="10" defaultColWidth="11.42578125" defaultRowHeight="15" x14ac:dyDescent="0.25"/>
  <cols>
    <col min="1" max="1" width="24.85546875" style="9" customWidth="1"/>
    <col min="2" max="5" width="20" style="9" bestFit="1" customWidth="1"/>
    <col min="6" max="6" width="17.7109375" style="9" customWidth="1"/>
    <col min="7" max="16384" width="11.42578125" style="9"/>
  </cols>
  <sheetData>
    <row r="4" spans="1:8" ht="18" x14ac:dyDescent="0.35">
      <c r="A4" s="17"/>
      <c r="B4" s="17"/>
      <c r="C4" s="17"/>
      <c r="D4" s="17"/>
      <c r="E4" s="17"/>
      <c r="F4" s="17"/>
      <c r="G4" s="17"/>
    </row>
    <row r="5" spans="1:8" ht="16.5" customHeight="1" x14ac:dyDescent="0.25">
      <c r="A5" s="184" t="s">
        <v>377</v>
      </c>
      <c r="B5" s="184"/>
      <c r="C5" s="184"/>
      <c r="D5" s="184"/>
      <c r="E5" s="184"/>
      <c r="F5" s="184"/>
      <c r="G5" s="184"/>
      <c r="H5" s="184"/>
    </row>
    <row r="6" spans="1:8" ht="16.5" customHeight="1" x14ac:dyDescent="0.25">
      <c r="A6" s="184" t="s">
        <v>375</v>
      </c>
      <c r="B6" s="184"/>
      <c r="C6" s="184"/>
      <c r="D6" s="184"/>
      <c r="E6" s="184"/>
      <c r="F6" s="184"/>
      <c r="G6" s="184"/>
      <c r="H6" s="184"/>
    </row>
    <row r="7" spans="1:8" ht="16.5" customHeight="1" x14ac:dyDescent="0.25">
      <c r="A7" s="184" t="s">
        <v>376</v>
      </c>
      <c r="B7" s="184"/>
      <c r="C7" s="184"/>
      <c r="D7" s="184"/>
      <c r="E7" s="184"/>
      <c r="F7" s="184"/>
      <c r="G7" s="184"/>
      <c r="H7" s="184"/>
    </row>
    <row r="8" spans="1:8" ht="11.25" customHeight="1" x14ac:dyDescent="0.35">
      <c r="A8" s="17"/>
      <c r="B8" s="17"/>
      <c r="C8" s="17"/>
      <c r="D8" s="17"/>
      <c r="E8" s="17"/>
      <c r="F8" s="17"/>
      <c r="G8" s="17"/>
    </row>
    <row r="9" spans="1:8" ht="20.25" customHeight="1" x14ac:dyDescent="0.25">
      <c r="A9" s="184" t="s">
        <v>85</v>
      </c>
      <c r="B9" s="184"/>
      <c r="C9" s="184"/>
      <c r="D9" s="184"/>
      <c r="E9" s="184"/>
      <c r="F9" s="19"/>
      <c r="G9" s="20"/>
    </row>
    <row r="10" spans="1:8" ht="18" x14ac:dyDescent="0.35">
      <c r="A10" s="81" t="s">
        <v>18</v>
      </c>
      <c r="B10" s="81" t="s">
        <v>2</v>
      </c>
      <c r="C10" s="81" t="s">
        <v>3</v>
      </c>
      <c r="D10" s="81" t="s">
        <v>54</v>
      </c>
      <c r="E10" s="81" t="s">
        <v>55</v>
      </c>
      <c r="F10" s="81" t="s">
        <v>56</v>
      </c>
      <c r="G10" s="17"/>
    </row>
    <row r="11" spans="1:8" ht="26.25" customHeight="1" x14ac:dyDescent="0.35">
      <c r="A11" s="152" t="s">
        <v>393</v>
      </c>
      <c r="B11" s="164">
        <v>27522468</v>
      </c>
      <c r="C11" s="164">
        <v>26533394</v>
      </c>
      <c r="D11" s="164">
        <v>26533394</v>
      </c>
      <c r="E11" s="164">
        <v>26533394</v>
      </c>
      <c r="F11" s="165">
        <f>+C11-D11</f>
        <v>0</v>
      </c>
      <c r="G11" s="17"/>
    </row>
    <row r="12" spans="1:8" ht="26.25" customHeight="1" x14ac:dyDescent="0.25">
      <c r="A12" s="152" t="s">
        <v>394</v>
      </c>
      <c r="B12" s="164">
        <v>21976497</v>
      </c>
      <c r="C12" s="164">
        <v>21329223</v>
      </c>
      <c r="D12" s="164">
        <v>21329223</v>
      </c>
      <c r="E12" s="164">
        <v>21329223</v>
      </c>
      <c r="F12" s="165">
        <f t="shared" ref="F12:F25" si="0">+C12-D12</f>
        <v>0</v>
      </c>
      <c r="G12" s="17"/>
    </row>
    <row r="13" spans="1:8" ht="26.25" customHeight="1" x14ac:dyDescent="0.35">
      <c r="A13" s="152" t="s">
        <v>395</v>
      </c>
      <c r="B13" s="164">
        <v>9050478</v>
      </c>
      <c r="C13" s="164">
        <v>8894955</v>
      </c>
      <c r="D13" s="164">
        <v>8894955</v>
      </c>
      <c r="E13" s="164">
        <v>8894955</v>
      </c>
      <c r="F13" s="165">
        <f t="shared" si="0"/>
        <v>0</v>
      </c>
      <c r="G13" s="17"/>
    </row>
    <row r="14" spans="1:8" ht="26.25" customHeight="1" x14ac:dyDescent="0.25">
      <c r="A14" s="152" t="s">
        <v>396</v>
      </c>
      <c r="B14" s="164">
        <v>10319626</v>
      </c>
      <c r="C14" s="164">
        <v>10069575</v>
      </c>
      <c r="D14" s="164">
        <v>10069575</v>
      </c>
      <c r="E14" s="164">
        <v>10069575</v>
      </c>
      <c r="F14" s="165">
        <f t="shared" si="0"/>
        <v>0</v>
      </c>
      <c r="G14" s="17"/>
    </row>
    <row r="15" spans="1:8" ht="26.25" customHeight="1" x14ac:dyDescent="0.25">
      <c r="A15" s="152" t="s">
        <v>397</v>
      </c>
      <c r="B15" s="164">
        <v>10937508</v>
      </c>
      <c r="C15" s="164">
        <v>10852565</v>
      </c>
      <c r="D15" s="164">
        <v>10852565</v>
      </c>
      <c r="E15" s="164">
        <v>10852565</v>
      </c>
      <c r="F15" s="165">
        <f t="shared" si="0"/>
        <v>0</v>
      </c>
      <c r="G15" s="17"/>
    </row>
    <row r="16" spans="1:8" ht="26.25" customHeight="1" x14ac:dyDescent="0.25">
      <c r="A16" s="152" t="s">
        <v>398</v>
      </c>
      <c r="B16" s="164">
        <v>23019549</v>
      </c>
      <c r="C16" s="164">
        <v>22238099</v>
      </c>
      <c r="D16" s="164">
        <v>22238099</v>
      </c>
      <c r="E16" s="164">
        <v>22238099</v>
      </c>
      <c r="F16" s="165">
        <f t="shared" si="0"/>
        <v>0</v>
      </c>
      <c r="G16" s="17"/>
    </row>
    <row r="17" spans="1:7" ht="26.25" customHeight="1" x14ac:dyDescent="0.25">
      <c r="A17" s="152" t="s">
        <v>399</v>
      </c>
      <c r="B17" s="164">
        <v>19804292</v>
      </c>
      <c r="C17" s="164">
        <v>19114824</v>
      </c>
      <c r="D17" s="164">
        <v>19114824</v>
      </c>
      <c r="E17" s="164">
        <v>19114824</v>
      </c>
      <c r="F17" s="165">
        <f t="shared" si="0"/>
        <v>0</v>
      </c>
      <c r="G17" s="17"/>
    </row>
    <row r="18" spans="1:7" ht="26.25" customHeight="1" x14ac:dyDescent="0.25">
      <c r="A18" s="152" t="s">
        <v>400</v>
      </c>
      <c r="B18" s="164">
        <v>19393512</v>
      </c>
      <c r="C18" s="164">
        <v>18688355</v>
      </c>
      <c r="D18" s="164">
        <v>18688355</v>
      </c>
      <c r="E18" s="164">
        <v>18688355</v>
      </c>
      <c r="F18" s="165">
        <f t="shared" si="0"/>
        <v>0</v>
      </c>
      <c r="G18" s="17"/>
    </row>
    <row r="19" spans="1:7" ht="26.25" customHeight="1" x14ac:dyDescent="0.25">
      <c r="A19" s="152" t="s">
        <v>401</v>
      </c>
      <c r="B19" s="164">
        <v>20579734</v>
      </c>
      <c r="C19" s="164">
        <v>20205406</v>
      </c>
      <c r="D19" s="164">
        <v>20205406</v>
      </c>
      <c r="E19" s="164">
        <v>20205406</v>
      </c>
      <c r="F19" s="165">
        <f t="shared" si="0"/>
        <v>0</v>
      </c>
      <c r="G19" s="17"/>
    </row>
    <row r="20" spans="1:7" ht="26.25" customHeight="1" x14ac:dyDescent="0.25">
      <c r="A20" s="152" t="s">
        <v>402</v>
      </c>
      <c r="B20" s="164">
        <v>14338975</v>
      </c>
      <c r="C20" s="164">
        <v>13541834</v>
      </c>
      <c r="D20" s="164">
        <v>13541834</v>
      </c>
      <c r="E20" s="164">
        <v>13541834</v>
      </c>
      <c r="F20" s="165">
        <f t="shared" si="0"/>
        <v>0</v>
      </c>
      <c r="G20" s="17"/>
    </row>
    <row r="21" spans="1:7" ht="26.25" customHeight="1" x14ac:dyDescent="0.25">
      <c r="A21" s="152" t="s">
        <v>403</v>
      </c>
      <c r="B21" s="164">
        <v>15088571</v>
      </c>
      <c r="C21" s="164">
        <v>14249122</v>
      </c>
      <c r="D21" s="164">
        <v>14249122</v>
      </c>
      <c r="E21" s="164">
        <v>14249122</v>
      </c>
      <c r="F21" s="165">
        <f t="shared" si="0"/>
        <v>0</v>
      </c>
      <c r="G21" s="17"/>
    </row>
    <row r="22" spans="1:7" ht="26.25" customHeight="1" x14ac:dyDescent="0.25">
      <c r="A22" s="152" t="s">
        <v>404</v>
      </c>
      <c r="B22" s="164">
        <v>27864207</v>
      </c>
      <c r="C22" s="164">
        <v>26681931</v>
      </c>
      <c r="D22" s="164">
        <v>26681931</v>
      </c>
      <c r="E22" s="164">
        <v>26681931</v>
      </c>
      <c r="F22" s="165">
        <f t="shared" si="0"/>
        <v>0</v>
      </c>
      <c r="G22" s="17"/>
    </row>
    <row r="23" spans="1:7" ht="26.25" customHeight="1" x14ac:dyDescent="0.25">
      <c r="A23" s="152" t="s">
        <v>405</v>
      </c>
      <c r="B23" s="164">
        <v>32545555</v>
      </c>
      <c r="C23" s="164">
        <v>43509196</v>
      </c>
      <c r="D23" s="164">
        <v>43509196</v>
      </c>
      <c r="E23" s="164">
        <v>43509196</v>
      </c>
      <c r="F23" s="165">
        <f t="shared" si="0"/>
        <v>0</v>
      </c>
      <c r="G23" s="17"/>
    </row>
    <row r="24" spans="1:7" ht="48.75" customHeight="1" x14ac:dyDescent="0.25">
      <c r="A24" s="152" t="s">
        <v>406</v>
      </c>
      <c r="B24" s="164">
        <v>3580272</v>
      </c>
      <c r="C24" s="164">
        <v>3405624</v>
      </c>
      <c r="D24" s="164">
        <v>3405624</v>
      </c>
      <c r="E24" s="164">
        <v>3405624</v>
      </c>
      <c r="F24" s="165">
        <f t="shared" si="0"/>
        <v>0</v>
      </c>
      <c r="G24" s="17"/>
    </row>
    <row r="25" spans="1:7" ht="26.25" customHeight="1" x14ac:dyDescent="0.25">
      <c r="A25" s="152" t="s">
        <v>407</v>
      </c>
      <c r="B25" s="164">
        <v>5067305</v>
      </c>
      <c r="C25" s="164">
        <v>4393065</v>
      </c>
      <c r="D25" s="164">
        <v>4393065</v>
      </c>
      <c r="E25" s="164">
        <v>4393065</v>
      </c>
      <c r="F25" s="165">
        <f t="shared" si="0"/>
        <v>0</v>
      </c>
      <c r="G25" s="17"/>
    </row>
    <row r="26" spans="1:7" x14ac:dyDescent="0.25">
      <c r="A26" s="21" t="s">
        <v>19</v>
      </c>
      <c r="B26" s="166">
        <v>260459835</v>
      </c>
      <c r="C26" s="166">
        <f>SUM(C11:C25)</f>
        <v>263707168</v>
      </c>
      <c r="D26" s="166">
        <f>SUM(D11:D25)</f>
        <v>263707168</v>
      </c>
      <c r="E26" s="166">
        <f>SUM(E11:E25)</f>
        <v>263707168</v>
      </c>
      <c r="F26" s="166">
        <f>SUM(F11:F25)</f>
        <v>0</v>
      </c>
      <c r="G26" s="17"/>
    </row>
    <row r="27" spans="1:7" x14ac:dyDescent="0.25">
      <c r="A27" s="87"/>
      <c r="B27" s="87"/>
      <c r="C27" s="87"/>
      <c r="D27" s="87"/>
      <c r="E27" s="87"/>
      <c r="F27" s="87"/>
    </row>
    <row r="28" spans="1:7" ht="33" customHeight="1" x14ac:dyDescent="0.25">
      <c r="A28" s="211"/>
      <c r="B28" s="211"/>
      <c r="C28" s="211"/>
      <c r="D28" s="211"/>
      <c r="E28" s="211"/>
      <c r="F28" s="211"/>
      <c r="G28" s="211"/>
    </row>
    <row r="29" spans="1:7" x14ac:dyDescent="0.25">
      <c r="A29" s="210" t="s">
        <v>86</v>
      </c>
      <c r="B29" s="210"/>
      <c r="C29" s="210"/>
      <c r="D29" s="210"/>
      <c r="E29" s="210"/>
      <c r="F29" s="210"/>
      <c r="G29" s="210"/>
    </row>
    <row r="30" spans="1:7" x14ac:dyDescent="0.25">
      <c r="A30" s="80"/>
      <c r="B30" s="14"/>
      <c r="C30" s="14"/>
      <c r="D30" s="14"/>
      <c r="E30" s="14"/>
    </row>
    <row r="31" spans="1:7" x14ac:dyDescent="0.25">
      <c r="A31" s="80"/>
      <c r="B31" s="14"/>
      <c r="C31" s="14"/>
      <c r="D31" s="14"/>
      <c r="E31" s="14"/>
    </row>
  </sheetData>
  <mergeCells count="6">
    <mergeCell ref="A29:G29"/>
    <mergeCell ref="A9:E9"/>
    <mergeCell ref="A28:G28"/>
    <mergeCell ref="A5:H5"/>
    <mergeCell ref="A6:H6"/>
    <mergeCell ref="A7:H7"/>
  </mergeCells>
  <pageMargins left="0.7" right="0.7" top="0.75" bottom="0.75" header="0.3" footer="0.3"/>
  <pageSetup scale="84" orientation="landscape" r:id="rId1"/>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5:H22"/>
  <sheetViews>
    <sheetView zoomScale="85" zoomScaleNormal="85" workbookViewId="0">
      <selection activeCell="A21" sqref="A21:D22"/>
    </sheetView>
  </sheetViews>
  <sheetFormatPr baseColWidth="10" defaultColWidth="11.42578125" defaultRowHeight="15" x14ac:dyDescent="0.25"/>
  <cols>
    <col min="1" max="1" width="41.28515625" style="9" customWidth="1"/>
    <col min="2" max="2" width="24.42578125" style="9" customWidth="1"/>
    <col min="3" max="3" width="28.140625" style="9" customWidth="1"/>
    <col min="4" max="4" width="21.5703125" style="9" customWidth="1"/>
    <col min="5" max="16384" width="11.42578125" style="9"/>
  </cols>
  <sheetData>
    <row r="5" spans="1:8" ht="16.5" customHeight="1" x14ac:dyDescent="0.25">
      <c r="A5" s="184" t="s">
        <v>377</v>
      </c>
      <c r="B5" s="184"/>
      <c r="C5" s="184"/>
      <c r="D5" s="184"/>
      <c r="E5" s="184"/>
      <c r="F5" s="184"/>
      <c r="G5" s="184"/>
      <c r="H5" s="184"/>
    </row>
    <row r="6" spans="1:8" ht="16.5" customHeight="1" x14ac:dyDescent="0.25">
      <c r="A6" s="184" t="s">
        <v>375</v>
      </c>
      <c r="B6" s="184"/>
      <c r="C6" s="184"/>
      <c r="D6" s="184"/>
      <c r="E6" s="184"/>
      <c r="F6" s="184"/>
      <c r="G6" s="184"/>
      <c r="H6" s="184"/>
    </row>
    <row r="7" spans="1:8" ht="16.5" customHeight="1" x14ac:dyDescent="0.25">
      <c r="A7" s="184" t="s">
        <v>376</v>
      </c>
      <c r="B7" s="184"/>
      <c r="C7" s="184"/>
      <c r="D7" s="184"/>
      <c r="E7" s="184"/>
      <c r="F7" s="184"/>
      <c r="G7" s="184"/>
      <c r="H7" s="184"/>
    </row>
    <row r="8" spans="1:8" ht="15" customHeight="1" x14ac:dyDescent="0.35">
      <c r="A8" s="17"/>
      <c r="B8" s="17"/>
      <c r="C8" s="17"/>
      <c r="D8" s="17"/>
    </row>
    <row r="9" spans="1:8" ht="39.75" customHeight="1" x14ac:dyDescent="0.25">
      <c r="A9" s="184" t="s">
        <v>87</v>
      </c>
      <c r="B9" s="184"/>
      <c r="C9" s="184"/>
      <c r="D9" s="184"/>
    </row>
    <row r="10" spans="1:8" ht="18.75" x14ac:dyDescent="0.35">
      <c r="A10" s="28"/>
      <c r="B10" s="17"/>
      <c r="C10" s="17"/>
      <c r="D10" s="17"/>
    </row>
    <row r="11" spans="1:8" ht="35.25" customHeight="1" x14ac:dyDescent="0.25">
      <c r="A11" s="217" t="s">
        <v>20</v>
      </c>
      <c r="B11" s="217" t="s">
        <v>21</v>
      </c>
      <c r="C11" s="217"/>
      <c r="D11" s="217" t="s">
        <v>19</v>
      </c>
    </row>
    <row r="12" spans="1:8" x14ac:dyDescent="0.25">
      <c r="A12" s="217"/>
      <c r="B12" s="111" t="s">
        <v>22</v>
      </c>
      <c r="C12" s="111" t="s">
        <v>23</v>
      </c>
      <c r="D12" s="217"/>
    </row>
    <row r="13" spans="1:8" x14ac:dyDescent="0.25">
      <c r="A13" s="153" t="s">
        <v>319</v>
      </c>
      <c r="B13" s="153">
        <v>31</v>
      </c>
      <c r="C13" s="153"/>
      <c r="D13" s="153">
        <v>31</v>
      </c>
    </row>
    <row r="14" spans="1:8" x14ac:dyDescent="0.25">
      <c r="A14" s="153" t="s">
        <v>320</v>
      </c>
      <c r="B14" s="153">
        <v>128</v>
      </c>
      <c r="C14" s="153"/>
      <c r="D14" s="153">
        <v>128</v>
      </c>
    </row>
    <row r="15" spans="1:8" x14ac:dyDescent="0.25">
      <c r="A15" s="153" t="s">
        <v>321</v>
      </c>
      <c r="B15" s="153">
        <v>286</v>
      </c>
      <c r="C15" s="153"/>
      <c r="D15" s="153">
        <v>286</v>
      </c>
    </row>
    <row r="16" spans="1:8" x14ac:dyDescent="0.25">
      <c r="A16" s="214" t="s">
        <v>322</v>
      </c>
      <c r="B16" s="153" t="s">
        <v>323</v>
      </c>
      <c r="C16" s="153">
        <v>2756</v>
      </c>
      <c r="D16" s="214">
        <f>SUM(C16:C19)</f>
        <v>9258</v>
      </c>
    </row>
    <row r="17" spans="1:4" x14ac:dyDescent="0.25">
      <c r="A17" s="215"/>
      <c r="B17" s="153" t="s">
        <v>324</v>
      </c>
      <c r="C17" s="153">
        <v>3151</v>
      </c>
      <c r="D17" s="215"/>
    </row>
    <row r="18" spans="1:4" x14ac:dyDescent="0.25">
      <c r="A18" s="215"/>
      <c r="B18" s="153" t="s">
        <v>325</v>
      </c>
      <c r="C18" s="153">
        <v>2196</v>
      </c>
      <c r="D18" s="215"/>
    </row>
    <row r="19" spans="1:4" ht="34.5" customHeight="1" x14ac:dyDescent="0.25">
      <c r="A19" s="216"/>
      <c r="B19" s="153" t="s">
        <v>326</v>
      </c>
      <c r="C19" s="153">
        <v>1155</v>
      </c>
      <c r="D19" s="216"/>
    </row>
    <row r="20" spans="1:4" x14ac:dyDescent="0.25">
      <c r="A20" s="153" t="s">
        <v>19</v>
      </c>
      <c r="B20" s="153">
        <v>445</v>
      </c>
      <c r="C20" s="153">
        <v>9258</v>
      </c>
      <c r="D20" s="153" t="s">
        <v>408</v>
      </c>
    </row>
    <row r="21" spans="1:4" x14ac:dyDescent="0.25">
      <c r="A21" s="212" t="s">
        <v>409</v>
      </c>
      <c r="B21" s="212"/>
      <c r="C21" s="212"/>
      <c r="D21" s="212"/>
    </row>
    <row r="22" spans="1:4" ht="21" customHeight="1" x14ac:dyDescent="0.25">
      <c r="A22" s="213"/>
      <c r="B22" s="213"/>
      <c r="C22" s="213"/>
      <c r="D22" s="213"/>
    </row>
  </sheetData>
  <mergeCells count="10">
    <mergeCell ref="A21:D22"/>
    <mergeCell ref="A5:H5"/>
    <mergeCell ref="A6:H6"/>
    <mergeCell ref="A7:H7"/>
    <mergeCell ref="A16:A19"/>
    <mergeCell ref="D16:D19"/>
    <mergeCell ref="A9:D9"/>
    <mergeCell ref="A11:A12"/>
    <mergeCell ref="B11:C11"/>
    <mergeCell ref="D11:D12"/>
  </mergeCells>
  <printOptions horizontalCentered="1"/>
  <pageMargins left="0.62992125984251968" right="0.62992125984251968"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4:F24"/>
  <sheetViews>
    <sheetView topLeftCell="A7" zoomScale="110" zoomScaleNormal="110" workbookViewId="0">
      <selection activeCell="E37" sqref="E37"/>
    </sheetView>
  </sheetViews>
  <sheetFormatPr baseColWidth="10" defaultRowHeight="15" x14ac:dyDescent="0.25"/>
  <cols>
    <col min="1" max="1" width="37.5703125" customWidth="1"/>
    <col min="2" max="2" width="16.42578125" customWidth="1"/>
    <col min="3" max="6" width="15" customWidth="1"/>
  </cols>
  <sheetData>
    <row r="4" spans="1:6" s="7" customFormat="1" ht="18" x14ac:dyDescent="0.35">
      <c r="A4" s="29"/>
      <c r="B4" s="29"/>
      <c r="C4" s="29"/>
      <c r="D4" s="29"/>
      <c r="E4" s="29"/>
      <c r="F4" s="29"/>
    </row>
    <row r="5" spans="1:6" s="7" customFormat="1" ht="18" x14ac:dyDescent="0.35">
      <c r="A5" s="181" t="s">
        <v>181</v>
      </c>
      <c r="B5" s="182"/>
      <c r="C5" s="182"/>
      <c r="D5" s="29"/>
      <c r="E5" s="29"/>
      <c r="F5" s="29"/>
    </row>
    <row r="6" spans="1:6" s="7" customFormat="1" ht="18" x14ac:dyDescent="0.35">
      <c r="A6" s="181" t="s">
        <v>46</v>
      </c>
      <c r="B6" s="182"/>
      <c r="C6" s="182"/>
      <c r="D6" s="29"/>
      <c r="E6" s="29"/>
      <c r="F6" s="29"/>
    </row>
    <row r="7" spans="1:6" s="7" customFormat="1" ht="15.75" x14ac:dyDescent="0.3">
      <c r="A7" s="181" t="s">
        <v>47</v>
      </c>
      <c r="B7" s="182"/>
      <c r="C7" s="182"/>
      <c r="D7" s="29"/>
      <c r="E7" s="29"/>
      <c r="F7" s="29"/>
    </row>
    <row r="8" spans="1:6" s="7" customFormat="1" ht="18" x14ac:dyDescent="0.35">
      <c r="A8" s="29"/>
      <c r="B8" s="29"/>
      <c r="C8" s="29"/>
      <c r="D8" s="29"/>
      <c r="E8" s="29"/>
      <c r="F8" s="29"/>
    </row>
    <row r="9" spans="1:6" ht="15.75" x14ac:dyDescent="0.25">
      <c r="A9" s="220" t="s">
        <v>88</v>
      </c>
      <c r="B9" s="220"/>
      <c r="C9" s="220"/>
      <c r="D9" s="220"/>
      <c r="E9" s="220"/>
      <c r="F9" s="220"/>
    </row>
    <row r="10" spans="1:6" ht="12.75" customHeight="1" x14ac:dyDescent="0.25">
      <c r="A10" s="30"/>
      <c r="B10" s="30"/>
      <c r="C10" s="30"/>
      <c r="D10" s="30"/>
      <c r="E10" s="30"/>
      <c r="F10" s="30"/>
    </row>
    <row r="11" spans="1:6" x14ac:dyDescent="0.25">
      <c r="A11" s="221" t="s">
        <v>89</v>
      </c>
      <c r="B11" s="221" t="s">
        <v>24</v>
      </c>
      <c r="C11" s="221"/>
      <c r="D11" s="221"/>
      <c r="E11" s="221"/>
      <c r="F11" s="221"/>
    </row>
    <row r="12" spans="1:6" ht="22.5" x14ac:dyDescent="0.25">
      <c r="A12" s="221"/>
      <c r="B12" s="47" t="s">
        <v>25</v>
      </c>
      <c r="C12" s="47" t="s">
        <v>26</v>
      </c>
      <c r="D12" s="47" t="s">
        <v>27</v>
      </c>
      <c r="E12" s="47" t="s">
        <v>28</v>
      </c>
      <c r="F12" s="47" t="s">
        <v>19</v>
      </c>
    </row>
    <row r="13" spans="1:6" x14ac:dyDescent="0.25">
      <c r="A13" s="31" t="s">
        <v>29</v>
      </c>
      <c r="B13" s="31" t="s">
        <v>29</v>
      </c>
      <c r="C13" s="32"/>
      <c r="D13" s="31" t="s">
        <v>29</v>
      </c>
      <c r="E13" s="31" t="s">
        <v>29</v>
      </c>
      <c r="F13" s="31" t="s">
        <v>29</v>
      </c>
    </row>
    <row r="14" spans="1:6" x14ac:dyDescent="0.25">
      <c r="A14" s="31" t="s">
        <v>29</v>
      </c>
      <c r="B14" s="31" t="s">
        <v>29</v>
      </c>
      <c r="C14" s="32"/>
      <c r="D14" s="31" t="s">
        <v>29</v>
      </c>
      <c r="E14" s="31" t="s">
        <v>29</v>
      </c>
      <c r="F14" s="31" t="s">
        <v>29</v>
      </c>
    </row>
    <row r="15" spans="1:6" x14ac:dyDescent="0.25">
      <c r="A15" s="31" t="s">
        <v>29</v>
      </c>
      <c r="B15" s="31" t="s">
        <v>29</v>
      </c>
      <c r="C15" s="32"/>
      <c r="D15" s="31" t="s">
        <v>29</v>
      </c>
      <c r="E15" s="31" t="s">
        <v>29</v>
      </c>
      <c r="F15" s="31" t="s">
        <v>29</v>
      </c>
    </row>
    <row r="16" spans="1:6" x14ac:dyDescent="0.25">
      <c r="A16" s="32"/>
      <c r="B16" s="32"/>
      <c r="C16" s="32"/>
      <c r="D16" s="32"/>
      <c r="E16" s="32"/>
      <c r="F16" s="32"/>
    </row>
    <row r="17" spans="1:6" x14ac:dyDescent="0.25">
      <c r="A17" s="32"/>
      <c r="B17" s="32"/>
      <c r="C17" s="32"/>
      <c r="D17" s="32"/>
      <c r="E17" s="32"/>
      <c r="F17" s="32"/>
    </row>
    <row r="18" spans="1:6" x14ac:dyDescent="0.25">
      <c r="A18" s="32"/>
      <c r="B18" s="32"/>
      <c r="C18" s="32"/>
      <c r="D18" s="32"/>
      <c r="E18" s="32"/>
      <c r="F18" s="32"/>
    </row>
    <row r="19" spans="1:6" x14ac:dyDescent="0.25">
      <c r="A19" s="33"/>
      <c r="B19" s="32"/>
      <c r="C19" s="32"/>
      <c r="D19" s="32"/>
      <c r="E19" s="32"/>
      <c r="F19" s="32"/>
    </row>
    <row r="20" spans="1:6" x14ac:dyDescent="0.25">
      <c r="A20" s="2"/>
      <c r="B20" s="3"/>
      <c r="C20" s="3"/>
      <c r="D20" s="3"/>
      <c r="E20" s="3"/>
      <c r="F20" s="3"/>
    </row>
    <row r="21" spans="1:6" ht="33.75" customHeight="1" x14ac:dyDescent="0.25">
      <c r="A21" s="218"/>
      <c r="B21" s="218"/>
      <c r="C21" s="218"/>
      <c r="D21" s="218"/>
      <c r="E21" s="218"/>
      <c r="F21" s="218"/>
    </row>
    <row r="22" spans="1:6" x14ac:dyDescent="0.25">
      <c r="A22" s="219"/>
      <c r="B22" s="219"/>
      <c r="C22" s="219"/>
      <c r="D22" s="219"/>
      <c r="E22" s="219"/>
      <c r="F22" s="219"/>
    </row>
    <row r="23" spans="1:6" x14ac:dyDescent="0.25">
      <c r="A23" s="5"/>
      <c r="B23" s="5"/>
      <c r="C23" s="5"/>
      <c r="D23" s="5"/>
    </row>
    <row r="24" spans="1:6" x14ac:dyDescent="0.25">
      <c r="A24" s="6"/>
      <c r="B24" s="6"/>
      <c r="C24" s="6"/>
      <c r="D24" s="6"/>
    </row>
  </sheetData>
  <mergeCells count="8">
    <mergeCell ref="A21:F21"/>
    <mergeCell ref="A22:F22"/>
    <mergeCell ref="A5:C5"/>
    <mergeCell ref="A6:C6"/>
    <mergeCell ref="A7:C7"/>
    <mergeCell ref="A9:F9"/>
    <mergeCell ref="A11:A12"/>
    <mergeCell ref="B11:F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5:F22"/>
  <sheetViews>
    <sheetView zoomScale="110" zoomScaleNormal="110" workbookViewId="0">
      <selection activeCell="A10" sqref="A10:XFD10"/>
    </sheetView>
  </sheetViews>
  <sheetFormatPr baseColWidth="10" defaultColWidth="11.42578125" defaultRowHeight="15" x14ac:dyDescent="0.25"/>
  <cols>
    <col min="1" max="1" width="22.28515625" style="9" customWidth="1"/>
    <col min="2" max="6" width="18" style="9" customWidth="1"/>
    <col min="7" max="16384" width="11.42578125" style="9"/>
  </cols>
  <sheetData>
    <row r="5" spans="1:6" ht="18" x14ac:dyDescent="0.35">
      <c r="A5" s="181" t="s">
        <v>181</v>
      </c>
      <c r="B5" s="182"/>
      <c r="C5" s="182"/>
      <c r="D5" s="17"/>
      <c r="E5" s="17"/>
      <c r="F5" s="17"/>
    </row>
    <row r="6" spans="1:6" ht="18" x14ac:dyDescent="0.35">
      <c r="A6" s="181" t="s">
        <v>46</v>
      </c>
      <c r="B6" s="182"/>
      <c r="C6" s="182"/>
      <c r="D6" s="17"/>
      <c r="E6" s="17"/>
      <c r="F6" s="17"/>
    </row>
    <row r="7" spans="1:6" ht="15.75" x14ac:dyDescent="0.3">
      <c r="A7" s="181" t="s">
        <v>47</v>
      </c>
      <c r="B7" s="182"/>
      <c r="C7" s="182"/>
      <c r="D7" s="17"/>
      <c r="E7" s="17"/>
      <c r="F7" s="17"/>
    </row>
    <row r="8" spans="1:6" ht="18" x14ac:dyDescent="0.35">
      <c r="A8" s="17"/>
      <c r="B8" s="17"/>
      <c r="C8" s="17"/>
      <c r="D8" s="17"/>
      <c r="E8" s="17"/>
      <c r="F8" s="17"/>
    </row>
    <row r="9" spans="1:6" ht="26.25" customHeight="1" x14ac:dyDescent="0.25">
      <c r="A9" s="184" t="s">
        <v>90</v>
      </c>
      <c r="B9" s="184"/>
      <c r="C9" s="184"/>
      <c r="D9" s="184"/>
      <c r="E9" s="184"/>
      <c r="F9" s="184"/>
    </row>
    <row r="10" spans="1:6" ht="18" x14ac:dyDescent="0.35">
      <c r="A10" s="34"/>
      <c r="B10" s="17"/>
      <c r="C10" s="17"/>
      <c r="D10" s="17"/>
      <c r="E10" s="17"/>
      <c r="F10" s="17"/>
    </row>
    <row r="11" spans="1:6" x14ac:dyDescent="0.25">
      <c r="A11" s="45" t="s">
        <v>30</v>
      </c>
      <c r="B11" s="46" t="s">
        <v>2</v>
      </c>
      <c r="C11" s="46" t="s">
        <v>31</v>
      </c>
      <c r="D11" s="46" t="s">
        <v>54</v>
      </c>
      <c r="E11" s="46" t="s">
        <v>55</v>
      </c>
      <c r="F11" s="46" t="s">
        <v>56</v>
      </c>
    </row>
    <row r="12" spans="1:6" x14ac:dyDescent="0.25">
      <c r="A12" s="21"/>
      <c r="B12" s="21"/>
      <c r="C12" s="21"/>
      <c r="D12" s="21"/>
      <c r="E12" s="21"/>
      <c r="F12" s="21"/>
    </row>
    <row r="13" spans="1:6" x14ac:dyDescent="0.25">
      <c r="A13" s="21"/>
      <c r="B13" s="21"/>
      <c r="C13" s="21"/>
      <c r="D13" s="21"/>
      <c r="E13" s="21"/>
      <c r="F13" s="21"/>
    </row>
    <row r="14" spans="1:6" x14ac:dyDescent="0.25">
      <c r="A14" s="21"/>
      <c r="B14" s="21"/>
      <c r="C14" s="21"/>
      <c r="D14" s="21"/>
      <c r="E14" s="21"/>
      <c r="F14" s="21"/>
    </row>
    <row r="15" spans="1:6" x14ac:dyDescent="0.25">
      <c r="A15" s="21"/>
      <c r="B15" s="21"/>
      <c r="C15" s="21"/>
      <c r="D15" s="21"/>
      <c r="E15" s="21"/>
      <c r="F15" s="21"/>
    </row>
    <row r="16" spans="1:6" x14ac:dyDescent="0.25">
      <c r="A16" s="22" t="s">
        <v>19</v>
      </c>
      <c r="B16" s="21"/>
      <c r="C16" s="21"/>
      <c r="D16" s="21"/>
      <c r="E16" s="21"/>
      <c r="F16" s="21"/>
    </row>
    <row r="17" spans="1:6" x14ac:dyDescent="0.25">
      <c r="A17" s="12"/>
      <c r="B17" s="12"/>
      <c r="C17" s="12"/>
      <c r="D17" s="12"/>
      <c r="E17" s="12"/>
      <c r="F17" s="12"/>
    </row>
    <row r="18" spans="1:6" ht="29.25" customHeight="1" x14ac:dyDescent="0.25">
      <c r="A18" s="211"/>
      <c r="B18" s="211"/>
      <c r="C18" s="211"/>
      <c r="D18" s="211"/>
      <c r="E18" s="211"/>
    </row>
    <row r="19" spans="1:6" x14ac:dyDescent="0.25">
      <c r="A19" s="210"/>
      <c r="B19" s="210"/>
      <c r="C19" s="210"/>
      <c r="D19" s="210"/>
      <c r="E19" s="210"/>
    </row>
    <row r="20" spans="1:6" x14ac:dyDescent="0.25">
      <c r="A20" s="13"/>
      <c r="B20" s="13"/>
      <c r="C20" s="13"/>
      <c r="D20" s="13"/>
      <c r="E20" s="13"/>
    </row>
    <row r="21" spans="1:6" x14ac:dyDescent="0.25">
      <c r="A21" s="13"/>
      <c r="B21" s="13"/>
      <c r="C21" s="13"/>
      <c r="D21" s="13"/>
      <c r="E21" s="13"/>
    </row>
    <row r="22" spans="1:6" x14ac:dyDescent="0.25">
      <c r="A22" s="210"/>
      <c r="B22" s="210"/>
      <c r="C22" s="210"/>
      <c r="D22" s="210"/>
      <c r="E22" s="210"/>
      <c r="F22" s="13"/>
    </row>
  </sheetData>
  <mergeCells count="7">
    <mergeCell ref="A18:E18"/>
    <mergeCell ref="A19:E19"/>
    <mergeCell ref="A22:E22"/>
    <mergeCell ref="A9:F9"/>
    <mergeCell ref="A5:C5"/>
    <mergeCell ref="A6:C6"/>
    <mergeCell ref="A7:C7"/>
  </mergeCells>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5:H35"/>
  <sheetViews>
    <sheetView topLeftCell="A30" zoomScale="70" zoomScaleNormal="70" workbookViewId="0">
      <selection activeCell="A10" sqref="A10:E10"/>
    </sheetView>
  </sheetViews>
  <sheetFormatPr baseColWidth="10" defaultColWidth="11.42578125" defaultRowHeight="15" x14ac:dyDescent="0.25"/>
  <cols>
    <col min="1" max="1" width="24.140625" style="9" bestFit="1" customWidth="1"/>
    <col min="2" max="2" width="20.85546875" style="9" customWidth="1"/>
    <col min="3" max="3" width="22.140625" style="9" bestFit="1" customWidth="1"/>
    <col min="4" max="4" width="123.42578125" style="9" customWidth="1"/>
    <col min="5" max="5" width="78.85546875" style="9" customWidth="1"/>
    <col min="6" max="16384" width="11.42578125" style="9"/>
  </cols>
  <sheetData>
    <row r="5" spans="1:8" ht="16.5" customHeight="1" x14ac:dyDescent="0.25">
      <c r="A5" s="184" t="s">
        <v>377</v>
      </c>
      <c r="B5" s="184"/>
      <c r="C5" s="184"/>
      <c r="D5" s="184"/>
      <c r="E5" s="184"/>
      <c r="F5" s="184"/>
      <c r="G5" s="184"/>
      <c r="H5" s="184"/>
    </row>
    <row r="6" spans="1:8" ht="16.5" customHeight="1" x14ac:dyDescent="0.25">
      <c r="A6" s="184" t="s">
        <v>375</v>
      </c>
      <c r="B6" s="184"/>
      <c r="C6" s="184"/>
      <c r="D6" s="184"/>
      <c r="E6" s="184"/>
      <c r="F6" s="184"/>
      <c r="G6" s="184"/>
      <c r="H6" s="184"/>
    </row>
    <row r="7" spans="1:8" ht="16.5" customHeight="1" x14ac:dyDescent="0.25">
      <c r="A7" s="184" t="s">
        <v>376</v>
      </c>
      <c r="B7" s="184"/>
      <c r="C7" s="184"/>
      <c r="D7" s="184"/>
      <c r="E7" s="184"/>
      <c r="F7" s="184"/>
      <c r="G7" s="184"/>
      <c r="H7" s="184"/>
    </row>
    <row r="8" spans="1:8" ht="18" x14ac:dyDescent="0.25">
      <c r="A8" s="184" t="s">
        <v>94</v>
      </c>
      <c r="B8" s="184"/>
      <c r="C8" s="184"/>
      <c r="D8" s="184"/>
      <c r="E8" s="184"/>
    </row>
    <row r="9" spans="1:8" ht="7.5" customHeight="1" x14ac:dyDescent="0.35">
      <c r="A9" s="16"/>
      <c r="B9" s="17"/>
      <c r="C9" s="17"/>
      <c r="D9" s="17"/>
      <c r="E9" s="17"/>
    </row>
    <row r="10" spans="1:8" ht="33" customHeight="1" x14ac:dyDescent="0.25">
      <c r="A10" s="229" t="s">
        <v>98</v>
      </c>
      <c r="B10" s="229"/>
      <c r="C10" s="229"/>
      <c r="D10" s="229"/>
      <c r="E10" s="229"/>
    </row>
    <row r="11" spans="1:8" ht="18" x14ac:dyDescent="0.35">
      <c r="A11" s="17"/>
      <c r="B11" s="17"/>
      <c r="C11" s="17"/>
      <c r="D11" s="17"/>
      <c r="E11" s="17"/>
    </row>
    <row r="12" spans="1:8" ht="64.5" customHeight="1" x14ac:dyDescent="0.25">
      <c r="A12" s="44" t="s">
        <v>32</v>
      </c>
      <c r="B12" s="44" t="s">
        <v>57</v>
      </c>
      <c r="C12" s="44" t="s">
        <v>19</v>
      </c>
      <c r="D12" s="44" t="s">
        <v>95</v>
      </c>
      <c r="E12" s="44" t="s">
        <v>73</v>
      </c>
    </row>
    <row r="13" spans="1:8" x14ac:dyDescent="0.25">
      <c r="A13" s="226" t="s">
        <v>96</v>
      </c>
      <c r="B13" s="227"/>
      <c r="C13" s="227"/>
      <c r="D13" s="227"/>
      <c r="E13" s="228"/>
    </row>
    <row r="14" spans="1:8" ht="27" x14ac:dyDescent="0.25">
      <c r="A14" s="224" t="s">
        <v>33</v>
      </c>
      <c r="B14" s="35" t="s">
        <v>303</v>
      </c>
      <c r="C14" s="88">
        <v>263707168</v>
      </c>
      <c r="D14" s="89">
        <f>+C14/C25</f>
        <v>0.79753145410916138</v>
      </c>
      <c r="E14" s="90" t="s">
        <v>304</v>
      </c>
    </row>
    <row r="15" spans="1:8" x14ac:dyDescent="0.25">
      <c r="A15" s="224"/>
      <c r="B15" s="36"/>
      <c r="C15" s="36"/>
      <c r="D15" s="36"/>
      <c r="E15" s="91"/>
    </row>
    <row r="16" spans="1:8" ht="95.25" customHeight="1" x14ac:dyDescent="0.25">
      <c r="A16" s="224"/>
      <c r="B16" s="37" t="s">
        <v>34</v>
      </c>
      <c r="C16" s="92">
        <f>SUM(C14:C15)</f>
        <v>263707168</v>
      </c>
      <c r="D16" s="36"/>
      <c r="E16" s="93"/>
    </row>
    <row r="17" spans="1:5" ht="27" x14ac:dyDescent="0.25">
      <c r="A17" s="224" t="s">
        <v>35</v>
      </c>
      <c r="B17" s="36"/>
      <c r="C17" s="88">
        <f>20000000+90576</f>
        <v>20090576</v>
      </c>
      <c r="D17" s="89">
        <f>+C17/C25</f>
        <v>6.0760071152751602E-2</v>
      </c>
      <c r="E17" s="36" t="s">
        <v>305</v>
      </c>
    </row>
    <row r="18" spans="1:5" x14ac:dyDescent="0.25">
      <c r="A18" s="224"/>
      <c r="B18" s="36"/>
      <c r="C18" s="36"/>
      <c r="D18" s="36"/>
      <c r="E18" s="36" t="s">
        <v>29</v>
      </c>
    </row>
    <row r="19" spans="1:5" ht="25.5" x14ac:dyDescent="0.25">
      <c r="A19" s="224"/>
      <c r="B19" s="37" t="s">
        <v>36</v>
      </c>
      <c r="C19" s="92">
        <f>SUM(C17:C18)</f>
        <v>20090576</v>
      </c>
      <c r="D19" s="92"/>
      <c r="E19" s="92"/>
    </row>
    <row r="20" spans="1:5" ht="96" customHeight="1" x14ac:dyDescent="0.25">
      <c r="A20" s="224" t="s">
        <v>37</v>
      </c>
      <c r="B20" s="37"/>
      <c r="C20" s="94">
        <v>46856510</v>
      </c>
      <c r="D20" s="89">
        <f>+C20/C25</f>
        <v>0.14170847473808698</v>
      </c>
      <c r="E20" s="90" t="s">
        <v>306</v>
      </c>
    </row>
    <row r="21" spans="1:5" ht="25.5" x14ac:dyDescent="0.25">
      <c r="A21" s="224"/>
      <c r="B21" s="37" t="s">
        <v>307</v>
      </c>
      <c r="C21" s="95">
        <f>+C20</f>
        <v>46856510</v>
      </c>
      <c r="D21" s="36"/>
      <c r="E21" s="36"/>
    </row>
    <row r="22" spans="1:5" ht="15.75" customHeight="1" x14ac:dyDescent="0.25">
      <c r="A22" s="224" t="s">
        <v>58</v>
      </c>
      <c r="B22" s="36"/>
      <c r="C22" s="36"/>
      <c r="D22" s="36" t="s">
        <v>29</v>
      </c>
      <c r="E22" s="36" t="s">
        <v>29</v>
      </c>
    </row>
    <row r="23" spans="1:5" x14ac:dyDescent="0.25">
      <c r="A23" s="224"/>
      <c r="B23" s="36"/>
      <c r="C23" s="36"/>
      <c r="D23" s="36" t="s">
        <v>29</v>
      </c>
      <c r="E23" s="36" t="s">
        <v>29</v>
      </c>
    </row>
    <row r="24" spans="1:5" ht="26.25" customHeight="1" x14ac:dyDescent="0.25">
      <c r="A24" s="224"/>
      <c r="B24" s="37" t="s">
        <v>38</v>
      </c>
      <c r="C24" s="38"/>
      <c r="D24" s="36" t="s">
        <v>29</v>
      </c>
      <c r="E24" s="36" t="s">
        <v>29</v>
      </c>
    </row>
    <row r="25" spans="1:5" ht="24.75" customHeight="1" x14ac:dyDescent="0.25">
      <c r="A25" s="224" t="s">
        <v>97</v>
      </c>
      <c r="B25" s="224"/>
      <c r="C25" s="96">
        <f>+C16+C19+C21</f>
        <v>330654254</v>
      </c>
      <c r="D25" s="97">
        <f>+D20+D17+D14</f>
        <v>1</v>
      </c>
      <c r="E25" s="98" t="s">
        <v>29</v>
      </c>
    </row>
    <row r="26" spans="1:5" ht="15" customHeight="1" x14ac:dyDescent="0.25">
      <c r="A26" s="225" t="s">
        <v>59</v>
      </c>
      <c r="B26" s="225"/>
      <c r="C26" s="225"/>
      <c r="D26" s="225"/>
      <c r="E26" s="225"/>
    </row>
    <row r="27" spans="1:5" ht="28.5" customHeight="1" x14ac:dyDescent="0.25">
      <c r="A27" s="222" t="s">
        <v>60</v>
      </c>
      <c r="B27" s="223"/>
      <c r="C27" s="44" t="s">
        <v>19</v>
      </c>
      <c r="D27" s="44" t="s">
        <v>61</v>
      </c>
      <c r="E27" s="44" t="s">
        <v>62</v>
      </c>
    </row>
    <row r="28" spans="1:5" ht="327.75" customHeight="1" x14ac:dyDescent="0.25">
      <c r="A28" s="154" t="s">
        <v>308</v>
      </c>
      <c r="B28" s="124" t="s">
        <v>303</v>
      </c>
      <c r="C28" s="155">
        <f>+C16</f>
        <v>263707168</v>
      </c>
      <c r="D28" s="100" t="s">
        <v>309</v>
      </c>
      <c r="E28" s="100" t="s">
        <v>310</v>
      </c>
    </row>
    <row r="29" spans="1:5" ht="174" customHeight="1" x14ac:dyDescent="0.25">
      <c r="A29" s="154" t="s">
        <v>311</v>
      </c>
      <c r="B29" s="124" t="s">
        <v>454</v>
      </c>
      <c r="C29" s="155">
        <f>+C19</f>
        <v>20090576</v>
      </c>
      <c r="D29" s="101" t="s">
        <v>312</v>
      </c>
      <c r="E29" s="100" t="s">
        <v>310</v>
      </c>
    </row>
    <row r="30" spans="1:5" ht="105" x14ac:dyDescent="0.25">
      <c r="A30" s="154" t="s">
        <v>313</v>
      </c>
      <c r="B30" s="156" t="s">
        <v>453</v>
      </c>
      <c r="C30" s="155">
        <f>+C21</f>
        <v>46856510</v>
      </c>
      <c r="D30" s="101" t="s">
        <v>314</v>
      </c>
      <c r="E30" s="99"/>
    </row>
    <row r="32" spans="1:5" ht="15" customHeight="1" x14ac:dyDescent="0.25">
      <c r="A32" s="200"/>
      <c r="B32" s="200"/>
      <c r="C32" s="200"/>
      <c r="D32" s="200"/>
      <c r="E32" s="200"/>
    </row>
    <row r="33" spans="1:5" x14ac:dyDescent="0.25">
      <c r="A33" s="200"/>
      <c r="B33" s="200"/>
      <c r="C33" s="200"/>
      <c r="D33" s="200"/>
      <c r="E33" s="200"/>
    </row>
    <row r="34" spans="1:5" ht="21" customHeight="1" x14ac:dyDescent="0.25">
      <c r="A34" s="200"/>
      <c r="B34" s="200"/>
      <c r="C34" s="200"/>
      <c r="D34" s="200"/>
      <c r="E34" s="200"/>
    </row>
    <row r="35" spans="1:5" x14ac:dyDescent="0.25">
      <c r="A35" s="80"/>
    </row>
  </sheetData>
  <mergeCells count="14">
    <mergeCell ref="A13:E13"/>
    <mergeCell ref="A8:E8"/>
    <mergeCell ref="A10:E10"/>
    <mergeCell ref="A5:H5"/>
    <mergeCell ref="A6:H6"/>
    <mergeCell ref="A7:H7"/>
    <mergeCell ref="A27:B27"/>
    <mergeCell ref="A32:E34"/>
    <mergeCell ref="A14:A16"/>
    <mergeCell ref="A17:A19"/>
    <mergeCell ref="A20:A21"/>
    <mergeCell ref="A22:A24"/>
    <mergeCell ref="A25:B25"/>
    <mergeCell ref="A26:E26"/>
  </mergeCells>
  <pageMargins left="0.7" right="0.7" top="0.75" bottom="0.75" header="0.3" footer="0.3"/>
  <pageSetup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4:H28"/>
  <sheetViews>
    <sheetView topLeftCell="A10" zoomScale="55" zoomScaleNormal="55" workbookViewId="0">
      <selection activeCell="A17" sqref="A17"/>
    </sheetView>
  </sheetViews>
  <sheetFormatPr baseColWidth="10" defaultRowHeight="15" x14ac:dyDescent="0.25"/>
  <cols>
    <col min="1" max="1" width="41.140625" customWidth="1"/>
    <col min="2" max="2" width="35.28515625" customWidth="1"/>
    <col min="3" max="3" width="87.42578125" customWidth="1"/>
    <col min="4" max="4" width="35.85546875" customWidth="1"/>
    <col min="5" max="5" width="37.85546875" customWidth="1"/>
    <col min="6" max="6" width="17.85546875" customWidth="1"/>
  </cols>
  <sheetData>
    <row r="4" spans="1:8" s="7" customFormat="1" x14ac:dyDescent="0.25"/>
    <row r="5" spans="1:8" s="9" customFormat="1" ht="16.5" customHeight="1" x14ac:dyDescent="0.25">
      <c r="A5" s="184" t="s">
        <v>377</v>
      </c>
      <c r="B5" s="184"/>
      <c r="C5" s="184"/>
      <c r="D5" s="184"/>
      <c r="E5" s="184"/>
      <c r="F5" s="184"/>
      <c r="G5" s="184"/>
      <c r="H5" s="184"/>
    </row>
    <row r="6" spans="1:8" s="9" customFormat="1" ht="16.5" customHeight="1" x14ac:dyDescent="0.25">
      <c r="A6" s="184" t="s">
        <v>375</v>
      </c>
      <c r="B6" s="184"/>
      <c r="C6" s="184"/>
      <c r="D6" s="184"/>
      <c r="E6" s="184"/>
      <c r="F6" s="184"/>
      <c r="G6" s="184"/>
      <c r="H6" s="184"/>
    </row>
    <row r="7" spans="1:8" s="9" customFormat="1" ht="16.5" customHeight="1" x14ac:dyDescent="0.25">
      <c r="A7" s="184" t="s">
        <v>376</v>
      </c>
      <c r="B7" s="184"/>
      <c r="C7" s="184"/>
      <c r="D7" s="184"/>
      <c r="E7" s="184"/>
      <c r="F7" s="184"/>
      <c r="G7" s="184"/>
      <c r="H7" s="184"/>
    </row>
    <row r="8" spans="1:8" ht="18" x14ac:dyDescent="0.35">
      <c r="A8" s="17"/>
      <c r="B8" s="17"/>
      <c r="C8" s="17"/>
      <c r="D8" s="29"/>
      <c r="E8" s="29"/>
    </row>
    <row r="9" spans="1:8" ht="20.25" customHeight="1" x14ac:dyDescent="0.25">
      <c r="A9" s="239" t="s">
        <v>114</v>
      </c>
      <c r="B9" s="239"/>
      <c r="C9" s="239"/>
      <c r="D9" s="239"/>
      <c r="E9" s="239"/>
      <c r="F9" s="4"/>
    </row>
    <row r="10" spans="1:8" ht="15" customHeight="1" x14ac:dyDescent="0.35">
      <c r="A10" s="39"/>
      <c r="B10" s="29"/>
      <c r="C10" s="29"/>
      <c r="D10" s="29"/>
      <c r="E10" s="29"/>
    </row>
    <row r="11" spans="1:8" x14ac:dyDescent="0.25">
      <c r="A11" s="44" t="s">
        <v>99</v>
      </c>
      <c r="B11" s="44"/>
      <c r="C11" s="44" t="s">
        <v>100</v>
      </c>
      <c r="D11" s="44" t="s">
        <v>101</v>
      </c>
      <c r="E11" s="44" t="s">
        <v>102</v>
      </c>
    </row>
    <row r="12" spans="1:8" ht="200.1" customHeight="1" x14ac:dyDescent="0.25">
      <c r="A12" s="240" t="s">
        <v>106</v>
      </c>
      <c r="B12" s="240"/>
      <c r="C12" s="138" t="s">
        <v>433</v>
      </c>
      <c r="D12" s="139" t="s">
        <v>352</v>
      </c>
      <c r="E12" s="140" t="s">
        <v>435</v>
      </c>
    </row>
    <row r="13" spans="1:8" ht="409.5" customHeight="1" x14ac:dyDescent="0.25">
      <c r="A13" s="240" t="s">
        <v>107</v>
      </c>
      <c r="B13" s="240"/>
      <c r="C13" s="138" t="s">
        <v>444</v>
      </c>
      <c r="D13" s="139" t="s">
        <v>351</v>
      </c>
      <c r="E13" s="140" t="s">
        <v>436</v>
      </c>
    </row>
    <row r="14" spans="1:8" ht="144" customHeight="1" x14ac:dyDescent="0.25">
      <c r="A14" s="238" t="s">
        <v>108</v>
      </c>
      <c r="B14" s="238"/>
      <c r="C14" s="121" t="s">
        <v>367</v>
      </c>
      <c r="D14" s="53"/>
      <c r="E14" s="53" t="s">
        <v>372</v>
      </c>
    </row>
    <row r="15" spans="1:8" ht="144" customHeight="1" x14ac:dyDescent="0.25">
      <c r="A15" s="238" t="s">
        <v>183</v>
      </c>
      <c r="B15" s="238"/>
      <c r="C15" s="121" t="s">
        <v>368</v>
      </c>
      <c r="D15" s="82" t="s">
        <v>301</v>
      </c>
      <c r="E15" s="82" t="s">
        <v>302</v>
      </c>
    </row>
    <row r="16" spans="1:8" ht="199.5" customHeight="1" x14ac:dyDescent="0.25">
      <c r="A16" s="53" t="s">
        <v>109</v>
      </c>
      <c r="B16" s="241" t="s">
        <v>113</v>
      </c>
      <c r="C16" s="140" t="s">
        <v>437</v>
      </c>
      <c r="D16" s="141" t="s">
        <v>373</v>
      </c>
      <c r="E16" s="140" t="s">
        <v>443</v>
      </c>
    </row>
    <row r="17" spans="1:5" ht="30.75" customHeight="1" x14ac:dyDescent="0.25">
      <c r="A17" s="53" t="s">
        <v>110</v>
      </c>
      <c r="B17" s="241"/>
      <c r="C17" s="122" t="s">
        <v>143</v>
      </c>
      <c r="D17" s="53"/>
      <c r="E17" s="53"/>
    </row>
    <row r="18" spans="1:5" ht="261.75" customHeight="1" x14ac:dyDescent="0.25">
      <c r="A18" s="53" t="s">
        <v>111</v>
      </c>
      <c r="B18" s="241"/>
      <c r="C18" s="140" t="s">
        <v>438</v>
      </c>
      <c r="D18" s="141" t="s">
        <v>330</v>
      </c>
      <c r="E18" s="142" t="s">
        <v>439</v>
      </c>
    </row>
    <row r="19" spans="1:5" ht="41.25" customHeight="1" x14ac:dyDescent="0.25">
      <c r="A19" s="53" t="s">
        <v>112</v>
      </c>
      <c r="B19" s="241"/>
      <c r="C19" s="140" t="s">
        <v>440</v>
      </c>
      <c r="D19" s="141" t="s">
        <v>441</v>
      </c>
      <c r="E19" s="140" t="s">
        <v>442</v>
      </c>
    </row>
    <row r="20" spans="1:5" ht="15" customHeight="1" x14ac:dyDescent="0.25">
      <c r="A20" s="242" t="s">
        <v>103</v>
      </c>
      <c r="B20" s="243"/>
      <c r="C20" s="243"/>
      <c r="D20" s="243"/>
      <c r="E20" s="244"/>
    </row>
    <row r="21" spans="1:5" ht="15" customHeight="1" x14ac:dyDescent="0.25">
      <c r="A21" s="233" t="s">
        <v>104</v>
      </c>
      <c r="B21" s="234"/>
      <c r="C21" s="234"/>
      <c r="D21" s="234"/>
      <c r="E21" s="235"/>
    </row>
    <row r="22" spans="1:5" x14ac:dyDescent="0.25">
      <c r="A22" s="230" t="s">
        <v>445</v>
      </c>
      <c r="B22" s="231"/>
      <c r="C22" s="231"/>
      <c r="D22" s="231"/>
      <c r="E22" s="232"/>
    </row>
    <row r="23" spans="1:5" s="7" customFormat="1" ht="15" customHeight="1" x14ac:dyDescent="0.25">
      <c r="A23" s="230" t="s">
        <v>446</v>
      </c>
      <c r="B23" s="231"/>
      <c r="C23" s="231"/>
      <c r="D23" s="231"/>
      <c r="E23" s="232"/>
    </row>
    <row r="24" spans="1:5" s="7" customFormat="1" ht="31.5" customHeight="1" x14ac:dyDescent="0.25">
      <c r="A24" s="143" t="s">
        <v>447</v>
      </c>
      <c r="B24" s="144"/>
      <c r="C24" s="144"/>
      <c r="D24" s="144"/>
      <c r="E24" s="145"/>
    </row>
    <row r="25" spans="1:5" x14ac:dyDescent="0.25">
      <c r="A25" s="233" t="s">
        <v>105</v>
      </c>
      <c r="B25" s="234"/>
      <c r="C25" s="234"/>
      <c r="D25" s="234"/>
      <c r="E25" s="235"/>
    </row>
    <row r="26" spans="1:5" x14ac:dyDescent="0.25">
      <c r="A26" s="146" t="s">
        <v>331</v>
      </c>
      <c r="B26" s="236" t="s">
        <v>332</v>
      </c>
      <c r="C26" s="236"/>
      <c r="D26" s="236"/>
      <c r="E26" s="237"/>
    </row>
    <row r="27" spans="1:5" x14ac:dyDescent="0.25">
      <c r="A27" s="146" t="s">
        <v>333</v>
      </c>
      <c r="B27" s="236" t="s">
        <v>334</v>
      </c>
      <c r="C27" s="236"/>
      <c r="D27" s="236"/>
      <c r="E27" s="237"/>
    </row>
    <row r="28" spans="1:5" x14ac:dyDescent="0.25">
      <c r="A28" s="146" t="s">
        <v>335</v>
      </c>
      <c r="B28" s="236" t="s">
        <v>336</v>
      </c>
      <c r="C28" s="236"/>
      <c r="D28" s="236"/>
      <c r="E28" s="237"/>
    </row>
  </sheetData>
  <mergeCells count="17">
    <mergeCell ref="A5:H5"/>
    <mergeCell ref="A6:H6"/>
    <mergeCell ref="A7:H7"/>
    <mergeCell ref="A15:B15"/>
    <mergeCell ref="A21:E21"/>
    <mergeCell ref="A9:E9"/>
    <mergeCell ref="A12:B12"/>
    <mergeCell ref="A13:B13"/>
    <mergeCell ref="A14:B14"/>
    <mergeCell ref="B16:B19"/>
    <mergeCell ref="A20:E20"/>
    <mergeCell ref="A22:E22"/>
    <mergeCell ref="A25:E25"/>
    <mergeCell ref="B26:E26"/>
    <mergeCell ref="B27:E27"/>
    <mergeCell ref="B28:E28"/>
    <mergeCell ref="A23:E23"/>
  </mergeCells>
  <hyperlinks>
    <hyperlink ref="D15" r:id="rId1" xr:uid="{00000000-0004-0000-0700-000000000000}"/>
    <hyperlink ref="E15" r:id="rId2" xr:uid="{00000000-0004-0000-0700-000001000000}"/>
    <hyperlink ref="D18" r:id="rId3" xr:uid="{00000000-0004-0000-0700-000002000000}"/>
    <hyperlink ref="D13" r:id="rId4" xr:uid="{00000000-0004-0000-0700-000004000000}"/>
    <hyperlink ref="D12" r:id="rId5" xr:uid="{00000000-0004-0000-0700-000005000000}"/>
    <hyperlink ref="D16" r:id="rId6" xr:uid="{00000000-0004-0000-0700-000006000000}"/>
    <hyperlink ref="D19" r:id="rId7" xr:uid="{E92405BB-9B43-4D8A-9DA4-D2A4D90CDAF7}"/>
  </hyperlinks>
  <pageMargins left="0.7" right="0.7" top="0.75" bottom="0.75" header="0.3" footer="0.3"/>
  <pageSetup orientation="portrait" r:id="rId8"/>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5:L46"/>
  <sheetViews>
    <sheetView topLeftCell="A17" zoomScale="115" zoomScaleNormal="115" zoomScalePageLayoutView="130" workbookViewId="0">
      <selection activeCell="D33" sqref="D33"/>
    </sheetView>
  </sheetViews>
  <sheetFormatPr baseColWidth="10" defaultColWidth="11.42578125" defaultRowHeight="15" x14ac:dyDescent="0.25"/>
  <cols>
    <col min="1" max="1" width="16.85546875" style="9" customWidth="1"/>
    <col min="2" max="2" width="48.85546875" style="9" customWidth="1"/>
    <col min="3" max="5" width="16.85546875" style="66" customWidth="1"/>
    <col min="6" max="6" width="48.85546875" style="9" customWidth="1"/>
    <col min="7" max="8" width="16.85546875" style="9" customWidth="1"/>
    <col min="9" max="13" width="9.140625" style="9" customWidth="1"/>
    <col min="14" max="16384" width="11.42578125" style="9"/>
  </cols>
  <sheetData>
    <row r="5" spans="1:12" ht="16.5" customHeight="1" x14ac:dyDescent="0.25">
      <c r="A5" s="184" t="s">
        <v>377</v>
      </c>
      <c r="B5" s="184"/>
      <c r="C5" s="184"/>
      <c r="D5" s="184"/>
      <c r="E5" s="184"/>
      <c r="F5" s="184"/>
      <c r="G5" s="184"/>
      <c r="H5" s="184"/>
    </row>
    <row r="6" spans="1:12" ht="16.5" customHeight="1" x14ac:dyDescent="0.25">
      <c r="A6" s="184" t="s">
        <v>375</v>
      </c>
      <c r="B6" s="184"/>
      <c r="C6" s="184"/>
      <c r="D6" s="184"/>
      <c r="E6" s="184"/>
      <c r="F6" s="184"/>
      <c r="G6" s="184"/>
      <c r="H6" s="184"/>
    </row>
    <row r="7" spans="1:12" ht="16.5" customHeight="1" x14ac:dyDescent="0.25">
      <c r="A7" s="184" t="s">
        <v>376</v>
      </c>
      <c r="B7" s="184"/>
      <c r="C7" s="184"/>
      <c r="D7" s="184"/>
      <c r="E7" s="184"/>
      <c r="F7" s="184"/>
      <c r="G7" s="184"/>
      <c r="H7" s="184"/>
    </row>
    <row r="8" spans="1:12" ht="9" customHeight="1" x14ac:dyDescent="0.35">
      <c r="A8" s="17"/>
      <c r="B8" s="17"/>
      <c r="C8" s="65"/>
      <c r="D8" s="65"/>
      <c r="E8" s="65"/>
      <c r="F8" s="17"/>
      <c r="G8" s="17"/>
      <c r="H8" s="17"/>
      <c r="I8" s="17"/>
      <c r="J8" s="17"/>
      <c r="K8" s="17"/>
      <c r="L8" s="17"/>
    </row>
    <row r="9" spans="1:12" ht="19.5" customHeight="1" x14ac:dyDescent="0.25">
      <c r="A9" s="184" t="s">
        <v>120</v>
      </c>
      <c r="B9" s="184"/>
      <c r="C9" s="184"/>
      <c r="D9" s="184"/>
      <c r="E9" s="184"/>
      <c r="F9" s="184"/>
      <c r="G9" s="184"/>
      <c r="H9" s="184"/>
      <c r="I9" s="184"/>
      <c r="J9" s="184"/>
      <c r="K9" s="184"/>
      <c r="L9" s="184"/>
    </row>
    <row r="10" spans="1:12" ht="18" x14ac:dyDescent="0.35">
      <c r="A10" s="17"/>
      <c r="B10" s="17"/>
      <c r="C10" s="65"/>
      <c r="D10" s="65"/>
      <c r="E10" s="65"/>
      <c r="F10" s="17"/>
      <c r="G10" s="17"/>
      <c r="H10" s="17"/>
      <c r="I10" s="17"/>
      <c r="J10" s="17"/>
      <c r="K10" s="17"/>
      <c r="L10" s="17"/>
    </row>
    <row r="11" spans="1:12" ht="34.5" customHeight="1" x14ac:dyDescent="0.25">
      <c r="A11" s="255" t="s">
        <v>180</v>
      </c>
      <c r="B11" s="255"/>
      <c r="C11" s="255"/>
      <c r="D11" s="255"/>
      <c r="E11" s="255"/>
      <c r="F11" s="255"/>
      <c r="G11" s="255"/>
      <c r="H11" s="255"/>
      <c r="I11" s="17"/>
      <c r="J11" s="17"/>
      <c r="K11" s="17"/>
      <c r="L11" s="17"/>
    </row>
    <row r="12" spans="1:12" ht="21.75" x14ac:dyDescent="0.35">
      <c r="A12" s="15"/>
      <c r="B12" s="17"/>
      <c r="C12" s="65"/>
      <c r="D12" s="65"/>
      <c r="E12" s="65"/>
      <c r="F12" s="17"/>
      <c r="G12" s="17"/>
      <c r="H12" s="17"/>
      <c r="I12" s="17"/>
      <c r="J12" s="17"/>
      <c r="K12" s="17"/>
      <c r="L12" s="17"/>
    </row>
    <row r="13" spans="1:12" ht="69.75" customHeight="1" x14ac:dyDescent="0.25">
      <c r="A13" s="47" t="s">
        <v>39</v>
      </c>
      <c r="B13" s="47" t="s">
        <v>40</v>
      </c>
      <c r="C13" s="47" t="s">
        <v>115</v>
      </c>
      <c r="D13" s="47" t="s">
        <v>116</v>
      </c>
      <c r="E13" s="47" t="s">
        <v>63</v>
      </c>
      <c r="F13" s="47" t="s">
        <v>117</v>
      </c>
      <c r="G13" s="47" t="s">
        <v>118</v>
      </c>
      <c r="H13" s="47" t="s">
        <v>119</v>
      </c>
      <c r="I13" s="40"/>
      <c r="J13" s="17"/>
      <c r="K13" s="17"/>
      <c r="L13" s="17"/>
    </row>
    <row r="14" spans="1:12" ht="15.75" customHeight="1" x14ac:dyDescent="0.25">
      <c r="A14" s="256" t="s">
        <v>294</v>
      </c>
      <c r="B14" s="256"/>
      <c r="C14" s="256"/>
      <c r="D14" s="256"/>
      <c r="E14" s="256"/>
      <c r="F14" s="256"/>
      <c r="G14" s="256"/>
      <c r="H14" s="256"/>
      <c r="I14" s="40"/>
      <c r="J14" s="17"/>
      <c r="K14" s="17"/>
      <c r="L14" s="17"/>
    </row>
    <row r="15" spans="1:12" ht="24.75" customHeight="1" x14ac:dyDescent="0.25">
      <c r="A15" s="69" t="s">
        <v>41</v>
      </c>
      <c r="B15" s="68" t="s">
        <v>258</v>
      </c>
      <c r="C15" s="70">
        <v>3.19</v>
      </c>
      <c r="D15" s="70">
        <v>3.86</v>
      </c>
      <c r="E15" s="71">
        <f>(C15/D15)*100</f>
        <v>82.642487046632127</v>
      </c>
      <c r="F15" s="68" t="s">
        <v>259</v>
      </c>
      <c r="G15" s="252" t="s">
        <v>250</v>
      </c>
      <c r="H15" s="252" t="s">
        <v>261</v>
      </c>
      <c r="I15" s="40"/>
      <c r="J15" s="17"/>
      <c r="K15" s="17"/>
      <c r="L15" s="17"/>
    </row>
    <row r="16" spans="1:12" ht="45" x14ac:dyDescent="0.25">
      <c r="A16" s="69" t="s">
        <v>42</v>
      </c>
      <c r="B16" s="68" t="s">
        <v>237</v>
      </c>
      <c r="C16" s="70">
        <v>74.900000000000006</v>
      </c>
      <c r="D16" s="70">
        <v>73.81</v>
      </c>
      <c r="E16" s="71">
        <f t="shared" ref="E16:E22" si="0">(C16/D16)*100</f>
        <v>101.47676466603441</v>
      </c>
      <c r="F16" s="68" t="s">
        <v>260</v>
      </c>
      <c r="G16" s="253"/>
      <c r="H16" s="253"/>
      <c r="I16" s="40"/>
      <c r="J16" s="17"/>
      <c r="K16" s="17"/>
      <c r="L16" s="17"/>
    </row>
    <row r="17" spans="1:12" ht="56.25" x14ac:dyDescent="0.25">
      <c r="A17" s="257" t="s">
        <v>43</v>
      </c>
      <c r="B17" s="68" t="s">
        <v>241</v>
      </c>
      <c r="C17" s="70">
        <v>7.43</v>
      </c>
      <c r="D17" s="70">
        <v>7.37</v>
      </c>
      <c r="E17" s="71">
        <f t="shared" si="0"/>
        <v>100.81411126187245</v>
      </c>
      <c r="F17" s="68" t="s">
        <v>254</v>
      </c>
      <c r="G17" s="253"/>
      <c r="H17" s="253"/>
      <c r="I17" s="40"/>
      <c r="J17" s="17"/>
      <c r="K17" s="17"/>
      <c r="L17" s="17"/>
    </row>
    <row r="18" spans="1:12" ht="56.25" x14ac:dyDescent="0.25">
      <c r="A18" s="258"/>
      <c r="B18" s="68" t="s">
        <v>240</v>
      </c>
      <c r="C18" s="70">
        <v>15.72</v>
      </c>
      <c r="D18" s="70">
        <v>15.92</v>
      </c>
      <c r="E18" s="71">
        <f t="shared" si="0"/>
        <v>98.743718592964825</v>
      </c>
      <c r="F18" s="68" t="s">
        <v>253</v>
      </c>
      <c r="G18" s="253"/>
      <c r="H18" s="253"/>
      <c r="I18" s="40"/>
      <c r="J18" s="17"/>
      <c r="K18" s="17"/>
      <c r="L18" s="17"/>
    </row>
    <row r="19" spans="1:12" ht="33.75" x14ac:dyDescent="0.25">
      <c r="A19" s="259"/>
      <c r="B19" s="68" t="s">
        <v>251</v>
      </c>
      <c r="C19" s="71">
        <v>100</v>
      </c>
      <c r="D19" s="70">
        <v>95.31</v>
      </c>
      <c r="E19" s="71">
        <f t="shared" si="0"/>
        <v>104.92078480747035</v>
      </c>
      <c r="F19" s="68" t="s">
        <v>252</v>
      </c>
      <c r="G19" s="253"/>
      <c r="H19" s="253"/>
      <c r="I19" s="40"/>
      <c r="J19" s="17"/>
      <c r="K19" s="17"/>
      <c r="L19" s="17"/>
    </row>
    <row r="20" spans="1:12" ht="22.5" x14ac:dyDescent="0.25">
      <c r="A20" s="257" t="s">
        <v>44</v>
      </c>
      <c r="B20" s="68" t="s">
        <v>243</v>
      </c>
      <c r="C20" s="70">
        <v>7.26</v>
      </c>
      <c r="D20" s="70">
        <v>8.44</v>
      </c>
      <c r="E20" s="71">
        <f t="shared" si="0"/>
        <v>86.018957345971572</v>
      </c>
      <c r="F20" s="68" t="s">
        <v>256</v>
      </c>
      <c r="G20" s="253"/>
      <c r="H20" s="253"/>
      <c r="I20" s="40"/>
      <c r="J20" s="17"/>
      <c r="K20" s="17"/>
      <c r="L20" s="17"/>
    </row>
    <row r="21" spans="1:12" ht="33.75" x14ac:dyDescent="0.25">
      <c r="A21" s="258"/>
      <c r="B21" s="68" t="s">
        <v>242</v>
      </c>
      <c r="C21" s="71">
        <v>29.6</v>
      </c>
      <c r="D21" s="70">
        <v>29.05</v>
      </c>
      <c r="E21" s="71">
        <f t="shared" si="0"/>
        <v>101.89328743545612</v>
      </c>
      <c r="F21" s="68" t="s">
        <v>255</v>
      </c>
      <c r="G21" s="253"/>
      <c r="H21" s="253"/>
      <c r="I21" s="40"/>
      <c r="J21" s="17"/>
      <c r="K21" s="17"/>
      <c r="L21" s="17"/>
    </row>
    <row r="22" spans="1:12" ht="33" customHeight="1" x14ac:dyDescent="0.25">
      <c r="A22" s="259"/>
      <c r="B22" s="68" t="s">
        <v>239</v>
      </c>
      <c r="C22" s="71">
        <v>95</v>
      </c>
      <c r="D22" s="71">
        <v>97.5</v>
      </c>
      <c r="E22" s="71">
        <f t="shared" si="0"/>
        <v>97.435897435897431</v>
      </c>
      <c r="F22" s="68" t="s">
        <v>257</v>
      </c>
      <c r="G22" s="254"/>
      <c r="H22" s="254"/>
      <c r="I22" s="40"/>
      <c r="J22" s="17"/>
      <c r="K22" s="17"/>
      <c r="L22" s="17"/>
    </row>
    <row r="23" spans="1:12" ht="51.75" customHeight="1" x14ac:dyDescent="0.25">
      <c r="A23" s="246" t="s">
        <v>297</v>
      </c>
      <c r="B23" s="247"/>
      <c r="C23" s="247"/>
      <c r="D23" s="247"/>
      <c r="E23" s="247"/>
      <c r="F23" s="247"/>
      <c r="G23" s="247"/>
      <c r="H23" s="248"/>
      <c r="I23" s="40"/>
      <c r="J23" s="17"/>
      <c r="K23" s="17"/>
      <c r="L23" s="17"/>
    </row>
    <row r="24" spans="1:12" x14ac:dyDescent="0.25">
      <c r="A24" s="226" t="s">
        <v>293</v>
      </c>
      <c r="B24" s="227"/>
      <c r="C24" s="227"/>
      <c r="D24" s="227"/>
      <c r="E24" s="227"/>
      <c r="F24" s="227"/>
      <c r="G24" s="227"/>
      <c r="H24" s="228"/>
      <c r="I24" s="40"/>
      <c r="J24" s="17"/>
      <c r="K24" s="17"/>
      <c r="L24" s="17"/>
    </row>
    <row r="25" spans="1:12" ht="56.25" x14ac:dyDescent="0.25">
      <c r="A25" s="72" t="s">
        <v>238</v>
      </c>
      <c r="B25" s="68" t="s">
        <v>262</v>
      </c>
      <c r="C25" s="70">
        <v>2.63</v>
      </c>
      <c r="D25" s="70">
        <v>2.71</v>
      </c>
      <c r="E25" s="71">
        <f>(D25/C25)*100</f>
        <v>103.04182509505704</v>
      </c>
      <c r="F25" s="68" t="s">
        <v>265</v>
      </c>
      <c r="G25" s="252" t="s">
        <v>289</v>
      </c>
      <c r="H25" s="252" t="s">
        <v>290</v>
      </c>
      <c r="I25" s="40"/>
      <c r="J25" s="17"/>
      <c r="K25" s="17"/>
      <c r="L25" s="17"/>
    </row>
    <row r="26" spans="1:12" ht="180" x14ac:dyDescent="0.25">
      <c r="A26" s="257" t="s">
        <v>44</v>
      </c>
      <c r="B26" s="68" t="s">
        <v>263</v>
      </c>
      <c r="C26" s="70">
        <v>93.54</v>
      </c>
      <c r="D26" s="70">
        <v>86.07</v>
      </c>
      <c r="E26" s="71">
        <f>(D26/C26)*100</f>
        <v>92.014111610006395</v>
      </c>
      <c r="F26" s="68" t="s">
        <v>264</v>
      </c>
      <c r="G26" s="253"/>
      <c r="H26" s="253"/>
      <c r="I26" s="40"/>
      <c r="J26" s="17"/>
      <c r="K26" s="17"/>
      <c r="L26" s="17"/>
    </row>
    <row r="27" spans="1:12" ht="78.75" x14ac:dyDescent="0.25">
      <c r="A27" s="258"/>
      <c r="B27" s="68" t="s">
        <v>244</v>
      </c>
      <c r="C27" s="70">
        <v>99.28</v>
      </c>
      <c r="D27" s="70">
        <v>91.87</v>
      </c>
      <c r="E27" s="71">
        <f>(D27/C27)*100</f>
        <v>92.536261079774391</v>
      </c>
      <c r="F27" s="68" t="s">
        <v>266</v>
      </c>
      <c r="G27" s="253"/>
      <c r="H27" s="253"/>
      <c r="I27" s="40"/>
      <c r="J27" s="17"/>
      <c r="K27" s="17"/>
      <c r="L27" s="17"/>
    </row>
    <row r="28" spans="1:12" ht="56.25" x14ac:dyDescent="0.25">
      <c r="A28" s="259"/>
      <c r="B28" s="68" t="s">
        <v>245</v>
      </c>
      <c r="C28" s="70">
        <v>98.99</v>
      </c>
      <c r="D28" s="70">
        <v>100.69</v>
      </c>
      <c r="E28" s="71">
        <f>(D28/C28)*100</f>
        <v>101.71734518638247</v>
      </c>
      <c r="F28" s="68" t="s">
        <v>267</v>
      </c>
      <c r="G28" s="254"/>
      <c r="H28" s="254"/>
      <c r="I28" s="40"/>
      <c r="J28" s="17"/>
      <c r="K28" s="17"/>
      <c r="L28" s="17"/>
    </row>
    <row r="29" spans="1:12" ht="36.75" customHeight="1" x14ac:dyDescent="0.25">
      <c r="A29" s="246" t="s">
        <v>298</v>
      </c>
      <c r="B29" s="247"/>
      <c r="C29" s="247"/>
      <c r="D29" s="247"/>
      <c r="E29" s="247"/>
      <c r="F29" s="247"/>
      <c r="G29" s="247"/>
      <c r="H29" s="248"/>
      <c r="I29" s="40"/>
      <c r="J29" s="17"/>
      <c r="K29" s="17"/>
      <c r="L29" s="17"/>
    </row>
    <row r="30" spans="1:12" ht="15.75" customHeight="1" x14ac:dyDescent="0.25">
      <c r="A30" s="256" t="s">
        <v>268</v>
      </c>
      <c r="B30" s="256"/>
      <c r="C30" s="256"/>
      <c r="D30" s="256"/>
      <c r="E30" s="256"/>
      <c r="F30" s="256"/>
      <c r="G30" s="256"/>
      <c r="H30" s="256"/>
      <c r="I30" s="40"/>
      <c r="J30" s="17"/>
      <c r="K30" s="17"/>
      <c r="L30" s="17"/>
    </row>
    <row r="31" spans="1:12" ht="18" customHeight="1" x14ac:dyDescent="0.25">
      <c r="A31" s="73" t="s">
        <v>41</v>
      </c>
      <c r="B31" s="74" t="s">
        <v>246</v>
      </c>
      <c r="C31" s="75">
        <v>2.63</v>
      </c>
      <c r="D31" s="75">
        <v>2.71</v>
      </c>
      <c r="E31" s="76">
        <f>(D31/C31)*100</f>
        <v>103.04182509505704</v>
      </c>
      <c r="F31" s="74" t="s">
        <v>288</v>
      </c>
      <c r="G31" s="252" t="s">
        <v>291</v>
      </c>
      <c r="H31" s="252" t="s">
        <v>292</v>
      </c>
      <c r="I31" s="40"/>
      <c r="J31" s="17"/>
      <c r="K31" s="17"/>
      <c r="L31" s="17"/>
    </row>
    <row r="32" spans="1:12" ht="33" customHeight="1" x14ac:dyDescent="0.25">
      <c r="A32" s="73" t="s">
        <v>42</v>
      </c>
      <c r="B32" s="74" t="s">
        <v>269</v>
      </c>
      <c r="C32" s="75">
        <v>93.54</v>
      </c>
      <c r="D32" s="75">
        <v>92.17</v>
      </c>
      <c r="E32" s="76">
        <f>(D32/C32)*100</f>
        <v>98.535385931152447</v>
      </c>
      <c r="F32" s="74" t="s">
        <v>287</v>
      </c>
      <c r="G32" s="253"/>
      <c r="H32" s="253"/>
      <c r="I32" s="40"/>
      <c r="J32" s="17"/>
      <c r="K32" s="17"/>
      <c r="L32" s="17"/>
    </row>
    <row r="33" spans="1:12" x14ac:dyDescent="0.25">
      <c r="A33" s="73" t="s">
        <v>43</v>
      </c>
      <c r="B33" s="74" t="s">
        <v>247</v>
      </c>
      <c r="C33" s="75">
        <v>73.790000000000006</v>
      </c>
      <c r="D33" s="75">
        <v>73.94</v>
      </c>
      <c r="E33" s="76">
        <f t="shared" ref="E33:E44" si="1">(D33/C33)*100</f>
        <v>100.20327957717848</v>
      </c>
      <c r="F33" s="74" t="s">
        <v>288</v>
      </c>
      <c r="G33" s="253"/>
      <c r="H33" s="253"/>
      <c r="I33" s="40"/>
      <c r="J33" s="17"/>
      <c r="K33" s="17"/>
      <c r="L33" s="17"/>
    </row>
    <row r="34" spans="1:12" ht="67.5" x14ac:dyDescent="0.25">
      <c r="A34" s="73"/>
      <c r="B34" s="74" t="s">
        <v>270</v>
      </c>
      <c r="C34" s="75">
        <v>42.42</v>
      </c>
      <c r="D34" s="75">
        <v>18.489999999999998</v>
      </c>
      <c r="E34" s="76">
        <f t="shared" si="1"/>
        <v>43.587930221593588</v>
      </c>
      <c r="F34" s="74" t="s">
        <v>278</v>
      </c>
      <c r="G34" s="253"/>
      <c r="H34" s="253"/>
      <c r="I34" s="40"/>
      <c r="J34" s="17"/>
      <c r="K34" s="17"/>
      <c r="L34" s="17"/>
    </row>
    <row r="35" spans="1:12" ht="82.5" customHeight="1" x14ac:dyDescent="0.25">
      <c r="A35" s="73"/>
      <c r="B35" s="74" t="s">
        <v>271</v>
      </c>
      <c r="C35" s="75">
        <v>73.64</v>
      </c>
      <c r="D35" s="75">
        <v>103.31</v>
      </c>
      <c r="E35" s="76">
        <f t="shared" si="1"/>
        <v>140.2906029331885</v>
      </c>
      <c r="F35" s="74" t="s">
        <v>279</v>
      </c>
      <c r="G35" s="253"/>
      <c r="H35" s="253"/>
      <c r="I35" s="40"/>
      <c r="J35" s="17"/>
      <c r="K35" s="17"/>
      <c r="L35" s="17"/>
    </row>
    <row r="36" spans="1:12" x14ac:dyDescent="0.25">
      <c r="A36" s="73" t="s">
        <v>44</v>
      </c>
      <c r="B36" s="74" t="s">
        <v>248</v>
      </c>
      <c r="C36" s="76">
        <v>94.6</v>
      </c>
      <c r="D36" s="75">
        <v>94.19</v>
      </c>
      <c r="E36" s="76">
        <f t="shared" si="1"/>
        <v>99.566596194503177</v>
      </c>
      <c r="F36" s="74" t="s">
        <v>288</v>
      </c>
      <c r="G36" s="253"/>
      <c r="H36" s="253"/>
      <c r="I36" s="40"/>
      <c r="J36" s="17"/>
      <c r="K36" s="17"/>
      <c r="L36" s="17"/>
    </row>
    <row r="37" spans="1:12" ht="56.25" x14ac:dyDescent="0.25">
      <c r="A37" s="73"/>
      <c r="B37" s="74" t="s">
        <v>272</v>
      </c>
      <c r="C37" s="75">
        <v>7.46</v>
      </c>
      <c r="D37" s="75">
        <v>10.84</v>
      </c>
      <c r="E37" s="76">
        <f t="shared" si="1"/>
        <v>145.30831099195711</v>
      </c>
      <c r="F37" s="74" t="s">
        <v>283</v>
      </c>
      <c r="G37" s="253"/>
      <c r="H37" s="253"/>
      <c r="I37" s="40"/>
      <c r="J37" s="17"/>
      <c r="K37" s="17"/>
      <c r="L37" s="17"/>
    </row>
    <row r="38" spans="1:12" x14ac:dyDescent="0.25">
      <c r="A38" s="73"/>
      <c r="B38" s="74" t="s">
        <v>245</v>
      </c>
      <c r="C38" s="76">
        <v>99</v>
      </c>
      <c r="D38" s="75">
        <v>100.7</v>
      </c>
      <c r="E38" s="76">
        <f t="shared" si="1"/>
        <v>101.71717171717172</v>
      </c>
      <c r="F38" s="74" t="s">
        <v>286</v>
      </c>
      <c r="G38" s="253"/>
      <c r="H38" s="253"/>
      <c r="I38" s="40"/>
      <c r="J38" s="17"/>
      <c r="K38" s="17"/>
      <c r="L38" s="17"/>
    </row>
    <row r="39" spans="1:12" ht="67.5" x14ac:dyDescent="0.25">
      <c r="A39" s="73"/>
      <c r="B39" s="74" t="s">
        <v>273</v>
      </c>
      <c r="C39" s="75">
        <v>7.99</v>
      </c>
      <c r="D39" s="75">
        <v>4.84</v>
      </c>
      <c r="E39" s="76">
        <f t="shared" si="1"/>
        <v>60.575719649561954</v>
      </c>
      <c r="F39" s="74" t="s">
        <v>280</v>
      </c>
      <c r="G39" s="253"/>
      <c r="H39" s="253"/>
      <c r="I39" s="40"/>
      <c r="J39" s="17"/>
      <c r="K39" s="17"/>
      <c r="L39" s="17"/>
    </row>
    <row r="40" spans="1:12" ht="45" x14ac:dyDescent="0.25">
      <c r="A40" s="73"/>
      <c r="B40" s="74" t="s">
        <v>274</v>
      </c>
      <c r="C40" s="75">
        <v>99.28</v>
      </c>
      <c r="D40" s="75">
        <v>99.82</v>
      </c>
      <c r="E40" s="76">
        <f t="shared" si="1"/>
        <v>100.54391619661563</v>
      </c>
      <c r="F40" s="74" t="s">
        <v>281</v>
      </c>
      <c r="G40" s="253"/>
      <c r="H40" s="253"/>
      <c r="I40" s="40"/>
      <c r="J40" s="17"/>
      <c r="K40" s="17"/>
      <c r="L40" s="17"/>
    </row>
    <row r="41" spans="1:12" ht="22.5" x14ac:dyDescent="0.25">
      <c r="A41" s="73"/>
      <c r="B41" s="74" t="s">
        <v>275</v>
      </c>
      <c r="C41" s="75">
        <v>99.28</v>
      </c>
      <c r="D41" s="75">
        <v>92.88</v>
      </c>
      <c r="E41" s="76">
        <f t="shared" si="1"/>
        <v>93.553585817888802</v>
      </c>
      <c r="F41" s="74" t="s">
        <v>287</v>
      </c>
      <c r="G41" s="253"/>
      <c r="H41" s="253"/>
      <c r="I41" s="40"/>
      <c r="J41" s="17"/>
      <c r="K41" s="17"/>
      <c r="L41" s="17"/>
    </row>
    <row r="42" spans="1:12" ht="78.75" x14ac:dyDescent="0.25">
      <c r="A42" s="73"/>
      <c r="B42" s="74" t="s">
        <v>249</v>
      </c>
      <c r="C42" s="75">
        <v>133.33000000000001</v>
      </c>
      <c r="D42" s="75">
        <v>109.01</v>
      </c>
      <c r="E42" s="76">
        <f t="shared" si="1"/>
        <v>81.759543988599717</v>
      </c>
      <c r="F42" s="74" t="s">
        <v>282</v>
      </c>
      <c r="G42" s="253"/>
      <c r="H42" s="253"/>
      <c r="I42" s="40"/>
      <c r="J42" s="17"/>
      <c r="K42" s="17"/>
      <c r="L42" s="17"/>
    </row>
    <row r="43" spans="1:12" ht="33.75" x14ac:dyDescent="0.25">
      <c r="A43" s="73"/>
      <c r="B43" s="74" t="s">
        <v>276</v>
      </c>
      <c r="C43" s="76">
        <v>50</v>
      </c>
      <c r="D43" s="75">
        <v>60.11</v>
      </c>
      <c r="E43" s="76">
        <f t="shared" si="1"/>
        <v>120.22</v>
      </c>
      <c r="F43" s="74" t="s">
        <v>284</v>
      </c>
      <c r="G43" s="253"/>
      <c r="H43" s="253"/>
      <c r="I43" s="40"/>
      <c r="J43" s="17"/>
      <c r="K43" s="17"/>
      <c r="L43" s="17"/>
    </row>
    <row r="44" spans="1:12" ht="78.75" x14ac:dyDescent="0.25">
      <c r="A44" s="73"/>
      <c r="B44" s="74" t="s">
        <v>277</v>
      </c>
      <c r="C44" s="76">
        <v>67.73</v>
      </c>
      <c r="D44" s="75">
        <v>-11.21</v>
      </c>
      <c r="E44" s="76">
        <f t="shared" si="1"/>
        <v>-16.55101136866972</v>
      </c>
      <c r="F44" s="74" t="s">
        <v>285</v>
      </c>
      <c r="G44" s="254"/>
      <c r="H44" s="254"/>
      <c r="I44" s="40"/>
      <c r="J44" s="17"/>
      <c r="K44" s="17"/>
      <c r="L44" s="17"/>
    </row>
    <row r="45" spans="1:12" ht="41.25" customHeight="1" x14ac:dyDescent="0.25">
      <c r="A45" s="249" t="s">
        <v>299</v>
      </c>
      <c r="B45" s="250"/>
      <c r="C45" s="250"/>
      <c r="D45" s="250"/>
      <c r="E45" s="250"/>
      <c r="F45" s="250"/>
      <c r="G45" s="250"/>
      <c r="H45" s="251"/>
      <c r="I45" s="40"/>
      <c r="J45" s="17"/>
      <c r="K45" s="17"/>
      <c r="L45" s="17"/>
    </row>
    <row r="46" spans="1:12" x14ac:dyDescent="0.25">
      <c r="A46" s="245" t="s">
        <v>295</v>
      </c>
      <c r="B46" s="245"/>
      <c r="C46" s="245"/>
      <c r="D46" s="245"/>
      <c r="E46" s="245"/>
      <c r="F46" s="245"/>
      <c r="G46" s="245"/>
      <c r="H46" s="245"/>
    </row>
  </sheetData>
  <mergeCells count="21">
    <mergeCell ref="A24:H24"/>
    <mergeCell ref="A26:A28"/>
    <mergeCell ref="A5:H5"/>
    <mergeCell ref="A6:H6"/>
    <mergeCell ref="A7:H7"/>
    <mergeCell ref="A46:H46"/>
    <mergeCell ref="A23:H23"/>
    <mergeCell ref="A29:H29"/>
    <mergeCell ref="A45:H45"/>
    <mergeCell ref="A9:L9"/>
    <mergeCell ref="G25:G28"/>
    <mergeCell ref="H25:H28"/>
    <mergeCell ref="G31:G44"/>
    <mergeCell ref="H31:H44"/>
    <mergeCell ref="A11:H11"/>
    <mergeCell ref="A14:H14"/>
    <mergeCell ref="A30:H30"/>
    <mergeCell ref="G15:G22"/>
    <mergeCell ref="H15:H22"/>
    <mergeCell ref="A17:A19"/>
    <mergeCell ref="A20:A22"/>
  </mergeCells>
  <phoneticPr fontId="5" type="noConversion"/>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ANEXO A</vt:lpstr>
      <vt:lpstr>ANEXO 1 TABLA 1</vt:lpstr>
      <vt:lpstr>ANEXO 1 TABLA 2</vt:lpstr>
      <vt:lpstr>ANEXO 1 TABLA 3</vt:lpstr>
      <vt:lpstr>ANEXO 1 TABLA 4</vt:lpstr>
      <vt:lpstr>ANEXO 1 TABLA 5</vt:lpstr>
      <vt:lpstr>ANEXO 2</vt:lpstr>
      <vt:lpstr>ANEXO 3</vt:lpstr>
      <vt:lpstr>ANEXO 4</vt:lpstr>
      <vt:lpstr>ANEXO 6</vt:lpstr>
      <vt:lpstr>ANEXO 7</vt:lpstr>
      <vt:lpstr>ANEXO 8</vt:lpstr>
      <vt:lpstr>'ANEXO 1 TABLA 2'!Área_de_impresión</vt:lpstr>
      <vt:lpstr>'ANEXO 1 TABLA 1'!OLE_LINK1</vt:lpstr>
      <vt:lpstr>'ANEXO 7'!Títulos_a_imprimir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Lic Rafael</cp:lastModifiedBy>
  <cp:lastPrinted>2022-03-28T23:18:37Z</cp:lastPrinted>
  <dcterms:created xsi:type="dcterms:W3CDTF">2019-04-03T22:58:47Z</dcterms:created>
  <dcterms:modified xsi:type="dcterms:W3CDTF">2022-05-23T20:23:57Z</dcterms:modified>
</cp:coreProperties>
</file>