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5360" windowHeight="7815" activeTab="9"/>
  </bookViews>
  <sheets>
    <sheet name="Consideraciones" sheetId="13" r:id="rId1"/>
    <sheet name="Anexo A." sheetId="15" r:id="rId2"/>
    <sheet name="Anexo 1." sheetId="12" r:id="rId3"/>
    <sheet name="Tabla 1." sheetId="18" r:id="rId4"/>
    <sheet name="Tabla 2 " sheetId="20" r:id="rId5"/>
    <sheet name="Tabla 3" sheetId="21" r:id="rId6"/>
    <sheet name="Anexo 2." sheetId="23" r:id="rId7"/>
    <sheet name="Anexo 3. " sheetId="22" r:id="rId8"/>
    <sheet name="Anexo 4. " sheetId="16" r:id="rId9"/>
    <sheet name="Anexo 5.  " sheetId="17" r:id="rId10"/>
    <sheet name="GUIA-VIDEO" sheetId="11" r:id="rId11"/>
  </sheets>
  <definedNames>
    <definedName name="_xlnm._FilterDatabase" localSheetId="8" hidden="1">'Anexo 4. '!$A$4:$H$262</definedName>
    <definedName name="_xlnm._FilterDatabase" localSheetId="9" hidden="1">'Anexo 5.  '!$C$2:$C$64</definedName>
    <definedName name="_xlnm._FilterDatabase" localSheetId="1" hidden="1">'Anexo A.'!$C$2:$C$144</definedName>
    <definedName name="_xlnm.Print_Area" localSheetId="8">'Anexo 4. '!$A$1:$H$262</definedName>
    <definedName name="_xlnm.Print_Area" localSheetId="9">'Anexo 5.  '!$A$1:$E$63</definedName>
    <definedName name="_xlnm.Print_Area" localSheetId="1">'Anexo A.'!$A$1:$E$144</definedName>
    <definedName name="_xlnm.Print_Titles" localSheetId="8">'Anexo 4. '!$4:$8</definedName>
    <definedName name="_xlnm.Print_Titles" localSheetId="9">'Anexo 5.  '!$4:$4</definedName>
    <definedName name="_xlnm.Print_Titles" localSheetId="1">'Anexo A.'!$4:$4</definedName>
  </definedNames>
  <calcPr calcId="145621"/>
</workbook>
</file>

<file path=xl/calcChain.xml><?xml version="1.0" encoding="utf-8"?>
<calcChain xmlns="http://schemas.openxmlformats.org/spreadsheetml/2006/main">
  <c r="C32" i="23" l="1"/>
  <c r="C26" i="23"/>
  <c r="C24" i="23"/>
  <c r="C20" i="23"/>
  <c r="C33" i="23" s="1"/>
  <c r="D32" i="23" l="1"/>
  <c r="D24" i="23"/>
  <c r="D26" i="23"/>
  <c r="D28" i="23"/>
  <c r="D25" i="23"/>
  <c r="D22" i="23"/>
  <c r="D19" i="23"/>
  <c r="D15" i="23"/>
  <c r="D11" i="23"/>
  <c r="D7" i="23"/>
  <c r="D27" i="23"/>
  <c r="D21" i="23"/>
  <c r="D18" i="23"/>
  <c r="D14" i="23"/>
  <c r="D10" i="23"/>
  <c r="D30" i="23"/>
  <c r="D17" i="23"/>
  <c r="D13" i="23"/>
  <c r="D9" i="23"/>
  <c r="D29" i="23"/>
  <c r="D23" i="23"/>
  <c r="D16" i="23"/>
  <c r="D12" i="23"/>
  <c r="D8" i="23"/>
  <c r="D20" i="23"/>
  <c r="J40" i="22" l="1"/>
  <c r="D84" i="20" l="1"/>
  <c r="C84" i="20"/>
  <c r="B84" i="20"/>
  <c r="E83" i="20"/>
  <c r="E82" i="20"/>
  <c r="E81" i="20"/>
  <c r="E80" i="20"/>
  <c r="E79" i="20"/>
  <c r="E78" i="20"/>
  <c r="E77" i="20"/>
  <c r="E76" i="20"/>
  <c r="E75" i="20"/>
  <c r="E74" i="20"/>
  <c r="E73" i="20"/>
  <c r="E72" i="20"/>
  <c r="E71" i="20"/>
  <c r="E70" i="20"/>
  <c r="E69" i="20"/>
  <c r="E68" i="20"/>
  <c r="E67" i="20"/>
  <c r="E66" i="20"/>
  <c r="E65" i="20"/>
  <c r="E64" i="20"/>
  <c r="E63" i="20"/>
  <c r="E62" i="20"/>
  <c r="E61" i="20"/>
  <c r="E60" i="20"/>
  <c r="E59" i="20"/>
  <c r="E58" i="20"/>
  <c r="E57" i="20"/>
  <c r="E56" i="20"/>
  <c r="E55" i="20"/>
  <c r="E54" i="20"/>
  <c r="E53" i="20"/>
  <c r="E52" i="20"/>
  <c r="E51" i="20"/>
  <c r="E50" i="20"/>
  <c r="E49" i="20"/>
  <c r="E48" i="20"/>
  <c r="E47" i="20"/>
  <c r="E46" i="20"/>
  <c r="E45" i="20"/>
  <c r="E44" i="20"/>
  <c r="E43" i="20"/>
  <c r="E42" i="20"/>
  <c r="E41" i="20"/>
  <c r="E40" i="20"/>
  <c r="E39" i="20"/>
  <c r="E38" i="20"/>
  <c r="E37" i="20"/>
  <c r="E36" i="20"/>
  <c r="E35" i="20"/>
  <c r="E34" i="20"/>
  <c r="E33" i="20"/>
  <c r="E32" i="20"/>
  <c r="E31" i="20"/>
  <c r="E30" i="20"/>
  <c r="E29" i="20"/>
  <c r="E28" i="20"/>
  <c r="E27" i="20"/>
  <c r="E26" i="20"/>
  <c r="E25" i="20"/>
  <c r="E24" i="20"/>
  <c r="E23" i="20"/>
  <c r="E22" i="20"/>
  <c r="E21" i="20"/>
  <c r="E20" i="20"/>
  <c r="E19" i="20"/>
  <c r="E18" i="20"/>
  <c r="E17" i="20"/>
  <c r="E16" i="20"/>
  <c r="E15" i="20"/>
  <c r="E14" i="20"/>
  <c r="E13" i="20"/>
  <c r="E12" i="20"/>
  <c r="E11" i="20"/>
  <c r="E10" i="20"/>
  <c r="E9" i="20"/>
  <c r="E8" i="20"/>
  <c r="E7" i="20"/>
  <c r="E6" i="20"/>
  <c r="E84" i="20" l="1"/>
  <c r="G60" i="18"/>
  <c r="F60" i="18"/>
  <c r="E60" i="18"/>
  <c r="D60" i="18"/>
  <c r="G59" i="18"/>
  <c r="D54" i="18"/>
  <c r="D58" i="18" s="1"/>
  <c r="F48" i="18"/>
  <c r="E48" i="18"/>
  <c r="G47" i="18"/>
  <c r="F46" i="18"/>
  <c r="E46" i="18"/>
  <c r="F45" i="18"/>
  <c r="E45" i="18"/>
  <c r="F44" i="18"/>
  <c r="E44" i="18"/>
  <c r="D44" i="18"/>
  <c r="G37" i="18"/>
  <c r="G35" i="18"/>
  <c r="G44" i="18" s="1"/>
  <c r="D34" i="18"/>
  <c r="G32" i="18"/>
  <c r="G31" i="18"/>
  <c r="G30" i="18"/>
  <c r="G29" i="18"/>
  <c r="F28" i="18"/>
  <c r="E28" i="18"/>
  <c r="G27" i="18"/>
  <c r="G26" i="18"/>
  <c r="F25" i="18"/>
  <c r="G25" i="18" s="1"/>
  <c r="E25" i="18"/>
  <c r="E34" i="18" s="1"/>
  <c r="D24" i="18"/>
  <c r="F21" i="18"/>
  <c r="E21" i="18"/>
  <c r="F20" i="18"/>
  <c r="E20" i="18"/>
  <c r="E19" i="18"/>
  <c r="G19" i="18" s="1"/>
  <c r="F18" i="18"/>
  <c r="E18" i="18"/>
  <c r="F17" i="18"/>
  <c r="G17" i="18" s="1"/>
  <c r="E17" i="18"/>
  <c r="G16" i="18"/>
  <c r="F15" i="18"/>
  <c r="E15" i="18"/>
  <c r="F14" i="18"/>
  <c r="E14" i="18"/>
  <c r="D14" i="18"/>
  <c r="D61" i="18" s="1"/>
  <c r="G12" i="18"/>
  <c r="G10" i="18"/>
  <c r="G9" i="18"/>
  <c r="G8" i="18"/>
  <c r="G7" i="18"/>
  <c r="G6" i="18"/>
  <c r="G21" i="18" l="1"/>
  <c r="G46" i="18"/>
  <c r="G48" i="18"/>
  <c r="G20" i="18"/>
  <c r="G15" i="18"/>
  <c r="E24" i="18"/>
  <c r="E61" i="18" s="1"/>
  <c r="F24" i="18"/>
  <c r="G24" i="18" s="1"/>
  <c r="E54" i="18"/>
  <c r="E58" i="18" s="1"/>
  <c r="F34" i="18"/>
  <c r="G34" i="18" s="1"/>
  <c r="G45" i="18"/>
  <c r="F54" i="18"/>
  <c r="G18" i="18"/>
  <c r="G28" i="18"/>
  <c r="G14" i="18"/>
  <c r="F58" i="18" l="1"/>
  <c r="G54" i="18"/>
  <c r="F61" i="18"/>
  <c r="G61" i="18" s="1"/>
  <c r="E10" i="16" l="1"/>
  <c r="J10" i="16"/>
  <c r="E11" i="16"/>
  <c r="E12" i="16"/>
  <c r="E13" i="16"/>
  <c r="E14" i="16"/>
  <c r="E15" i="16"/>
  <c r="E16" i="16"/>
</calcChain>
</file>

<file path=xl/sharedStrings.xml><?xml version="1.0" encoding="utf-8"?>
<sst xmlns="http://schemas.openxmlformats.org/spreadsheetml/2006/main" count="2329" uniqueCount="1436">
  <si>
    <t>Capítulos de gasto</t>
  </si>
  <si>
    <t>Concepto</t>
  </si>
  <si>
    <t>Aprobado</t>
  </si>
  <si>
    <t>Modificado</t>
  </si>
  <si>
    <t>Ejercido</t>
  </si>
  <si>
    <t>Ejercido/</t>
  </si>
  <si>
    <t>1000: Servicios personales</t>
  </si>
  <si>
    <t>REMUNERACIONES AL PERSONAL DE CARÁCTER PERMANENTE</t>
  </si>
  <si>
    <t xml:space="preserve"> </t>
  </si>
  <si>
    <t>REMUNERACIONES AL PERSONAL DE CARÁCTER TRANSITORIO</t>
  </si>
  <si>
    <t>REMUNERACIONES ADICIONALES Y ESPECIALES</t>
  </si>
  <si>
    <t>SEGURIDAD SOCIAL</t>
  </si>
  <si>
    <t>OTRAS PRESTACIONES SOCIALES Y ECONÓMICAS</t>
  </si>
  <si>
    <t>PREVISIONES</t>
  </si>
  <si>
    <t>PAGO DE ESTÍMULOS A SERVIDORES PÚBLICOS</t>
  </si>
  <si>
    <t>Subtotal de Capítulo 1000</t>
  </si>
  <si>
    <t>2000: 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</si>
  <si>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</si>
  <si>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</si>
  <si>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</si>
  <si>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</si>
  <si>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</si>
  <si>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</si>
  <si>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</si>
  <si>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</si>
  <si>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</si>
  <si>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Subtotal de Capítulo 2000</t>
  </si>
  <si>
    <t>3000: 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</si>
  <si>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</si>
  <si>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</si>
  <si>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</si>
  <si>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</si>
  <si>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</si>
  <si>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</si>
  <si>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</si>
  <si>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</si>
  <si>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</si>
  <si>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Subtotal de Capítulo 3000</t>
  </si>
  <si>
    <t>4000: 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</si>
  <si>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</si>
  <si>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</si>
  <si>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</si>
  <si>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</si>
  <si>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</si>
  <si>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</si>
  <si>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</si>
  <si>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</si>
  <si>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</si>
  <si>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Subtotal de Capítulo 4000</t>
  </si>
  <si>
    <t>5000: Bienes Muebles e Inmuebles</t>
  </si>
  <si>
    <t>MOBILIARIO Y EQUIPO DE ADMINISTRACIÓN</t>
  </si>
  <si>
    <t>MOBILIARIO Y EQUIPO EDUCACIONAL Y RECREATIVO</t>
  </si>
  <si>
    <t>EQUIPO E INSTRUMENTAL MEDICO Y DE LABORATORIO</t>
  </si>
  <si>
    <t>VEHÍCULOS Y EQUIPO DE TRANSPORTE</t>
  </si>
  <si>
    <t>EQUIPO DE DEFENSA Y SEGURIDAD</t>
  </si>
  <si>
    <t>MAQUINARIA, OTROS EQUIPOS Y HERRAMIENTAS</t>
  </si>
  <si>
    <t>ACTIVOS BIOLÓGICOS</t>
  </si>
  <si>
    <t>BIENES INUMEBLES</t>
  </si>
  <si>
    <t>ACTIVOS INTANGIBLES</t>
  </si>
  <si>
    <t>Subtotal de Capítulo 5000</t>
  </si>
  <si>
    <t>6000: Obras Públicas</t>
  </si>
  <si>
    <t>OBRA PÚBLICA EN BIENES DE DOMINIO PÚBLICO</t>
  </si>
  <si>
    <t>OBRA PÚBLICA EN BIENES PROPIOS</t>
  </si>
  <si>
    <t>PROYECTOS PRODUCTIVOS Y ACCIONES DE FOMENTO</t>
  </si>
  <si>
    <t>Subtotal de Capítulo 6000</t>
  </si>
  <si>
    <t xml:space="preserve">Total </t>
  </si>
  <si>
    <t>Total</t>
  </si>
  <si>
    <t>Orden de Gobierno</t>
  </si>
  <si>
    <t xml:space="preserve">Fuente de Financiamiento </t>
  </si>
  <si>
    <t>% que representa el presupuesto del Fondo y cada Fuente de Financiamiento con respecto al total de recursos 2022 de la Ejecutora</t>
  </si>
  <si>
    <t xml:space="preserve">Justificación o comentarios de la fuente de financiamiento </t>
  </si>
  <si>
    <t>INGRESOS TOTALES 2022</t>
  </si>
  <si>
    <t>Federal</t>
  </si>
  <si>
    <t xml:space="preserve">Subtotal Federal </t>
  </si>
  <si>
    <t>Estatal</t>
  </si>
  <si>
    <t>Subtotal Estatal (b)</t>
  </si>
  <si>
    <t>Ingresos propios</t>
  </si>
  <si>
    <t>Subtotal Estatal (c)</t>
  </si>
  <si>
    <t>Otros recursos (Especificar cuáles)</t>
  </si>
  <si>
    <t>Subtotal Otros recursos (d)</t>
  </si>
  <si>
    <t>Total de ingresos 2022 de la Ejecutora (a + b+ c+ d)</t>
  </si>
  <si>
    <t>CONCURRENCIA DE RECURSOS</t>
  </si>
  <si>
    <t>Orden de Gobierno y Fuente de Financiamiento</t>
  </si>
  <si>
    <t>Fundamento legal por el que concurren los recursos:</t>
  </si>
  <si>
    <t>Comentarios:</t>
  </si>
  <si>
    <r>
      <t>·</t>
    </r>
    <r>
      <rPr>
        <sz val="7"/>
        <color rgb="FF000000"/>
        <rFont val="Times New Roman"/>
        <family val="1"/>
      </rPr>
      <t xml:space="preserve">         </t>
    </r>
    <r>
      <rPr>
        <b/>
        <sz val="10"/>
        <color rgb="FF000000"/>
        <rFont val="Lucida Sans"/>
        <family val="2"/>
      </rPr>
      <t>Reportar los ingresos totales.</t>
    </r>
  </si>
  <si>
    <r>
      <t>·</t>
    </r>
    <r>
      <rPr>
        <sz val="7"/>
        <color rgb="FF000000"/>
        <rFont val="Times New Roman"/>
        <family val="1"/>
      </rPr>
      <t xml:space="preserve">         </t>
    </r>
    <r>
      <rPr>
        <b/>
        <sz val="10"/>
        <color rgb="FF000000"/>
        <rFont val="Lucida Sans"/>
        <family val="2"/>
      </rPr>
      <t>De aplicar concurrencia de recursos debe reportarse y explicarse que recursos concurren y cuál es el fundamento.</t>
    </r>
  </si>
  <si>
    <t>Pregunta:</t>
  </si>
  <si>
    <t>Respuesta:</t>
  </si>
  <si>
    <t>Evidencia Documental:</t>
  </si>
  <si>
    <r>
      <t xml:space="preserve">1.- ¿Dispone de </t>
    </r>
    <r>
      <rPr>
        <b/>
        <sz val="9"/>
        <color theme="0"/>
        <rFont val="Montserrat"/>
        <family val="3"/>
      </rPr>
      <t>Estructura Orgánica</t>
    </r>
    <r>
      <rPr>
        <sz val="9"/>
        <color theme="0"/>
        <rFont val="Montserrat"/>
        <family val="3"/>
      </rPr>
      <t xml:space="preserve">? </t>
    </r>
  </si>
  <si>
    <t>¿Está autorizada?</t>
  </si>
  <si>
    <t xml:space="preserve">¿Está alineada al Reglamento Interno y a los Manuales Administrativos? </t>
  </si>
  <si>
    <t xml:space="preserve">¿Contiene Áreas específicas sobre el manejo, operación, reporte o cualquier actividad relacionada al Fondo? </t>
  </si>
  <si>
    <t xml:space="preserve">Detalle minuciosamente las áreas y jerarquía. </t>
  </si>
  <si>
    <t>¿Está publicado? Consulta en:</t>
  </si>
  <si>
    <r>
      <t xml:space="preserve">2.- ¿Dispone de </t>
    </r>
    <r>
      <rPr>
        <b/>
        <sz val="9"/>
        <color theme="0"/>
        <rFont val="Montserrat"/>
        <family val="3"/>
      </rPr>
      <t>Reglamento Interno</t>
    </r>
    <r>
      <rPr>
        <sz val="9"/>
        <color theme="0"/>
        <rFont val="Montserrat"/>
        <family val="3"/>
      </rPr>
      <t xml:space="preserve">? </t>
    </r>
  </si>
  <si>
    <t xml:space="preserve">¿Está autorizado o publicado oficialmente en Gaceta? </t>
  </si>
  <si>
    <t xml:space="preserve">¿En qué fecha fue la última actualización? </t>
  </si>
  <si>
    <t xml:space="preserve">¿Está alineado a los Manuales Administrativos y a la Estructura Orgánica? </t>
  </si>
  <si>
    <t xml:space="preserve">¿Contienen funciones y/o atribuciones sobre el manejo, operación, reporte o cualquier actividad relacionada al Fondo? </t>
  </si>
  <si>
    <t xml:space="preserve">Detalle minuciosamente las atribuciones. </t>
  </si>
  <si>
    <r>
      <t xml:space="preserve">3.- ¿Dispone de </t>
    </r>
    <r>
      <rPr>
        <b/>
        <sz val="9"/>
        <color theme="0"/>
        <rFont val="Montserrat"/>
        <family val="3"/>
      </rPr>
      <t>Manual General de Organización</t>
    </r>
    <r>
      <rPr>
        <sz val="9"/>
        <color theme="0"/>
        <rFont val="Montserrat"/>
        <family val="3"/>
      </rPr>
      <t>?</t>
    </r>
  </si>
  <si>
    <t>¿Está autorizado o publicado oficialmente en Gaceta?</t>
  </si>
  <si>
    <t xml:space="preserve">¿Está alineado al Reglamento Interno y a la Estructura Orgánica? </t>
  </si>
  <si>
    <t xml:space="preserve">¿Contienen funciones, actividades y/o procesos sobre el  manejo, operación, reporte o cualquier actividad relacionada al Fondo? </t>
  </si>
  <si>
    <t xml:space="preserve">Detalle minuciosamente las funciones, actividades y/o procesos relacionados al Fondo. </t>
  </si>
  <si>
    <r>
      <t xml:space="preserve">4.- ¿Dispone de </t>
    </r>
    <r>
      <rPr>
        <b/>
        <sz val="9"/>
        <color theme="0"/>
        <rFont val="Montserrat"/>
        <family val="3"/>
      </rPr>
      <t>Manuales Específicos de Organización</t>
    </r>
    <r>
      <rPr>
        <sz val="9"/>
        <color theme="0"/>
        <rFont val="Montserrat"/>
        <family val="3"/>
      </rPr>
      <t xml:space="preserve">? </t>
    </r>
  </si>
  <si>
    <t xml:space="preserve">¿Están autorizados o publicados oficialmente en Gaceta? </t>
  </si>
  <si>
    <t xml:space="preserve">¿Están alineados al Reglamento Interno y a la Estructura Orgánica? </t>
  </si>
  <si>
    <t xml:space="preserve">¿Contienen funciones, actividades y/o procesos sobre el manejo, operación y reporte del Fondo? </t>
  </si>
  <si>
    <t>Detalle minuciosamente las funciones, actividades y/o procesos relacionados al Fondo.</t>
  </si>
  <si>
    <t>¿Están publicados? Consulta en:</t>
  </si>
  <si>
    <r>
      <t xml:space="preserve">5.- ¿Dispone de </t>
    </r>
    <r>
      <rPr>
        <b/>
        <sz val="9"/>
        <color theme="0"/>
        <rFont val="Montserrat"/>
        <family val="3"/>
      </rPr>
      <t>Manuales de Procedimientos</t>
    </r>
    <r>
      <rPr>
        <sz val="9"/>
        <color theme="0"/>
        <rFont val="Montserrat"/>
        <family val="3"/>
      </rPr>
      <t xml:space="preserve"> o de algunos otros distintos? </t>
    </r>
  </si>
  <si>
    <r>
      <t xml:space="preserve">6.- ¿Conoce el número de </t>
    </r>
    <r>
      <rPr>
        <b/>
        <sz val="9"/>
        <color theme="0"/>
        <rFont val="Montserrat"/>
        <family val="3"/>
      </rPr>
      <t xml:space="preserve">personal </t>
    </r>
    <r>
      <rPr>
        <sz val="9"/>
        <color theme="0"/>
        <rFont val="Montserrat"/>
        <family val="3"/>
      </rPr>
      <t xml:space="preserve">exacto que interviene en el  manejo, operación, reporte o cualquier actividad relacionada al Fondo? </t>
    </r>
  </si>
  <si>
    <t>¿Cuántos son? ¿Los perfiles están asociados a las funciones?</t>
  </si>
  <si>
    <t xml:space="preserve">¿En 2022, hubo rotación de personal que maneja, opera, reporta e interviene en cualquier actividad relacionada al Fondo? </t>
  </si>
  <si>
    <t xml:space="preserve">Detalle el número de personal que cambió. </t>
  </si>
  <si>
    <t>¿Cómo afecta los cambios de funcionarios a cargo del manejo, operación, reporte o cualquier actividad relacionada al Fondo?</t>
  </si>
  <si>
    <r>
      <t xml:space="preserve">7.- Enliste los </t>
    </r>
    <r>
      <rPr>
        <b/>
        <sz val="9"/>
        <color theme="0"/>
        <rFont val="Montserrat"/>
        <family val="3"/>
      </rPr>
      <t>cursos</t>
    </r>
    <r>
      <rPr>
        <sz val="9"/>
        <color theme="0"/>
        <rFont val="Montserrat"/>
        <family val="3"/>
      </rPr>
      <t xml:space="preserve"> necesarios en que debe especializarse el personal que maneja, opera, reporta e interviene en cualquier actividad relacionada al Fondo, para que sean susceptibles de gestionarse por parte de la Subsecretaría de Planeación.</t>
    </r>
  </si>
  <si>
    <t>Nivel de Objetivo</t>
  </si>
  <si>
    <t>Nombre del Indicador</t>
  </si>
  <si>
    <t xml:space="preserve">Meta </t>
  </si>
  <si>
    <t>Logro</t>
  </si>
  <si>
    <t>% de cumplimiento</t>
  </si>
  <si>
    <t xml:space="preserve">Justificación </t>
  </si>
  <si>
    <t>Nombre del Sistema en el que se realiza la carga</t>
  </si>
  <si>
    <t>Instancia Federal y/o Estatal que le da seguimiento a los indicadores</t>
  </si>
  <si>
    <t>Indicadores MIR Federal</t>
  </si>
  <si>
    <t xml:space="preserve">Fin </t>
  </si>
  <si>
    <t xml:space="preserve">Propósito </t>
  </si>
  <si>
    <t xml:space="preserve">Componentes </t>
  </si>
  <si>
    <t xml:space="preserve">Actividades </t>
  </si>
  <si>
    <t>Indicadores Estatales (Programas Presupuestarios) o Actividades Institucionales</t>
  </si>
  <si>
    <t>Indicadores Institucionales</t>
  </si>
  <si>
    <r>
      <t>·</t>
    </r>
    <r>
      <rPr>
        <sz val="7"/>
        <color rgb="FF000000"/>
        <rFont val="Times New Roman"/>
        <family val="1"/>
      </rPr>
      <t xml:space="preserve">         </t>
    </r>
    <r>
      <rPr>
        <b/>
        <sz val="10"/>
        <color rgb="FF000000"/>
        <rFont val="Lucida Sans"/>
        <family val="2"/>
      </rPr>
      <t>Anexar Fichas Técnicas y Reportes emitidos de los Sistemas en los que se reportan.</t>
    </r>
  </si>
  <si>
    <t>Se pueden agregar el número necesario de celdas conforme a niveles de objetivos que apliquen.</t>
  </si>
  <si>
    <t>¿En qué fecha fue la última actualización?</t>
  </si>
  <si>
    <t>Ítem:</t>
  </si>
  <si>
    <t>Nombre de la evidencia:</t>
  </si>
  <si>
    <t>Consulta de la evidencia:</t>
  </si>
  <si>
    <t>1.- Detalle los sistemas de información Estatales y plataformas virtuales utilizadas para el manejo, operación, reporte y control relacionado al Fondo.</t>
  </si>
  <si>
    <t xml:space="preserve">2.- ¿Dispone de un Plan autorizado de recuperación de desastres que incluya bases de datos, software y hardware, que evite perdida de información por vulneración al Fondo? </t>
  </si>
  <si>
    <t>3.- ¿Opera un Comité de Tecnologías de la Información?</t>
  </si>
  <si>
    <t xml:space="preserve"> ¿Qué trabajos realiza?</t>
  </si>
  <si>
    <t xml:space="preserve"> ¿Qué resultados ha obtenido? y como beneficia al aseguramiento de la información relacionada al Fondo?</t>
  </si>
  <si>
    <t xml:space="preserve">4.- ¿Dispone de Redes Sociales, Portal Oficial de Internet, Apps o cualquier otro medio para difundir lo relacionado al manejo y operación del Fondo? </t>
  </si>
  <si>
    <t xml:space="preserve">5.- ¿Reportó la MIR Federal en el SRFT? </t>
  </si>
  <si>
    <t>6.- ¿El área encargada de Recursos Humanos efectuó alguna Evaluación sobre el desempeño del personal que maneja y reporta el Fondo?</t>
  </si>
  <si>
    <t xml:space="preserve"> ¿Qué aspectos incluyó la Evaluación? </t>
  </si>
  <si>
    <t>¿Qué decisiones se tomaron y medidas que se implementaron con los resultados?</t>
  </si>
  <si>
    <t>7.- ¿Se presentó rotación o cambio de personal que opera y/o maneja el Fondo?</t>
  </si>
  <si>
    <t xml:space="preserve"> ¿Cuántos? ¿Fueron reemplazados o causaron vacante? </t>
  </si>
  <si>
    <t>¿Cómo afecta la rotación de personal a la operación y/o manejo del Fondo?</t>
  </si>
  <si>
    <t>8.- Respecto al COCODI/SICI 2022:</t>
  </si>
  <si>
    <t>Número de Sesiones Ordinarias y Extraordinarias:</t>
  </si>
  <si>
    <t>Número de mesas o reuniones de Trabajo:</t>
  </si>
  <si>
    <t>Número de Actas y Minutas:</t>
  </si>
  <si>
    <t>Número de Informes que generó el COCODI/SICI:</t>
  </si>
  <si>
    <t xml:space="preserve">¿Dispuso de un Programa formal de Control Interno? </t>
  </si>
  <si>
    <t>¿Aplicó un análisis general del estado que guarda el Ente?</t>
  </si>
  <si>
    <t xml:space="preserve"> ¿Aplicó un análisis de los componentes y principios del ente?</t>
  </si>
  <si>
    <t xml:space="preserve"> ¿Elaboró y presentó una Matriz de Gestión de Riesgos? </t>
  </si>
  <si>
    <t xml:space="preserve">¿Dispone de un Código de Ética y Conducta actualizado? </t>
  </si>
  <si>
    <t xml:space="preserve">¿Dispone de un proceso para las denuncias de actos contrarios a la ética o conducta? </t>
  </si>
  <si>
    <t>¿Cuánto funcionarios participan en los trabajos relacionados al COCODI/SICI?</t>
  </si>
  <si>
    <t xml:space="preserve"> ¿Recibió capacitación relacionada a los componentes y principios? </t>
  </si>
  <si>
    <t xml:space="preserve">Detalle los cursos. </t>
  </si>
  <si>
    <t xml:space="preserve">¿Dispone de un apartado especial para transparentar y difundir el COCODI/SICI? </t>
  </si>
  <si>
    <t>Presente liga electrónica</t>
  </si>
  <si>
    <t xml:space="preserve"> ¿Algún ente fiscalizador auditó el Control Interno del Fondo? Detalle ampliamente. </t>
  </si>
  <si>
    <t xml:space="preserve">9.- ¿Abrieron, dentro del plazo establecido en la norma, una cuenta bancaria productiva y específica, en la que se recibieron y administraron exclusivamente los recursos del Fondo y sus rendimientos financieros? </t>
  </si>
  <si>
    <t xml:space="preserve">¿Los recursos fueron transferidos en tiempo y forma conforme al calendario? </t>
  </si>
  <si>
    <t xml:space="preserve">¿Generaron rendimientos? </t>
  </si>
  <si>
    <t>¿Cuánto?</t>
  </si>
  <si>
    <t xml:space="preserve"> ¿Los rendimientos financieros generados, se registraron contable y presupuestalmente?</t>
  </si>
  <si>
    <t xml:space="preserve"> ¿Se destinaron al objetivo del Fondo o se regresaron? </t>
  </si>
  <si>
    <t>10.- ¿Comprometieron recursos 2022 para el primer trimestre de 2023?</t>
  </si>
  <si>
    <t xml:space="preserve"> ¿Al finalizar el trimestre devengaron o pagaron  lo comprometido o se devolvió?</t>
  </si>
  <si>
    <t xml:space="preserve"> ¿A qué monto ascendió lo comprometido o devuelto?</t>
  </si>
  <si>
    <t xml:space="preserve"> ¿Qué beneficios se obtienen al poder comprometer los recursos?</t>
  </si>
  <si>
    <t xml:space="preserve">11.- ¿Participó en alguna evaluación del PAE Federal que emite SHCP y CONEVAL? </t>
  </si>
  <si>
    <t>12.- De la atención de recomendaciones de PAE anteriores de Fondos Federales, mencione algunas buenas prácticas que se hallan generado derivado de los Aspectos Susceptibles de Mejora, detallando los productos resultantes y la implementación en su Institución.</t>
  </si>
  <si>
    <t>13.- Explique el sistema contable y presupuestal para los registros acuerdo con la LGCG y los documentos emitidos por el CONAC, el registro de los movimientos financieros así como los controles internos que dispone la Ejecutora respecto al Fondo.</t>
  </si>
  <si>
    <t>Comentarios adicionales de la Ejecutora hacia el Evaluador Externo:</t>
  </si>
  <si>
    <r>
      <rPr>
        <b/>
        <sz val="14"/>
        <color rgb="FF6E0D06"/>
        <rFont val="Lucida Sans"/>
        <family val="2"/>
      </rPr>
      <t>Tabla 1.</t>
    </r>
    <r>
      <rPr>
        <b/>
        <sz val="14"/>
        <color rgb="FF000000"/>
        <rFont val="Lucida Sans"/>
        <family val="2"/>
      </rPr>
      <t xml:space="preserve"> Presupuesto del Fondo 2022 por capítulos del gasto.</t>
    </r>
  </si>
  <si>
    <r>
      <rPr>
        <b/>
        <sz val="14"/>
        <color rgb="FF6E0D06"/>
        <rFont val="Lucida Sans"/>
        <family val="2"/>
      </rPr>
      <t>Anexo 2.</t>
    </r>
    <r>
      <rPr>
        <b/>
        <sz val="14"/>
        <color rgb="FF000000"/>
        <rFont val="Lucida Sans"/>
        <family val="2"/>
      </rPr>
      <t xml:space="preserve"> Presupuesto del Fondo 2022 con Respecto al Total de Recursos de la Ejecutora</t>
    </r>
  </si>
  <si>
    <r>
      <rPr>
        <b/>
        <sz val="14"/>
        <color rgb="FF6E0D06"/>
        <rFont val="Lucida Sans"/>
        <family val="2"/>
      </rPr>
      <t>Anexo 3.</t>
    </r>
    <r>
      <rPr>
        <b/>
        <sz val="14"/>
        <color rgb="FF000000"/>
        <rFont val="Lucida Sans"/>
        <family val="2"/>
      </rPr>
      <t xml:space="preserve"> </t>
    </r>
    <r>
      <rPr>
        <b/>
        <sz val="14"/>
        <color rgb="FF000000"/>
        <rFont val="Montserrat"/>
        <family val="3"/>
      </rPr>
      <t xml:space="preserve">Organización Administrativa </t>
    </r>
  </si>
  <si>
    <r>
      <rPr>
        <b/>
        <sz val="14"/>
        <color rgb="FF6E0D06"/>
        <rFont val="Lucida Sans"/>
        <family val="2"/>
      </rPr>
      <t xml:space="preserve">Anexo 4. </t>
    </r>
    <r>
      <rPr>
        <b/>
        <sz val="14"/>
        <color rgb="FF000000"/>
        <rFont val="Lucida Sans"/>
        <family val="2"/>
      </rPr>
      <t>Resultados de Indicadores 2022</t>
    </r>
  </si>
  <si>
    <r>
      <rPr>
        <b/>
        <sz val="14"/>
        <color rgb="FF6E0D06"/>
        <rFont val="Lucida Sans"/>
        <family val="2"/>
      </rPr>
      <t>Anexo 5.</t>
    </r>
    <r>
      <rPr>
        <b/>
        <sz val="14"/>
        <color rgb="FF000000"/>
        <rFont val="Lucida Sans"/>
        <family val="2"/>
      </rPr>
      <t xml:space="preserve"> Cuestionario de Desempeño</t>
    </r>
  </si>
  <si>
    <t>I. Contribución y Destino</t>
  </si>
  <si>
    <t>PREGUNTA</t>
  </si>
  <si>
    <t>RESPUESTA</t>
  </si>
  <si>
    <t>SOPORTE</t>
  </si>
  <si>
    <t>COMENTARIOS GENERALES</t>
  </si>
  <si>
    <t>5.- Desarrollar las siguientes preguntas exploratorias para ampliar los resultados:</t>
  </si>
  <si>
    <t>II. Gestión</t>
  </si>
  <si>
    <t xml:space="preserve">7. Describa la situación que guardan los Manuales Administrativos y las Funciones principales relacionadas a: gestión, operación, manejo, reporte, control, evaluación, fiscalización, seguimiento u otras actividades relacionadas al Fondo. (Anexo 3. Organización Administrativa). </t>
  </si>
  <si>
    <t>8. ¿La Ejecutora, cuenta con un Informe Anual de Resultados de su Programa Anual de Trabajo del Fondo?, y tienen las siguientes características:</t>
  </si>
  <si>
    <t>9. ¿La Ejecutora, cuenta con mecanismos documentados para verificar que las transferencias de las aportaciones se hacen de acuerdo con lo programado?, y tienen las siguientes características:</t>
  </si>
  <si>
    <t>10. ¿La Ejecutora, cuenta con mecanismos documentados para dar seguimiento al ejercicio de las aportaciones?, y tienen las siguientes características:</t>
  </si>
  <si>
    <t>11. Desarrollar las siguientes preguntas exploratorias relacionadas al Control Interno para ampliar los resultados:</t>
  </si>
  <si>
    <t>¿Existen evaluaciones y/o exámenes que permitan conocer o medir el cumplimiento  de los Códigos de Ética y Conducta?</t>
  </si>
  <si>
    <t xml:space="preserve">
¿Se tiene formalmente establecido un procedimiento para la investigación de posibles actos contrarios a la ética y conducta institucional, diferente al establecido por el Órgano Interno de Control o Instancia de Control Interno?
</t>
  </si>
  <si>
    <t>¿Dispone de algún estudio de Clima Organización de su institución?</t>
  </si>
  <si>
    <t>¿Cuenta con algún lineamiento, procedimiento, manual o guía en el que se establezca la metodología para la administración de riesgos de corrupción y la obligatoriedad de realizar la revisión periódica de las áreas susceptibles a posibles actos de corrupción?</t>
  </si>
  <si>
    <t>¿Existe personal encargado de la evaluación de riesgos para el logro de los objetivos?</t>
  </si>
  <si>
    <t>¿Qué mecanismos se tienen implementados para validar que la información financiera enviada para integrar la cuenta pública es la que marca la Ley?</t>
  </si>
  <si>
    <t>¿Cuenta con políticas y lineamientos de seguridad para los sistemas informáticos y de comunicaciones que establezcan claves de acceso a los sistemas; programas y datos; detectores y defensas contra accesos no autorizados, y antivirus, entre otros?</t>
  </si>
  <si>
    <t>¿Elaboró algún informe en el que se detalle si cada uno de los principios del Marco Integrado de Control Interno fueron diseñados, implementados y operados apropiadamente?</t>
  </si>
  <si>
    <t>¿Con cuantos  Comités cuenta e indicar si se tiene formalmente establecido un programa de actualización profesional para sus miembros, en materia de auditoría de estados financieros, auditoría interna, control interno y riesgos, prevención de fraude, ética e integridad, entre otros?</t>
  </si>
  <si>
    <t>¿Las principales actividades y resultados en materia de Control Interno fueron difundidos en su portal de Internet y/o redes sociales para contribuir a la transparencia y difusión?</t>
  </si>
  <si>
    <t>III. Generación de Información y Rendición de Cuentas</t>
  </si>
  <si>
    <t>13. ¿La Ejecutora, reporta información documentada para monitorear el desempeño de las aportaciones?, y cuenta con las siguientes características:</t>
  </si>
  <si>
    <t>14. ¿La Ejecutora, cuenta con mecanismos documentados de transparencia y rendición de cuentas?, y tienen las siguientes características:</t>
  </si>
  <si>
    <t>IV.  Orientación y Medición de Resultados.</t>
  </si>
  <si>
    <t>15. ¿Cómo documenta la Ejecutora, los resultados del Fondo a nivel de Fin o Propósito?</t>
  </si>
  <si>
    <t>De haber sido Evaluada en el PAE Tomo I de Indicadores,</t>
  </si>
  <si>
    <t>17. Desarrollar las siguientes preguntas exploratorias relacionadas a Evaluación y Auditoría para ampliar los resultados:</t>
  </si>
  <si>
    <t>18. Respecto al PAE 2022 Tomo II: ¿Cuántas recomendaciones atendió a través de Acciones de Mejora?</t>
  </si>
  <si>
    <t>¿Cuál es el avance de cada una de las Acciones de Mejora?</t>
  </si>
  <si>
    <t>¿Tienen Acciones de Mejora pendientes de atender de otros Ejercicios de evaluación previos al 2022?</t>
  </si>
  <si>
    <r>
      <t>1.</t>
    </r>
    <r>
      <rPr>
        <sz val="11"/>
        <color rgb="FF000000"/>
        <rFont val="Arial"/>
        <family val="2"/>
      </rPr>
      <t>   Permiten verificar que las ministraciones se realizan de acuerdo con el calendario.</t>
    </r>
  </si>
  <si>
    <r>
      <t>2.</t>
    </r>
    <r>
      <rPr>
        <sz val="11"/>
        <color rgb="FF000000"/>
        <rFont val="Arial"/>
        <family val="2"/>
      </rPr>
      <t>   Están estandarizados, es decir, son utilizados por todas las áreas responsables.</t>
    </r>
  </si>
  <si>
    <r>
      <t>3.</t>
    </r>
    <r>
      <rPr>
        <sz val="11"/>
        <color rgb="FF000000"/>
        <rFont val="Arial"/>
        <family val="2"/>
      </rPr>
      <t>   Están sistematizados, es decir, la información se encuentra en bases de datos y disponible en un sistema informático detalle en ¿cuál? o ¿cuáles? y si son propios o del Gobierno Federal y/o Estatal.</t>
    </r>
  </si>
  <si>
    <r>
      <t>4.</t>
    </r>
    <r>
      <rPr>
        <sz val="11"/>
        <color rgb="FF000000"/>
        <rFont val="Arial"/>
        <family val="2"/>
      </rPr>
      <t>   Son conocidos por las áreas responsables y está disponible en páginas oficiales y/o Redes Sociales para fomentar la transparencia y difusión.</t>
    </r>
  </si>
  <si>
    <r>
      <t>1.</t>
    </r>
    <r>
      <rPr>
        <sz val="11"/>
        <color rgb="FF000000"/>
        <rFont val="Arial"/>
        <family val="2"/>
      </rPr>
      <t>   Homogénea, es decir, que permite su comparación con base en los preceptos de armonización contable y desagregada (nivel de detalle que poseen los datos de acuerdo con la Guía SFU), es decir, con el detalle suficiente sobre el ejercicio, destino y resultados.</t>
    </r>
  </si>
  <si>
    <r>
      <t>2.</t>
    </r>
    <r>
      <rPr>
        <sz val="11"/>
        <color rgb="FF000000"/>
        <rFont val="Arial"/>
        <family val="2"/>
      </rPr>
      <t>   Están publicados los informes SFU/SRFT en su Portal de Internet, proporcione liga electrónica.</t>
    </r>
  </si>
  <si>
    <r>
      <t>3.</t>
    </r>
    <r>
      <rPr>
        <sz val="11"/>
        <color rgb="FF000000"/>
        <rFont val="Arial"/>
        <family val="2"/>
      </rPr>
      <t>   Completa (cabalidad de acuerdo con la Guía SFU), es decir que incluya la totalidad de la información solicitada.</t>
    </r>
  </si>
  <si>
    <r>
      <t>4.</t>
    </r>
    <r>
      <rPr>
        <sz val="11"/>
        <color rgb="FF000000"/>
        <rFont val="Arial"/>
        <family val="2"/>
      </rPr>
      <t>   Congruente, es decir, que este consolidada y validada de acuerdo con el procedimiento establecido en la normatividad aplicable.</t>
    </r>
  </si>
  <si>
    <r>
      <t>5.</t>
    </r>
    <r>
      <rPr>
        <sz val="11"/>
        <color rgb="FF000000"/>
        <rFont val="Arial"/>
        <family val="2"/>
      </rPr>
      <t>   Actualizada, de acuerdo con la periodicidad definida en la normatividad aplicable.</t>
    </r>
  </si>
  <si>
    <r>
      <t>1.</t>
    </r>
    <r>
      <rPr>
        <sz val="11"/>
        <color rgb="FF000000"/>
        <rFont val="Arial"/>
        <family val="2"/>
      </rPr>
      <t>   Los documentos normativos del Fondo están actualizados y son públicos, es decir, disponibles en la página electrónica en un lugar de fácil acceso, anexe liga.</t>
    </r>
  </si>
  <si>
    <r>
      <t>2.</t>
    </r>
    <r>
      <rPr>
        <sz val="11"/>
        <color rgb="FF000000"/>
        <rFont val="Arial"/>
        <family val="2"/>
      </rPr>
      <t>   La información para monitorear el desempeño del Fondo está actualizada y es pública, es decir, disponible en la página electrónica y/o difundida en Redes Sociales, detalle.</t>
    </r>
  </si>
  <si>
    <r>
      <t>3.</t>
    </r>
    <r>
      <rPr>
        <sz val="11"/>
        <color rgb="FF000000"/>
        <rFont val="Arial"/>
        <family val="2"/>
      </rPr>
      <t>   Se cuenta con procedimientos para recibir y dar trámite a las solicitudes de acceso a la información acorde a lo establecido en la normatividad aplicable, anexe proceso.</t>
    </r>
  </si>
  <si>
    <r>
      <t>4.</t>
    </r>
    <r>
      <rPr>
        <sz val="11"/>
        <color rgb="FF000000"/>
        <rFont val="Arial"/>
        <family val="2"/>
      </rPr>
      <t>   Se cuenta con mecanismos de participación ciudadana en el seguimiento del ejercicio de las aportaciones en los términos que señala la normatividad aplicable, detalle.</t>
    </r>
  </si>
  <si>
    <r>
      <t>1.</t>
    </r>
    <r>
      <rPr>
        <sz val="11"/>
        <color rgb="FF000000"/>
        <rFont val="Arial"/>
        <family val="2"/>
      </rPr>
      <t>   Se dispone de MIR Federal y el avance en su fin y propósito es igual o mayor al 80%.</t>
    </r>
  </si>
  <si>
    <r>
      <t>2.</t>
    </r>
    <r>
      <rPr>
        <sz val="11"/>
        <color rgb="FF000000"/>
        <rFont val="Arial"/>
        <family val="2"/>
      </rPr>
      <t>   Se disponen de indicadores Estatales y/o Institucionales.</t>
    </r>
  </si>
  <si>
    <r>
      <t>3.</t>
    </r>
    <r>
      <rPr>
        <sz val="11"/>
        <color rgb="FF000000"/>
        <rFont val="Arial"/>
        <family val="2"/>
      </rPr>
      <t>   Los resultados de sus indicadores están disponibles en portales oficiales y/o difundidos en Redes Sociales para fomentar la trasparencia y difusión de los resultados.</t>
    </r>
  </si>
  <si>
    <r>
      <t>4.</t>
    </r>
    <r>
      <rPr>
        <sz val="11"/>
        <color rgb="FF000000"/>
        <rFont val="Arial"/>
        <family val="2"/>
      </rPr>
      <t>   Se presentan las Matrices de indicadores emitidos de algún sistema oficial Federal y/o Estatal.</t>
    </r>
  </si>
  <si>
    <r>
      <t>1.</t>
    </r>
    <r>
      <rPr>
        <sz val="11"/>
        <color rgb="FF000000"/>
        <rFont val="Arial"/>
        <family val="2"/>
      </rPr>
      <t>   Recomendaciones atendidas en 2022, fueron del 60% o más.</t>
    </r>
  </si>
  <si>
    <r>
      <t>2.</t>
    </r>
    <r>
      <rPr>
        <sz val="11"/>
        <color rgb="FF000000"/>
        <rFont val="Arial"/>
        <family val="2"/>
      </rPr>
      <t>   No haya Acciones de Mejora pendientes de atender de otros Ejercicios de evaluación previos al 2022.</t>
    </r>
  </si>
  <si>
    <r>
      <t>3.</t>
    </r>
    <r>
      <rPr>
        <sz val="11"/>
        <color rgb="FF000000"/>
        <rFont val="Arial"/>
        <family val="2"/>
      </rPr>
      <t>   Estén publicados en sus Portales Oficiales de Internet por Ejercicio Fiscal sus Proyectos de Mejora y respectivos avances.</t>
    </r>
  </si>
  <si>
    <r>
      <t>4.</t>
    </r>
    <r>
      <rPr>
        <sz val="11"/>
        <color rgb="FF000000"/>
        <rFont val="Arial"/>
        <family val="2"/>
      </rPr>
      <t>   Que estén elaborados en SSPMB Versión 2.0, turnados a SEFIPLAN y enviados a su Órgano Interno de Control y Contraloría General del Estado.</t>
    </r>
  </si>
  <si>
    <r>
      <rPr>
        <b/>
        <sz val="16"/>
        <color rgb="FF72080B"/>
        <rFont val="Arial"/>
        <family val="2"/>
      </rPr>
      <t>Anexo A.</t>
    </r>
    <r>
      <rPr>
        <b/>
        <sz val="16"/>
        <color rgb="FF000000"/>
        <rFont val="Arial"/>
        <family val="2"/>
      </rPr>
      <t xml:space="preserve"> Criterios Técnicos para la Evaluación </t>
    </r>
  </si>
  <si>
    <r>
      <t xml:space="preserve">La Ejecutora elaborará un Video de acuerdo a las especificaciones emitidas, desarrollando su creatividad a estilo libre para informar al Evaluador y la ciudadanía veracruzana los resultados de la operación del Fondo en el </t>
    </r>
    <r>
      <rPr>
        <b/>
        <sz val="12"/>
        <color rgb="FF000000"/>
        <rFont val="Lucida Sans"/>
        <family val="2"/>
      </rPr>
      <t>Ejercicio Fiscal 2022</t>
    </r>
    <r>
      <rPr>
        <sz val="12"/>
        <color rgb="FF000000"/>
        <rFont val="Lucida Sans"/>
        <family val="2"/>
      </rPr>
      <t>.</t>
    </r>
  </si>
  <si>
    <t>Consideraciones que debe atender el Enlace Institucional:</t>
  </si>
  <si>
    <r>
      <t>·</t>
    </r>
    <r>
      <rPr>
        <sz val="7"/>
        <color rgb="FF000000"/>
        <rFont val="Times New Roman"/>
        <family val="1"/>
      </rPr>
      <t xml:space="preserve">         </t>
    </r>
    <r>
      <rPr>
        <sz val="10"/>
        <color rgb="FF000000"/>
        <rFont val="Lucida Sans"/>
        <family val="2"/>
      </rPr>
      <t>Será el encargado de que se integre en un solo segmento donde se atiendan debidamente todos los puntos–por las Áreas que intervienen en el manejo del Fondo-. Deberá tener una duración máxima de 20 min.</t>
    </r>
  </si>
  <si>
    <r>
      <t>·</t>
    </r>
    <r>
      <rPr>
        <sz val="7"/>
        <color rgb="FF000000"/>
        <rFont val="Times New Roman"/>
        <family val="1"/>
      </rPr>
      <t xml:space="preserve">         </t>
    </r>
    <r>
      <rPr>
        <sz val="10"/>
        <color rgb="FF000000"/>
        <rFont val="Lucida Sans"/>
        <family val="2"/>
      </rPr>
      <t>Se asegurará de que la exposición sea, exclusivamente en el marco de los puntos solicitados, y no podrá tener desviaciones hacia otros temas que no tengan que ver con el manejo del Fondo.</t>
    </r>
  </si>
  <si>
    <r>
      <t>·</t>
    </r>
    <r>
      <rPr>
        <sz val="7"/>
        <color rgb="FF000000"/>
        <rFont val="Times New Roman"/>
        <family val="1"/>
      </rPr>
      <t xml:space="preserve">         </t>
    </r>
    <r>
      <rPr>
        <sz val="10"/>
        <color rgb="FF000000"/>
        <rFont val="Lucida Sans"/>
        <family val="2"/>
      </rPr>
      <t>Podrá solicitar el apoyo del Área de Tecnologías de la Información de su Institución, para garantizar la calidad, en virtud de que se difundirá en el Portal de Internet de la SEFIPLAN y de la Ejecutora, de así considerarlo.</t>
    </r>
  </si>
  <si>
    <r>
      <t>·</t>
    </r>
    <r>
      <rPr>
        <sz val="7"/>
        <color rgb="FF000000"/>
        <rFont val="Times New Roman"/>
        <family val="1"/>
      </rPr>
      <t xml:space="preserve">         </t>
    </r>
    <r>
      <rPr>
        <sz val="10"/>
        <color rgb="FF000000"/>
        <rFont val="Lucida Sans"/>
        <family val="2"/>
      </rPr>
      <t>Deberá cuidar el lenguaje utilizado en la grabación del mismo por la imagen Institucional y del Gobierno del Estado de Veracruz, sobre todo por la repercusión y difusión que tendrá el video a nivel Estatal, Federal y ante la ciudadanía</t>
    </r>
  </si>
  <si>
    <t>Cualquier eventualidad o cambio de formato, será resuelto por la SEFIPLAN en su carácter de Coordinadora de la Evaluación.</t>
  </si>
  <si>
    <r>
      <t xml:space="preserve">Puntos a desarrollar, enfoque </t>
    </r>
    <r>
      <rPr>
        <b/>
        <u/>
        <sz val="12"/>
        <color rgb="FF000000"/>
        <rFont val="Lucida Sans"/>
        <family val="2"/>
      </rPr>
      <t>Ejercicio Fiscal 2022</t>
    </r>
    <r>
      <rPr>
        <sz val="12"/>
        <color rgb="FF000000"/>
        <rFont val="Lucida Sans"/>
        <family val="2"/>
      </rPr>
      <t>:</t>
    </r>
  </si>
  <si>
    <r>
      <t xml:space="preserve">     </t>
    </r>
    <r>
      <rPr>
        <sz val="12"/>
        <color rgb="FF000000"/>
        <rFont val="Lucida Sans"/>
        <family val="2"/>
      </rPr>
      <t>I.</t>
    </r>
    <r>
      <rPr>
        <sz val="7"/>
        <color rgb="FF000000"/>
        <rFont val="Times New Roman"/>
        <family val="1"/>
      </rPr>
      <t xml:space="preserve">        </t>
    </r>
    <r>
      <rPr>
        <b/>
        <sz val="12"/>
        <color rgb="FF000000"/>
        <rFont val="Lucida Sans"/>
        <family val="2"/>
      </rPr>
      <t xml:space="preserve">Introducción del Video (Preámbulo): </t>
    </r>
    <r>
      <rPr>
        <sz val="12"/>
        <color rgb="FF000000"/>
        <rFont val="Lucida Sans"/>
        <family val="2"/>
      </rPr>
      <t>mensaje del (de la) Titular, Enlace Institucional o cualquier funcionario que maneje y opere el Fondo;</t>
    </r>
    <r>
      <rPr>
        <b/>
        <sz val="12"/>
        <color rgb="FF000000"/>
        <rFont val="Lucida Sans"/>
        <family val="2"/>
      </rPr>
      <t xml:space="preserve"> presentación de la Institución (misión, visión) </t>
    </r>
    <r>
      <rPr>
        <sz val="12"/>
        <color rgb="FF000000"/>
        <rFont val="Lucida Sans"/>
        <family val="2"/>
      </rPr>
      <t>puede contener una narrativa de los objetivos que cubre el Fondo, los funcionarios que participan en el manejo del Fondo y cómo funciona la Ejecutora en el Estado (Organización administrativa), además de los temas que trataremos a lo largo del video.</t>
    </r>
  </si>
  <si>
    <r>
      <t xml:space="preserve">    </t>
    </r>
    <r>
      <rPr>
        <sz val="12"/>
        <color rgb="FF000000"/>
        <rFont val="Lucida Sans"/>
        <family val="2"/>
      </rPr>
      <t>II.</t>
    </r>
    <r>
      <rPr>
        <sz val="7"/>
        <color rgb="FF000000"/>
        <rFont val="Times New Roman"/>
        <family val="1"/>
      </rPr>
      <t xml:space="preserve">        </t>
    </r>
    <r>
      <rPr>
        <b/>
        <sz val="12"/>
        <color rgb="FF000000"/>
        <rFont val="Lucida Sans"/>
        <family val="2"/>
      </rPr>
      <t>Objetivo del Fondo Federal:</t>
    </r>
    <r>
      <rPr>
        <sz val="12"/>
        <color rgb="FF000000"/>
        <rFont val="Lucida Sans"/>
        <family val="2"/>
      </rPr>
      <t xml:space="preserve"> explique el Objetivo según la Ley, además mencionar los Programas, Acciones o Servicios que otorgan con los recursos del Fondos para cumplir con ello. Comente si en Auditorías han observado o comentado algo a la Ejecutora respecto a si los recursos se han o no destinado a ello. Mencione si hay retos para cumplir el objetivo que no señala la Ley enunciando ¿cuáles serían?</t>
    </r>
  </si>
  <si>
    <r>
      <t xml:space="preserve">   </t>
    </r>
    <r>
      <rPr>
        <sz val="12"/>
        <color rgb="FF000000"/>
        <rFont val="Lucida Sans"/>
        <family val="2"/>
      </rPr>
      <t>III.</t>
    </r>
    <r>
      <rPr>
        <sz val="7"/>
        <color rgb="FF000000"/>
        <rFont val="Times New Roman"/>
        <family val="1"/>
      </rPr>
      <t xml:space="preserve">        </t>
    </r>
    <r>
      <rPr>
        <b/>
        <sz val="12"/>
        <color rgb="FF000000"/>
        <rFont val="Lucida Sans"/>
        <family val="2"/>
      </rPr>
      <t>Necesidades y Planeación de los Recursos</t>
    </r>
    <r>
      <rPr>
        <sz val="12"/>
        <color rgb="FF000000"/>
        <rFont val="Lucida Sans"/>
        <family val="2"/>
      </rPr>
      <t>: explique la identificación de necesidades que se requirieron cubrir con los recursos del Fondo; la problemática detectada en los Programas, Acciones o Servicios que otorgan para cumplir con metas y objetivos establecidos y si la planeación se materializa en un Programa Anual de Trabajo del Fondo. Mencione si dispone de un diagnóstico o estadísticas de las necesidades que se requieran cubrir con el recurso del Fondo, en el marco de las características especiales del Estado de Veracruz.</t>
    </r>
  </si>
  <si>
    <r>
      <t xml:space="preserve">  </t>
    </r>
    <r>
      <rPr>
        <sz val="12"/>
        <color rgb="FF000000"/>
        <rFont val="Lucida Sans"/>
        <family val="2"/>
      </rPr>
      <t>IV.</t>
    </r>
    <r>
      <rPr>
        <sz val="7"/>
        <color rgb="FF000000"/>
        <rFont val="Times New Roman"/>
        <family val="1"/>
      </rPr>
      <t xml:space="preserve">        </t>
    </r>
    <r>
      <rPr>
        <b/>
        <sz val="12"/>
        <color rgb="FF000000"/>
        <rFont val="Lucida Sans"/>
        <family val="2"/>
      </rPr>
      <t>Presupuesto:</t>
    </r>
    <r>
      <rPr>
        <sz val="12"/>
        <color rgb="FF000000"/>
        <rFont val="Lucida Sans"/>
        <family val="2"/>
      </rPr>
      <t xml:space="preserve"> detalle los momentos contables del Fondo, señalando en los casos que aplique, subejercicio, rendimientos, devoluciones y observaciones de Auditoría al respecto. </t>
    </r>
  </si>
  <si>
    <r>
      <t xml:space="preserve">   </t>
    </r>
    <r>
      <rPr>
        <sz val="12"/>
        <color rgb="FF000000"/>
        <rFont val="Lucida Sans"/>
        <family val="2"/>
      </rPr>
      <t>V.</t>
    </r>
    <r>
      <rPr>
        <sz val="7"/>
        <color rgb="FF000000"/>
        <rFont val="Times New Roman"/>
        <family val="1"/>
      </rPr>
      <t xml:space="preserve">        </t>
    </r>
    <r>
      <rPr>
        <b/>
        <sz val="12"/>
        <color rgb="FF000000"/>
        <rFont val="Lucida Sans"/>
        <family val="2"/>
      </rPr>
      <t>Resultados</t>
    </r>
    <r>
      <rPr>
        <sz val="12"/>
        <color rgb="FF000000"/>
        <rFont val="Lucida Sans"/>
        <family val="2"/>
      </rPr>
      <t xml:space="preserve">: explique los principales Programas, bienes, servicios, obras, apoyos o equipamientos, según aplique, que se brindó con los recursos del Fondo. Abunde en mostrar los resultados que se obtuvieron con los recursos del Fondo. </t>
    </r>
  </si>
  <si>
    <r>
      <t xml:space="preserve">  </t>
    </r>
    <r>
      <rPr>
        <sz val="12"/>
        <color rgb="FF000000"/>
        <rFont val="Lucida Sans"/>
        <family val="2"/>
      </rPr>
      <t>VI.</t>
    </r>
    <r>
      <rPr>
        <sz val="7"/>
        <color rgb="FF000000"/>
        <rFont val="Times New Roman"/>
        <family val="1"/>
      </rPr>
      <t xml:space="preserve">        </t>
    </r>
    <r>
      <rPr>
        <b/>
        <sz val="12"/>
        <color rgb="FF000000"/>
        <rFont val="Lucida Sans"/>
        <family val="2"/>
      </rPr>
      <t>Participación Ciudadana</t>
    </r>
    <r>
      <rPr>
        <sz val="12"/>
        <color rgb="FF000000"/>
        <rFont val="Lucida Sans"/>
        <family val="2"/>
      </rPr>
      <t>: comente como intervine la ciudadanía en Programas, bienes, servicios, obras, apoyos o equipamientos, según aplique, de los recursos del Fondo, es importante señale si los trabajos se efectúan de manera Federal y/o Estatal, señalando las instancias con quienes lo reportan y mencionar los principales resultados.</t>
    </r>
  </si>
  <si>
    <r>
      <t xml:space="preserve"> </t>
    </r>
    <r>
      <rPr>
        <sz val="12"/>
        <color rgb="FF000000"/>
        <rFont val="Lucida Sans"/>
        <family val="2"/>
      </rPr>
      <t>VII.</t>
    </r>
    <r>
      <rPr>
        <sz val="7"/>
        <color rgb="FF000000"/>
        <rFont val="Times New Roman"/>
        <family val="1"/>
      </rPr>
      <t xml:space="preserve">        </t>
    </r>
    <r>
      <rPr>
        <b/>
        <sz val="12"/>
        <color rgb="FF000000"/>
        <rFont val="Lucida Sans"/>
        <family val="2"/>
      </rPr>
      <t>Control Interno:</t>
    </r>
    <r>
      <rPr>
        <sz val="12"/>
        <color rgb="FF000000"/>
        <rFont val="Lucida Sans"/>
        <family val="2"/>
      </rPr>
      <t xml:space="preserve"> explique ampliamente como trabajó el Comité de control de Desempeño Institucional (COCODI) de conformidad a A</t>
    </r>
    <r>
      <rPr>
        <i/>
        <sz val="12"/>
        <color rgb="FF000000"/>
        <rFont val="Lucida Sans"/>
        <family val="2"/>
      </rPr>
      <t>cuerdo por el que se emite el Sistema de Control Interno para las Dependencias y Entidades del Poder Ejecutivo del Estado de Veracruz</t>
    </r>
    <r>
      <rPr>
        <sz val="12"/>
        <color rgb="FF000000"/>
        <rFont val="Lucida Sans"/>
        <family val="2"/>
      </rPr>
      <t>, exaltando los principales logros, sesiones e Informes generados, de trabajar de otro modo el Control Interno del Fondo señálelo.</t>
    </r>
  </si>
  <si>
    <r>
      <t>VIII.</t>
    </r>
    <r>
      <rPr>
        <sz val="7"/>
        <color rgb="FF000000"/>
        <rFont val="Times New Roman"/>
        <family val="1"/>
      </rPr>
      <t xml:space="preserve">        </t>
    </r>
    <r>
      <rPr>
        <b/>
        <sz val="12"/>
        <color rgb="FF000000"/>
        <rFont val="Lucida Sans"/>
        <family val="2"/>
      </rPr>
      <t>Auditorías</t>
    </r>
    <r>
      <rPr>
        <sz val="12"/>
        <color rgb="FF000000"/>
        <rFont val="Lucida Sans"/>
        <family val="2"/>
      </rPr>
      <t>: explique los principales entes fiscalizadores que auditaron al Fondo, especificando cada una de las auditorías realizadas y los principales resultados y recomendaciones que se generaron de los recursos del Fondo.</t>
    </r>
  </si>
  <si>
    <r>
      <t xml:space="preserve">  </t>
    </r>
    <r>
      <rPr>
        <sz val="12"/>
        <color rgb="FF000000"/>
        <rFont val="Lucida Sans"/>
        <family val="2"/>
      </rPr>
      <t>IX.</t>
    </r>
    <r>
      <rPr>
        <sz val="7"/>
        <color rgb="FF000000"/>
        <rFont val="Times New Roman"/>
        <family val="1"/>
      </rPr>
      <t xml:space="preserve">        </t>
    </r>
    <r>
      <rPr>
        <b/>
        <sz val="12"/>
        <color rgb="FF000000"/>
        <rFont val="Lucida Sans"/>
        <family val="2"/>
      </rPr>
      <t>Transparencia y Difusión</t>
    </r>
    <r>
      <rPr>
        <sz val="12"/>
        <color rgb="FF000000"/>
        <rFont val="Lucida Sans"/>
        <family val="2"/>
      </rPr>
      <t>: explique si reporta Fracciones relacionadas a las Obligaciones de Transparencia del Fondo ¿Cuáles?; detalle si recibió INFOMEX relacionadas al Fondo y las respuestas otorgadas; mencione si dispone de Unidad de Transparencia y que apoyos recibe su Institución por parte de ella; señale  ampliamente que información relacionada al Fondo está disponible en su Portal de Internet.</t>
    </r>
  </si>
  <si>
    <r>
      <t xml:space="preserve">   </t>
    </r>
    <r>
      <rPr>
        <sz val="12"/>
        <color rgb="FF000000"/>
        <rFont val="Lucida Sans"/>
        <family val="2"/>
      </rPr>
      <t>X.</t>
    </r>
    <r>
      <rPr>
        <sz val="7"/>
        <color rgb="FF000000"/>
        <rFont val="Times New Roman"/>
        <family val="1"/>
      </rPr>
      <t xml:space="preserve">        </t>
    </r>
    <r>
      <rPr>
        <b/>
        <sz val="12"/>
        <color rgb="FF000000"/>
        <rFont val="Lucida Sans"/>
        <family val="2"/>
      </rPr>
      <t>Indicadores:</t>
    </r>
    <r>
      <rPr>
        <sz val="12"/>
        <color rgb="FF000000"/>
        <rFont val="Lucida Sans"/>
        <family val="2"/>
      </rPr>
      <t xml:space="preserve"> explique los diferentes indicadores que dispusieron del Fondo (federal, estatales y/o institucionales), los resultados, instancias a quienes se les reportaron, así como si fueron susceptibles de evaluación e instancias que les otorgaron seguimiento; mencione si tiene indicadores relacionados a la agenda 2030 ¿cuáles? y como están vinculados al Fondo. </t>
    </r>
  </si>
  <si>
    <r>
      <t xml:space="preserve"> </t>
    </r>
    <r>
      <rPr>
        <sz val="12"/>
        <color rgb="FF000000"/>
        <rFont val="Lucida Sans"/>
        <family val="2"/>
      </rPr>
      <t>XII.</t>
    </r>
    <r>
      <rPr>
        <sz val="7"/>
        <color rgb="FF000000"/>
        <rFont val="Times New Roman"/>
        <family val="1"/>
      </rPr>
      <t xml:space="preserve">        </t>
    </r>
    <r>
      <rPr>
        <b/>
        <sz val="12"/>
        <color rgb="FF000000"/>
        <rFont val="Lucida Sans"/>
        <family val="2"/>
      </rPr>
      <t>Perspectiva de Género</t>
    </r>
    <r>
      <rPr>
        <sz val="12"/>
        <color rgb="FF000000"/>
        <rFont val="Lucida Sans"/>
        <family val="2"/>
      </rPr>
      <t>: explique si los Programas, bienes, servicios, obras, apoyos o equipamientos, según aplique, de los recursos del Fondo, interviene la perspectiva de género; detalle si sus estadísticas, reportes e informes desagregan por género; mencione si dispone de Unidad de Género y que apoyos recibe su Institución por parte de ella.</t>
    </r>
  </si>
  <si>
    <r>
      <t>XIII.</t>
    </r>
    <r>
      <rPr>
        <sz val="7"/>
        <color rgb="FF000000"/>
        <rFont val="Times New Roman"/>
        <family val="1"/>
      </rPr>
      <t xml:space="preserve">        </t>
    </r>
    <r>
      <rPr>
        <b/>
        <sz val="12"/>
        <color rgb="FF000000"/>
        <rFont val="Lucida Sans"/>
        <family val="2"/>
      </rPr>
      <t>FODA</t>
    </r>
    <r>
      <rPr>
        <sz val="12"/>
        <color rgb="FF000000"/>
        <rFont val="Lucida Sans"/>
        <family val="2"/>
      </rPr>
      <t>: explicar la posición de la Institución mencionando 3 Fortalezas, 3 Oportunidades, 3 Debilidades y 3 Amenazas que considere del Fondo en el Ejercicio Fiscal evaluado.</t>
    </r>
  </si>
  <si>
    <r>
      <t>XIV.</t>
    </r>
    <r>
      <rPr>
        <sz val="7"/>
        <color rgb="FF000000"/>
        <rFont val="Times New Roman"/>
        <family val="1"/>
      </rPr>
      <t xml:space="preserve">        </t>
    </r>
    <r>
      <rPr>
        <b/>
        <sz val="12"/>
        <color rgb="FF000000"/>
        <rFont val="Lucida Sans"/>
        <family val="2"/>
      </rPr>
      <t>Adicional</t>
    </r>
    <r>
      <rPr>
        <sz val="12"/>
        <color rgb="FF000000"/>
        <rFont val="Lucida Sans"/>
        <family val="2"/>
      </rPr>
      <t>: la Ejecutora puede expresar los comentarios adicionales que considere necesarios sobre el manejo y operación del Fondo.</t>
    </r>
  </si>
  <si>
    <t>Situación Presupuestal del Fondo.</t>
  </si>
  <si>
    <r>
      <rPr>
        <b/>
        <sz val="14"/>
        <color rgb="FF72080B"/>
        <rFont val="Lucida Sans"/>
        <family val="2"/>
      </rPr>
      <t>Anexo 1.</t>
    </r>
    <r>
      <rPr>
        <b/>
        <sz val="14"/>
        <color rgb="FF000000"/>
        <rFont val="Lucida Sans"/>
        <family val="2"/>
      </rPr>
      <t xml:space="preserve"> Destino de las Aportaciones en el Estado</t>
    </r>
  </si>
  <si>
    <t xml:space="preserve">Para el Anexo 1 se debe: </t>
  </si>
  <si>
    <r>
      <rPr>
        <b/>
        <sz val="14"/>
        <color rgb="FF72080B"/>
        <rFont val="Lucida Sans"/>
        <family val="2"/>
      </rPr>
      <t>Guía</t>
    </r>
    <r>
      <rPr>
        <b/>
        <sz val="14"/>
        <color rgb="FF000000"/>
        <rFont val="Lucida Sans"/>
        <family val="2"/>
      </rPr>
      <t xml:space="preserve"> para la elaboración del Video de la Ejecutora del Fondo </t>
    </r>
  </si>
  <si>
    <t>Los cuales deben ser llenados a detalle con la finalidad de mejorar la gestión, la operación, los resultados y la rendición de cuentas.</t>
  </si>
  <si>
    <t xml:space="preserve">Para realizar el correcto llenado de los formatos se recomienda lo siguiente: </t>
  </si>
  <si>
    <r>
      <t>·</t>
    </r>
    <r>
      <rPr>
        <sz val="16"/>
        <color theme="1"/>
        <rFont val="Times New Roman"/>
        <family val="1"/>
      </rPr>
      <t xml:space="preserve">         </t>
    </r>
    <r>
      <rPr>
        <sz val="16"/>
        <color theme="1"/>
        <rFont val="Verdana"/>
        <family val="2"/>
      </rPr>
      <t>Leer de manera detallada los siguientes documentos:</t>
    </r>
  </si>
  <si>
    <r>
      <t>·</t>
    </r>
    <r>
      <rPr>
        <sz val="16"/>
        <color theme="1"/>
        <rFont val="Times New Roman"/>
        <family val="1"/>
      </rPr>
      <t xml:space="preserve">         </t>
    </r>
    <r>
      <rPr>
        <sz val="16"/>
        <color theme="1"/>
        <rFont val="Verdana"/>
        <family val="2"/>
      </rPr>
      <t xml:space="preserve">La información debe requisarse (En cada una de las celdas según corresponda) con el mayor detalle y especificación posible </t>
    </r>
  </si>
  <si>
    <r>
      <t>·</t>
    </r>
    <r>
      <rPr>
        <sz val="16"/>
        <color theme="1"/>
        <rFont val="Times New Roman"/>
        <family val="1"/>
      </rPr>
      <t xml:space="preserve">         </t>
    </r>
    <r>
      <rPr>
        <sz val="16"/>
        <color theme="1"/>
        <rFont val="Verdana"/>
        <family val="2"/>
      </rPr>
      <t>En caso de dudas o inquietudes en el uso e interpretación de los instrumentos de evaluación, referirse a la subsecretaría de evaluación con las Figuras Validadoras.</t>
    </r>
  </si>
  <si>
    <r>
      <t xml:space="preserve">Programa Anual de Evaluación: </t>
    </r>
    <r>
      <rPr>
        <sz val="16"/>
        <color rgb="FF0000FF"/>
        <rFont val="Verdana"/>
        <family val="2"/>
      </rPr>
      <t>http://www.veracruz.gob.mx/finanzas/wp-content/uploads/sites/2/2022/11/PAE-11-Evaluaci%C3%B3n-de-Fondos-Federales-del-Ramo-General-33.pdf</t>
    </r>
  </si>
  <si>
    <r>
      <t xml:space="preserve">Término de Referencia: </t>
    </r>
    <r>
      <rPr>
        <sz val="16"/>
        <color rgb="FF0000FF"/>
        <rFont val="Verdana"/>
        <family val="2"/>
      </rPr>
      <t xml:space="preserve">http://www.veracruz.gob.mx/finanzas/transparencia/transparencia-proactiva/financiamiento-y-seguimiento-de-programas-de-desarrollo/evaluaciones-a-fondos-federales-2023/ </t>
    </r>
  </si>
  <si>
    <t>CONSIDERACIONES</t>
  </si>
  <si>
    <t xml:space="preserve">Los siguientes anexos, forman parte del instrumento para realizar la Evaluación Específica de desempeño de los Recursos del Fondo: </t>
  </si>
  <si>
    <t xml:space="preserve">1. Son del conocimiento de las áreas responsables (normativas y operativas) del Fondo y están estandarizados, es decir, son utilizados por las áreas responsables (normativas y operativas) del Fondo. </t>
  </si>
  <si>
    <t xml:space="preserve">2. Los criterios se encuentran integrados en un solo documento. </t>
  </si>
  <si>
    <t xml:space="preserve">3. Están definidos plazos para la revisión y actualización de los criterios. </t>
  </si>
  <si>
    <t>4. Se dispone de su publicación en páginas oficiales y/o difusión en Redes Sociales para fomentar la transparencia y difusión.</t>
  </si>
  <si>
    <t>4. La Ejecutora el destino de las aportaciones y si está desagregado por las siguientes categorías</t>
  </si>
  <si>
    <t>1. Capítulo del gasto.</t>
  </si>
  <si>
    <t>2. Unidades administrativas que ejercen los recursos.</t>
  </si>
  <si>
    <t>3. Niveles de atención (primer, segundo y tercer).</t>
  </si>
  <si>
    <t>4. Tipo de personal (médicos, enfermeros, administrativo).</t>
  </si>
  <si>
    <t xml:space="preserve">6. Detalle ampliamente cada uno de los cambios recientes en la normatividad aplicable al fondo. </t>
  </si>
  <si>
    <t xml:space="preserve">Además explique ampliamente el esquema completo  de los montos y conceptos de gasto de los recursos del Ramo 33 Fondo de Aportaciones para los Servicios de Salud que se destinaron al "INSABI" para la prestación de "LOS SERVICIOS TRANSFERIDOS" de conformidad al Acuerdo de Coordinación para garantizar la prestación gratuita de servicios de salud, medicamentos y demás insumos asociados para las personas sin seguridad social en los términos previstos en el Título Tercero Bis de la Ley General de Salud, celebrado por la Secretaría de Salud, el Instituto de Salud para el Bienestar y el Estado de Veracruz de Ignacio de la Llave del 2022. </t>
  </si>
  <si>
    <r>
      <t>1.</t>
    </r>
    <r>
      <rPr>
        <sz val="7"/>
        <color rgb="FF000000"/>
        <rFont val="Times New Roman"/>
        <family val="1"/>
      </rPr>
      <t xml:space="preserve">   </t>
    </r>
    <r>
      <rPr>
        <sz val="12"/>
        <color rgb="FF000000"/>
        <rFont val="Lucida Sans"/>
        <family val="2"/>
      </rPr>
      <t>Cuantificación de la población abierta.</t>
    </r>
  </si>
  <si>
    <r>
      <t>2.</t>
    </r>
    <r>
      <rPr>
        <sz val="7"/>
        <color rgb="FF000000"/>
        <rFont val="Times New Roman"/>
        <family val="1"/>
      </rPr>
      <t xml:space="preserve">   </t>
    </r>
    <r>
      <rPr>
        <sz val="12"/>
        <color rgb="FF000000"/>
        <rFont val="Lucida Sans"/>
        <family val="2"/>
      </rPr>
      <t>Información de la plantilla de personal.</t>
    </r>
  </si>
  <si>
    <r>
      <t>3.</t>
    </r>
    <r>
      <rPr>
        <sz val="7"/>
        <color rgb="FF000000"/>
        <rFont val="Times New Roman"/>
        <family val="1"/>
      </rPr>
      <t xml:space="preserve">   </t>
    </r>
    <r>
      <rPr>
        <sz val="12"/>
        <color rgb="FF000000"/>
        <rFont val="Lucida Sans"/>
        <family val="2"/>
      </rPr>
      <t>Información de la infraestructura médica.</t>
    </r>
  </si>
  <si>
    <t>4. Indicadores de salud.</t>
  </si>
  <si>
    <t>12. ¿La Ejecutora, recolecta información para la planeación, asignación y seguimiento de los recursos del Fondo?, sobre los siguientes rubros:</t>
  </si>
  <si>
    <t>¿Cómo mide las necesidades sobre los recursos humanos y materiales para la prestación de los servicios de salud?</t>
  </si>
  <si>
    <t>¿Dispone de Encuestas de satisfacción en materia de servicios de salud?</t>
  </si>
  <si>
    <t>¿Ha consultado el Módulo de indicadores de Ramo 33 del ámbito social de CONEVAL (Indicadores FASSA)? , Comente.</t>
  </si>
  <si>
    <r>
      <t>1.</t>
    </r>
    <r>
      <rPr>
        <sz val="7"/>
        <color rgb="FF000000"/>
        <rFont val="Times New Roman"/>
        <family val="1"/>
      </rPr>
      <t xml:space="preserve">   </t>
    </r>
    <r>
      <rPr>
        <sz val="12"/>
        <color rgb="FF000000"/>
        <rFont val="Lucida Sans"/>
        <family val="2"/>
      </rPr>
      <t>Indicadores de la MIR federal.</t>
    </r>
  </si>
  <si>
    <r>
      <t>2.</t>
    </r>
    <r>
      <rPr>
        <sz val="7"/>
        <color rgb="FF000000"/>
        <rFont val="Times New Roman"/>
        <family val="1"/>
      </rPr>
      <t xml:space="preserve">   </t>
    </r>
    <r>
      <rPr>
        <sz val="12"/>
        <color rgb="FF000000"/>
        <rFont val="Lucida Sans"/>
        <family val="2"/>
      </rPr>
      <t>Indicadores estatales.</t>
    </r>
  </si>
  <si>
    <r>
      <t>3.</t>
    </r>
    <r>
      <rPr>
        <sz val="7"/>
        <color rgb="FF000000"/>
        <rFont val="Times New Roman"/>
        <family val="1"/>
      </rPr>
      <t xml:space="preserve">   </t>
    </r>
    <r>
      <rPr>
        <sz val="12"/>
        <color rgb="FF000000"/>
        <rFont val="Lucida Sans"/>
        <family val="2"/>
      </rPr>
      <t>Evaluaciones Federales y/o Estatales.</t>
    </r>
  </si>
  <si>
    <r>
      <t>4.</t>
    </r>
    <r>
      <rPr>
        <sz val="7"/>
        <color rgb="FF000000"/>
        <rFont val="Times New Roman"/>
        <family val="1"/>
      </rPr>
      <t xml:space="preserve">   </t>
    </r>
    <r>
      <rPr>
        <sz val="12"/>
        <color rgb="FF000000"/>
        <rFont val="Lucida Sans"/>
        <family val="2"/>
      </rPr>
      <t>Informes de mediciones sobre los servicios de salud en el Estado.</t>
    </r>
  </si>
  <si>
    <t>16. De acuerdo con los Indicadores Federales, y en su caso con los Indicadores Estatales, ¿Cuáles han sido los resultados del Fondo en el Estado?</t>
  </si>
  <si>
    <t>¿Están Publicados por Ejercicio Fiscal sus Proyectos de Mejora y Avance en su Portal Oficial de Internet? En el caso de SESVER</t>
  </si>
  <si>
    <t>¿Cuál ha sido del beneficio y/o apoyo el Informe de Seguimiento emitido por la Contraloría General del Estado?</t>
  </si>
  <si>
    <t xml:space="preserve">¿Para qué ha utilizado dichos Informes? </t>
  </si>
  <si>
    <t>¿Su OIC emite algún Informe de seguimiento? De ser positivo anéxelo.</t>
  </si>
  <si>
    <r>
      <t xml:space="preserve">Llenar la Tabla 1. </t>
    </r>
    <r>
      <rPr>
        <sz val="12"/>
        <color rgb="FF000000"/>
        <rFont val="Lucida Sans"/>
        <family val="2"/>
      </rPr>
      <t>Presupuesto del Fondo en 2022 por Capítulo de Gasto.</t>
    </r>
  </si>
  <si>
    <r>
      <t xml:space="preserve">Llenar la Tabla 2. </t>
    </r>
    <r>
      <rPr>
        <sz val="12"/>
        <color rgb="FF000000"/>
        <rFont val="Lucida Sans"/>
        <family val="2"/>
      </rPr>
      <t xml:space="preserve">Presupuesto ejercido del Fondo en 2022 por Unidades Administrativas que ejercen recursos. </t>
    </r>
  </si>
  <si>
    <r>
      <t xml:space="preserve">Llenar la Tabla 3. </t>
    </r>
    <r>
      <rPr>
        <sz val="12"/>
        <color rgb="FF000000"/>
        <rFont val="Lucida Sans"/>
        <family val="2"/>
      </rPr>
      <t>Presupuesto ejercido del Fondo en 2022 por Distribución Geográfica, en la cual se debe desagregar por cada uno de los municipios del Estado el presupuesto ejercido por niveles de atención.</t>
    </r>
  </si>
  <si>
    <t>Unidades Administrativas</t>
  </si>
  <si>
    <t>Tipo de personal</t>
  </si>
  <si>
    <r>
      <rPr>
        <b/>
        <sz val="14"/>
        <color rgb="FF6E0D06"/>
        <rFont val="Lucida Sans"/>
        <family val="2"/>
      </rPr>
      <t xml:space="preserve">Tabla 2. </t>
    </r>
    <r>
      <rPr>
        <b/>
        <sz val="14"/>
        <color rgb="FF000000"/>
        <rFont val="Lucida Sans"/>
        <family val="2"/>
      </rPr>
      <t>Presupuesto Ejercido del Fondo en 2022 por Unidades Administrativas</t>
    </r>
  </si>
  <si>
    <r>
      <rPr>
        <b/>
        <sz val="14"/>
        <color rgb="FF6E0D06"/>
        <rFont val="Lucida Sans"/>
        <family val="2"/>
      </rPr>
      <t>Tabla 3.</t>
    </r>
    <r>
      <rPr>
        <b/>
        <sz val="14"/>
        <color rgb="FF000000"/>
        <rFont val="Lucida Sans"/>
        <family val="2"/>
      </rPr>
      <t xml:space="preserve"> Presupuesto Ejercido del Fondo en 2022 por Distribución Geográfica.</t>
    </r>
  </si>
  <si>
    <t>Municipio</t>
  </si>
  <si>
    <t>Primer</t>
  </si>
  <si>
    <t>Segundo</t>
  </si>
  <si>
    <t>Tercer</t>
  </si>
  <si>
    <t>Nivel de atención</t>
  </si>
  <si>
    <t>FASSA</t>
  </si>
  <si>
    <r>
      <t>·</t>
    </r>
    <r>
      <rPr>
        <sz val="7"/>
        <color rgb="FF000000"/>
        <rFont val="Times New Roman"/>
        <family val="1"/>
      </rPr>
      <t xml:space="preserve">         </t>
    </r>
    <r>
      <rPr>
        <sz val="10"/>
        <color rgb="FF000000"/>
        <rFont val="Lucida Sans"/>
        <family val="2"/>
      </rPr>
      <t xml:space="preserve">Una vez elaborado deberá remitirlo a la Subsecretaría de Planeación de la SEFIPLAN a más tardar el día </t>
    </r>
    <r>
      <rPr>
        <b/>
        <u/>
        <sz val="12"/>
        <color rgb="FF000000"/>
        <rFont val="Lucida Sans"/>
        <family val="2"/>
      </rPr>
      <t>miércoles 31 de mayo de 2023</t>
    </r>
    <r>
      <rPr>
        <sz val="10"/>
        <color rgb="FF000000"/>
        <rFont val="Lucida Sans"/>
        <family val="2"/>
      </rPr>
      <t>.</t>
    </r>
  </si>
  <si>
    <t xml:space="preserve">Anexo A. Criterios Técnicos para la Evaluación
Anexo 1. Destino de las Aportaciones en el Estado
Tabla 1. Presupuesto del Fondo 2022 por Capítulo de Gasto
Tabla 2. Presupuesto Ejercido 2022 por Unidades Administrativas
Tabla 3. Presupuesto Ejercido 2022 por Distribución Geográfica
Anexo 2. Presupuesto del Fondo con Respecto al Total de Recursos de la Ejecutora
Anexo 3. Organización Administrativa
Anexo 4. Resultados de Indicadores 2022
Anexo 5. Cuestionario de Desempeño del Fondo
Guía para la elaboración del Video de la Ejecutora del Fondo
</t>
  </si>
  <si>
    <r>
      <t xml:space="preserve">  </t>
    </r>
    <r>
      <rPr>
        <sz val="12"/>
        <color rgb="FF000000"/>
        <rFont val="Lucida Sans"/>
        <family val="2"/>
      </rPr>
      <t>XI.</t>
    </r>
    <r>
      <rPr>
        <sz val="7"/>
        <color rgb="FF000000"/>
        <rFont val="Times New Roman"/>
        <family val="1"/>
      </rPr>
      <t xml:space="preserve">        </t>
    </r>
    <r>
      <rPr>
        <b/>
        <sz val="12"/>
        <color rgb="FF000000"/>
        <rFont val="Lucida Sans"/>
        <family val="2"/>
      </rPr>
      <t>Evaluación:</t>
    </r>
    <r>
      <rPr>
        <sz val="12"/>
        <color rgb="FF000000"/>
        <rFont val="Lucida Sans"/>
        <family val="2"/>
      </rPr>
      <t xml:space="preserve"> explique si cuentan con instrumentos para evaluar la calidad en la atención de sus servcios; las evaluaciones externas en las que haya participado de indicadores, Fondos o cualquier otra; las recomendaciones recibidas y los Aspectos Susceptibles de Mejora que planteó atender. </t>
    </r>
  </si>
  <si>
    <t xml:space="preserve">¿Los objetivos, rubros de asignación, Planeación de recursos humanos y materiales para prestación de los servicios de salud 2022, están considerados en los ejes u objetivos Estratégicos de la Planeación para el Desarrollo del Estado y/o en Programa Sectorial, Especial o Institucional; las metas anuales para medir su cumplimiento y/o avance están establecidas y alineadas en indicadores Federales y/o Estatales? Explique.
</t>
  </si>
  <si>
    <r>
      <t>1.</t>
    </r>
    <r>
      <rPr>
        <sz val="7"/>
        <color rgb="FF000000"/>
        <rFont val="Times New Roman"/>
        <family val="1"/>
      </rPr>
      <t xml:space="preserve">   </t>
    </r>
    <r>
      <rPr>
        <sz val="12"/>
        <color rgb="FF000000"/>
        <rFont val="Lucida Sans"/>
        <family val="2"/>
      </rPr>
      <t>Se dispone de un Diagnóstico del Fondo incluido en el Plan Veracruzano de Desarrollo, Programa Sectorial, Especial o Institucional que sirva para realizar la Planeación anual  para las necesidades sobre los recursos humanos y materiales para la prestación de los servicios de salud.</t>
    </r>
  </si>
  <si>
    <r>
      <t>2.</t>
    </r>
    <r>
      <rPr>
        <sz val="7"/>
        <color rgb="FF000000"/>
        <rFont val="Times New Roman"/>
        <family val="1"/>
      </rPr>
      <t xml:space="preserve">   </t>
    </r>
    <r>
      <rPr>
        <sz val="12"/>
        <color rgb="FF000000"/>
        <rFont val="Lucida Sans"/>
        <family val="2"/>
      </rPr>
      <t>Se disponen de Programas Presupuestarios o Programas Operativos alineados a la Planeación para el Desarrollo a través del monitoreo de indicadores que coadyuvan al cumplimiento del Plan de Desarrollo, Programa Sectorial, Especial o Institucional.</t>
    </r>
  </si>
  <si>
    <r>
      <t>3.</t>
    </r>
    <r>
      <rPr>
        <sz val="7"/>
        <color rgb="FF000000"/>
        <rFont val="Times New Roman"/>
        <family val="1"/>
      </rPr>
      <t xml:space="preserve">   </t>
    </r>
    <r>
      <rPr>
        <sz val="12"/>
        <color rgb="FF000000"/>
        <rFont val="Lucida Sans"/>
        <family val="2"/>
      </rPr>
      <t>Se dispone de un Diagnóstico Específico del Fondo, donde los indicadores a nivel de la planeación para el desarrollo están asociados a contribuir a los Objetivos del Desarrollo Sostenible 2030.</t>
    </r>
  </si>
  <si>
    <r>
      <t>4.</t>
    </r>
    <r>
      <rPr>
        <sz val="7"/>
        <color rgb="FF000000"/>
        <rFont val="Times New Roman"/>
        <family val="1"/>
      </rPr>
      <t xml:space="preserve">   </t>
    </r>
    <r>
      <rPr>
        <sz val="12"/>
        <color rgb="FF000000"/>
        <rFont val="Lucida Sans"/>
        <family val="2"/>
      </rPr>
      <t>Se dispone de un órgano colegiado vinculado a la Ley 12 de Planeación para contribuir al desarrollo del Estado.</t>
    </r>
  </si>
  <si>
    <r>
      <t>5.</t>
    </r>
    <r>
      <rPr>
        <sz val="7"/>
        <color rgb="FF000000"/>
        <rFont val="Times New Roman"/>
        <family val="1"/>
      </rPr>
      <t xml:space="preserve">   </t>
    </r>
    <r>
      <rPr>
        <sz val="12"/>
        <color rgb="FF000000"/>
        <rFont val="Lucida Sans"/>
        <family val="2"/>
      </rPr>
      <t>Se dispone de publicaciones en páginas oficiales y/o Redes Sociales sobre los trabajos y resultados del órgano colegiado vinculado a la Ley 12 de Planeación para contribuir a la transparencia y difusión de la planeación para el desarrollo del Estado.</t>
    </r>
  </si>
  <si>
    <t>2. La Ejecutora cuenta con criterios documentados para distribuir las Aportaciones al interior de la Dependencia y tienen las siguientes características:</t>
  </si>
  <si>
    <t>3. ¿La Ejecutora, cuenta con un Programa Anual de Trabajo Autorizado, que incluya recursos humanos y materiales para la prestación de los servicios de salud y el destino de las aportaciones?, y tiene las siguientes características:</t>
  </si>
  <si>
    <r>
      <t>1.</t>
    </r>
    <r>
      <rPr>
        <sz val="7"/>
        <color rgb="FF000000"/>
        <rFont val="Times New Roman"/>
        <family val="1"/>
      </rPr>
      <t xml:space="preserve">   </t>
    </r>
    <r>
      <rPr>
        <sz val="12"/>
        <color rgb="FF000000"/>
        <rFont val="Lucida Sans"/>
        <family val="2"/>
      </rPr>
      <t>Es resultado de un ejercicio de planeación institucionalizado, es decir, sigue un proceso establecido en un documento,</t>
    </r>
    <r>
      <rPr>
        <sz val="12"/>
        <color rgb="FF000000"/>
        <rFont val="Times New Roman"/>
        <family val="1"/>
      </rPr>
      <t xml:space="preserve"> </t>
    </r>
    <r>
      <rPr>
        <sz val="12"/>
        <color rgb="FF000000"/>
        <rFont val="Lucida Sans"/>
        <family val="2"/>
      </rPr>
      <t>puede estar autorizado por alguna autoridad o Junta de Gobierno</t>
    </r>
  </si>
  <si>
    <r>
      <t>2.</t>
    </r>
    <r>
      <rPr>
        <sz val="7"/>
        <color rgb="FF000000"/>
        <rFont val="Times New Roman"/>
        <family val="1"/>
      </rPr>
      <t xml:space="preserve">   </t>
    </r>
    <r>
      <rPr>
        <sz val="12"/>
        <color rgb="FF000000"/>
        <rFont val="Lucida Sans"/>
        <family val="2"/>
      </rPr>
      <t>Tiene establecidas metas a cumplir con los recursos del Fondo e incluye indicadores para su medición.</t>
    </r>
  </si>
  <si>
    <r>
      <t>3.</t>
    </r>
    <r>
      <rPr>
        <sz val="7"/>
        <color rgb="FF000000"/>
        <rFont val="Times New Roman"/>
        <family val="1"/>
      </rPr>
      <t xml:space="preserve">   </t>
    </r>
    <r>
      <rPr>
        <sz val="12"/>
        <color rgb="FF000000"/>
        <rFont val="Lucida Sans"/>
        <family val="2"/>
      </rPr>
      <t>Se revisa, actualiza y es conocida por las áreas responsables (normativas y operativas).</t>
    </r>
  </si>
  <si>
    <r>
      <t>4.</t>
    </r>
    <r>
      <rPr>
        <sz val="7"/>
        <color rgb="FF000000"/>
        <rFont val="Times New Roman"/>
        <family val="1"/>
      </rPr>
      <t xml:space="preserve">   </t>
    </r>
    <r>
      <rPr>
        <sz val="12"/>
        <color rgb="FF000000"/>
        <rFont val="Lucida Sans"/>
        <family val="2"/>
      </rPr>
      <t>Se dispone de su publicación en páginas oficiales</t>
    </r>
    <r>
      <rPr>
        <sz val="12"/>
        <color rgb="FF000000"/>
        <rFont val="Times New Roman"/>
        <family val="1"/>
      </rPr>
      <t xml:space="preserve"> </t>
    </r>
    <r>
      <rPr>
        <sz val="12"/>
        <color rgb="FF000000"/>
        <rFont val="Lucida Sans"/>
        <family val="2"/>
      </rPr>
      <t>y/o Redes Sociales para fomentar la transparencia y difusión.</t>
    </r>
  </si>
  <si>
    <r>
      <t>1.</t>
    </r>
    <r>
      <rPr>
        <sz val="7"/>
        <color rgb="FF000000"/>
        <rFont val="Times New Roman"/>
        <family val="1"/>
      </rPr>
      <t xml:space="preserve">   </t>
    </r>
    <r>
      <rPr>
        <sz val="12"/>
        <color rgb="FF000000"/>
        <rFont val="Lucida Sans"/>
        <family val="2"/>
      </rPr>
      <t xml:space="preserve">Permiten verificar el avance en la cobertura de las necesidades sobre los recursos humanos y materiales para la prestación de los servicios de salud y el destino de los recursos FASSA en el Estado. </t>
    </r>
  </si>
  <si>
    <r>
      <t>2.</t>
    </r>
    <r>
      <rPr>
        <sz val="7"/>
        <color rgb="FF000000"/>
        <rFont val="Times New Roman"/>
        <family val="1"/>
      </rPr>
      <t xml:space="preserve">   </t>
    </r>
    <r>
      <rPr>
        <sz val="12"/>
        <color rgb="FF000000"/>
        <rFont val="Lucida Sans"/>
        <family val="2"/>
      </rPr>
      <t>Están publicados en el Portal de Internet Oficial y/o difundido en Redes Sociales de la Ejecutora para conocimiento de la población.</t>
    </r>
  </si>
  <si>
    <r>
      <t>3.</t>
    </r>
    <r>
      <rPr>
        <sz val="7"/>
        <color rgb="FF000000"/>
        <rFont val="Times New Roman"/>
        <family val="1"/>
      </rPr>
      <t xml:space="preserve">   </t>
    </r>
    <r>
      <rPr>
        <sz val="12"/>
        <color rgb="FF000000"/>
        <rFont val="Lucida Sans"/>
        <family val="2"/>
      </rPr>
      <t>Dispone de medios de verificación para la revisión de los resultados o en su defecto indicadores y/o evaluaciones, puede estar autorizado por alguna autoridad o Junta de Gobierno.</t>
    </r>
  </si>
  <si>
    <r>
      <t>4.</t>
    </r>
    <r>
      <rPr>
        <sz val="7"/>
        <color rgb="FF000000"/>
        <rFont val="Times New Roman"/>
        <family val="1"/>
      </rPr>
      <t xml:space="preserve">   </t>
    </r>
    <r>
      <rPr>
        <sz val="12"/>
        <color rgb="FF000000"/>
        <rFont val="Lucida Sans"/>
        <family val="2"/>
      </rPr>
      <t>Están identificados los resultados exclusivos del Fondo y permite verificar si lo planeado inicialmente fue realizado.</t>
    </r>
  </si>
  <si>
    <r>
      <t>1.</t>
    </r>
    <r>
      <rPr>
        <sz val="7"/>
        <color rgb="FF000000"/>
        <rFont val="Times New Roman"/>
        <family val="1"/>
      </rPr>
      <t xml:space="preserve">   </t>
    </r>
    <r>
      <rPr>
        <sz val="12"/>
        <color rgb="FF000000"/>
        <rFont val="Lucida Sans"/>
        <family val="2"/>
      </rPr>
      <t>Permiten identificar si los recursos se ejercen de acuerdo con lo establecido en la normatividad.</t>
    </r>
  </si>
  <si>
    <r>
      <t>2.</t>
    </r>
    <r>
      <rPr>
        <sz val="7"/>
        <color rgb="FF000000"/>
        <rFont val="Times New Roman"/>
        <family val="1"/>
      </rPr>
      <t xml:space="preserve">   </t>
    </r>
    <r>
      <rPr>
        <sz val="12"/>
        <color rgb="FF000000"/>
        <rFont val="Lucida Sans"/>
        <family val="2"/>
      </rPr>
      <t>Están estandarizados, es decir, son utilizados por todas las áreas responsables.</t>
    </r>
  </si>
  <si>
    <r>
      <t>3.</t>
    </r>
    <r>
      <rPr>
        <sz val="7"/>
        <color rgb="FF000000"/>
        <rFont val="Times New Roman"/>
        <family val="1"/>
      </rPr>
      <t xml:space="preserve">   </t>
    </r>
    <r>
      <rPr>
        <sz val="12"/>
        <color rgb="FF000000"/>
        <rFont val="Lucida Sans"/>
        <family val="2"/>
      </rPr>
      <t>Están sistematizados, es decir, la información se encuentra en bases de datos y disponible en un sistema informático.</t>
    </r>
  </si>
  <si>
    <t>Son conocidos por las áreas responsables, está disponible en páginas oficiales y/o Redes Sociales para fomentar la transparencia y difusión.</t>
  </si>
  <si>
    <t>No aplica</t>
  </si>
  <si>
    <t>No, se reportan al Órgano Interno de Control de SESVER.</t>
  </si>
  <si>
    <t>17.18 ¿Los resultados están disponibles en su Portal de Internet y/o difundido en Redes Sociales?</t>
  </si>
  <si>
    <t>Oficios y respuesta a recomendaciones de la Dirección de Planeación y Desarrollo con los que se envía la respuesta a las recomendaciones del OIC.</t>
  </si>
  <si>
    <t xml:space="preserve">La Dirección de Planeación y Desarrollo en coordinación con las Unidades Administrativas responsables de los PP's y AI's evaluados atiende las recomendaciones realizadas por el OIC. </t>
  </si>
  <si>
    <t>17.17 ¿Qué atención se le brindo a las recomendaciones?</t>
  </si>
  <si>
    <t>Informes de evaluación del Órgano Interno de Control de SESVER</t>
  </si>
  <si>
    <t>Los resultados de las evaluaciones pueden ser consultados en los Informes anexos</t>
  </si>
  <si>
    <t>17.16 ¿Qué resultados se obtuvieron?</t>
  </si>
  <si>
    <t>Oficios mediante los que el OIC envía los Informes de Evaluación</t>
  </si>
  <si>
    <t>El Órgano Interno de Control de SESVER</t>
  </si>
  <si>
    <t>17.15 ¿Quién la realizó?</t>
  </si>
  <si>
    <t>Si, Evaluación de Calidad y Consistencia de Indicadores de Programas Presupuestarios y Actividades Institucionales, y cada trimestre se realiza Evaluación de Indicadores de Gestión (todos son indicadores estatales)</t>
  </si>
  <si>
    <t>17.14 Señale.En materia de indicadores, ¿Ha tenido evaluaciones a sus indicadores federales, estatales y/o institucionales?</t>
  </si>
  <si>
    <t>17.13 ¿Los resultados de Auditoría se difunden o transparentan en algún medio?</t>
  </si>
  <si>
    <t>17.12 ¿Qué recomendaciones derivaron?</t>
  </si>
  <si>
    <t>17.11 ¿Qué ente fiscalizador?</t>
  </si>
  <si>
    <t xml:space="preserve">17.10 ¿Le practicaron Auditoría de Control Interno del Fondo? </t>
  </si>
  <si>
    <t xml:space="preserve"> 17.9 ¿Ha recibido algún inicio de procedimiento o sanción derivados de Auditorías?</t>
  </si>
  <si>
    <t>17.8 ¿Están concluidas las fiscalizaciones 2022?</t>
  </si>
  <si>
    <t>17.7 ¿Qué resultados importantes se obtuvieron?</t>
  </si>
  <si>
    <t xml:space="preserve">17.6 ¿Cuáles entes fiscalizadores le realizaron Auditorías? </t>
  </si>
  <si>
    <t>17.5 En materia de Auditorías, ¿Cuántas fueron practicadas a los recursos 2022?</t>
  </si>
  <si>
    <t>Se anexa Minuta de la Reunión del Grupo de Trabajo del Sistema de Control Interno de fecha 23 de enero de 2023.</t>
  </si>
  <si>
    <t>Las recomendaciones derivadas de la aplicación del Análisis General del Estado que Guarda el Ente, y el Análisis de Componentes y Principios en el Ente, fueron informadas a las áreas involucradas para su conocimiento y atención, en la Reunión del Grupo de Trabajo del Sistema de Control Interno de fecha 23 de enero de 2023.</t>
  </si>
  <si>
    <t>17.4 ¿Qué atención se les ha brindado a las recomendaciones?</t>
  </si>
  <si>
    <t>Se anexa el Análisis General del Estado que Guarda el Ente, Análisis de Componentes y Principios en el Ente y acta de la Cuarta Sesión Ordinaria del Comité de Control y Desempeño Institucional, celebrada el 24 de noviembre de 2022.</t>
  </si>
  <si>
    <t>Si. Con fundamento en el artículo 28 fracción VI y 46 del Acuerdo por el que se emite el Sistema de Control Interno para las Dependencias y Entidades del Poder Ejecutivo del Estado de Veracruz, en el año 2022 la Coordinación del Sistema de Control Interno, aplicó el Análisis General del Estado que Guarda el Ente, y el Análisis de Componentes y Principios en el Ente.</t>
  </si>
  <si>
    <t xml:space="preserve">17.3 En el marco del Control Interno, ¿Ha practicado evaluaciones y/o auditorías internas? ‘¿Quién las realizó? </t>
  </si>
  <si>
    <t xml:space="preserve">17.2 ¿Qué instancia la realizó? ¿Qué atención se le brindo a las recomendaciones? ¿Los resultados están disponibles en su Portal de Internet y/o difundido en Redes Sociales? </t>
  </si>
  <si>
    <t>Respecto a la pregunta 17.7. la evaluación correspondiente al Cierre de Ejercicio 2022 se encuentra en proceso de atención por la Dirección de Planeación y Desarrollo en coordinación con las áreas de SESVER responsables de los Programas Presupuestarios y Actividades Instticuionales evaluadas.</t>
  </si>
  <si>
    <t xml:space="preserve">17.1 En el caso de Evaluaciones, ¿Participó en alguna evaluación externa, federal, estatal y/o interna? </t>
  </si>
  <si>
    <t>MIR PP CDC.K.I.070.J.pdf
MIR PP CDC.K.I.074.R.pdf
MIR PP CDC.K.I.075.R.pdf
MIR PP CDC.K.I.079.R.pdf
MIR PP CDC.K.I.103.R.pdf
MIR PP CDC.K.I.104.R.pdf
MIR PP CDC.K.K.101.R.pdf
MIR PP CDC.K.U.097.R.pdf</t>
  </si>
  <si>
    <t>Sí, las matrices de los Programas Presupuestarios así como de las Actividades Institucionales del Presupuesto Basado en Resultados de los SESVER se generan en el Sistema Integrador de Recursos Electrónicos Gubernamentales, administrado por la Secretaría de Finanzas y Planeación del Estado de Veracruz.</t>
  </si>
  <si>
    <t>https://www.ssaver.gob.mx/transparencia/1260-2/ley875/fracc06/</t>
  </si>
  <si>
    <t>Los indicadores del POA, de los Programas Presupuestarios y Actividades Institucionales se publican en el Portal de Transparencia de SESVER</t>
  </si>
  <si>
    <t>Gaceta Oficial del Estado No. Ext. 482 del 3 de diciembre de 2019, en la que se publicó el Programa Institucional de los Servicios de Salud de Veracruz 2019-2024.</t>
  </si>
  <si>
    <t>Sí, se cuentan con un total de 78 indicadores institucionales contenidos en el Programa Institucional de los Servicios de Salud de Veracruz 2019-2024.</t>
  </si>
  <si>
    <t>Reporte MIR FASSA 2022_cuarto trimestre 2022.pdf</t>
  </si>
  <si>
    <t>Se dispone de la MIR- FASSA, el avance del indicador de Fin (Razón de Mortalidad Materna de mujeres sin seguridad social)   es de 62.5%, como es un indicador con sentido descendente, se considera favorable este resultado.</t>
  </si>
  <si>
    <t>http://sistemas.coneval.org.mx/SIMEPS/MIR.aspx?pIdMatriz=22000338&amp;pCiclo=2022&amp;pRamo=33&amp;&amp;t=b</t>
  </si>
  <si>
    <t>En el Módulo de indicadores del Ramo 33 no se presentan los informes de mediciones sobre los servicios de salud, únicamente de la MIR-FASSA federal.</t>
  </si>
  <si>
    <t>En el Módulo de indicadores del Ramo 33 no se presentan evaluaciones federales y/o estatales, únicamente de la MIR-FASSA federal.</t>
  </si>
  <si>
    <t>En el Módulo de indicadores del Ramo 33 no se presentan los indicadores estatales, únicamente de la MIR-FASSA federal.</t>
  </si>
  <si>
    <t>Si, los resultados son a nivel global (suma de todas las entidades federativas)</t>
  </si>
  <si>
    <t>http://sistemas.coneval.org.mx/SIMEPS/MIR.aspx?pIdMatriz=22000456&amp;pCiclo=2022&amp;pRamo=12&amp;siglas=SALUD&amp;nombre=Fortalecimiento%20de%20los%20Servicios%20Estatales%20de%20Salud</t>
  </si>
  <si>
    <t>Sí</t>
  </si>
  <si>
    <t>Proyecto de Mejora PP 070_firmado.pdf</t>
  </si>
  <si>
    <t>* Analizar de nueva cuenta el informe de la evaluación del programa presupuestario.
* Solicitar asesoría y capacitación a la Dirección de Planeación y Desarrollo en materia de la Metodología del Marco Lógico.
* Con las herramientas de capacitación adecuadas, se reestructurará la definición del problema, causas, efectos, objetivos, cuantificación y definición de la población potencial y a la matriz de indicadores de resultados.
* Se revisará de nueva cuenta el resumen narrativo de la matriz de indicadores de resultados en conjunto con la Dirección de Planeación y Desarrollo.
* En base al informe de resultados del PP, se identificarán los errores en cuanto a la construcción de los indicadores.
* Se solicitará asesoría y capacitación a la Dirección de Planeación y Desarrollo para la reestructuración y escritura de indicadores de desempeño.
* Solicitar capacitación para la escritura y estructuración correcta de la justificación.
* Revisar los manuales y procedimientos de selección de beneficiarios.
* Definifr la población y plantear la propuesta de documento.
* Generar una propuesta de mejora y someter la revisión con la Dirección de Planeación y Desarrollo.
* Alinear los indicadores de una manera clara, objetiva y sustentada con base a los lineamientos estipulados.
* Se evaluará la implementación de nuevas tecnologías (redes sociales, plataformas digitales, encuestas electrónicas, etc.) para la evaluación de la satisfacción de la población objetivo desde el punto de vista de atención de emergencias sanitarias y brotes sanitarios, se recalca nuevamente que los padrones de atención de emergencias relacionadas a la Central Nuclear de Laguna Verde son ce carácter de confidencialidad.
* Se realizará un diagnóstico en conjunto con la Dirección de Planeación y Desarrollo para la reescritura de las metas de los indicadores, dicho análisis será ejecutado desde el punto de vista de anteriores evaluaciones (PAE 2020 y PAE 2022), presupuesto operativo y normativa estatal y federal.
* Se reestructurarán las metas en conjunto con la Dirección de Planeación y Desarrollo tomando en cuenta el diagnóstico aplicado.</t>
  </si>
  <si>
    <t xml:space="preserve">15.3 ¿Qué Aspectos Susceptibles de Mejora realizaron? </t>
  </si>
  <si>
    <t>https://www.ssaver.gob.mx/pae/wp-content/uploads/sites/18/2022/07/Informe_de_Evaluacion_PP_070_PAE-2022_Firmado.pdf
Página 6</t>
  </si>
  <si>
    <t>Integrar el instrumento diagnóstico del PP.
Revisar el resumen narrativo de la Matriz de Indicadores para Resultados.
Generar o en su caso retomar los Proyectos de Mejora que se derivaron de evaluaciones de desempeño de ejercicios anteriores.
Valorar la viabilidad de generar e implementar instrumentos para medir la percepción de los beneficiados del PP.
Establecer procedimientos o mecanismos para la definición de las metas de los indicadores.</t>
  </si>
  <si>
    <t xml:space="preserve">15.2 ¿Cuáles fueron las recomendaciones? y especificar </t>
  </si>
  <si>
    <t>https://www.ssaver.gob.mx/pae/wp-content/uploads/sites/18/2022/07/Informe_de_Evaluacion_PP_070_PAE-2022_Firmado.pdf</t>
  </si>
  <si>
    <t xml:space="preserve">Si, en el ejercicio 2022 se realizó una Evaluación de Consistencia y Resultados del Programa Presupuestario CDC.K.I.070.J Prevención y Atención de Emergencias Radiológicas, 
Sanitarias y Brotes en el Estado de Veracruz
Dirección de Protección Contra Riesgos Sanitarios
</t>
  </si>
  <si>
    <t>15.1 ¿La Ejecutora fue Evaluada en el Estado en el PAE tomo I de Indicadores?</t>
  </si>
  <si>
    <t>1. MIR-FASSA 2022
2. Capturas de pantalla como evidencia de captura de los reportes en SRFT</t>
  </si>
  <si>
    <t>Los resultados a nivel de fin y propósito se documentan en los reportes en el SRFT, sistema en el que se capturan los indicadores para cada nivel de la MIR-FASSA.</t>
  </si>
  <si>
    <t>https://consultapublicamx.plataformadetransparencia.org.mx/vut-web/faces/view/consultaPublica.xhtml#tarjetaInformativa
También puede consultarse en el apartado de transparencia de SESVER:
https://www.ssaver.gob.mx/transparencia/1260-2/ley875/fracc05/</t>
  </si>
  <si>
    <t>La Dirección de Planeación y Desarrollo publica en el Sistema de Portales de Obligaciones de Transparencia (SIPOT) los reportes de avance de indicadores cargados en el SRFT</t>
  </si>
  <si>
    <t>Fichas Técnicas de los Indicadores de la MIR-FASSA donde se puede consultar la frecuencia de los indicadores.</t>
  </si>
  <si>
    <t>Los indicadores de la MIR-FASSA se reportan de acuerdo a la frecuencia establecida por la coordinadora del FASSA a nivel federal (Secretaría de Salud) en las Fichas Técnicas, de tal manera que se establecieron 2 indicadores de frecuencia federal y 5 de frecuencia anual.</t>
  </si>
  <si>
    <t>Mensajes de correo electrónico dirigido al Enlace de FASSA en SEFIPLAN, donde se solicita la validación del registro de información en SRFT</t>
  </si>
  <si>
    <t>La información reportada en SRFT es validada por la Secretaría de Finanzas y Planeación, así como por la Dirección General de Programación y Presupuesto de la Secretaría de Salud Federal.</t>
  </si>
  <si>
    <t>Capturas de pantalla de los reportes que se envían como evidencia a la Secretaría de Finanzas y Planeación para su validación y a la Dirección General de Programación y Presupuesto de la Secretaría de Salud Federal.</t>
  </si>
  <si>
    <t xml:space="preserve">Los reportes de indicadores de la MIR-FASSA podrán ser consultados y descargados de la Plataforma Nacional de Transparencia, en donde podrá seleccionar la información pública del Estado de Veracruz, y en tipo de institución, la correspondiente a la Secretaría de Salud, de manera particular en el apartado de Indicadores de Interés Público.
</t>
  </si>
  <si>
    <t>Si</t>
  </si>
  <si>
    <t>La información se puede consultar en la siguiente liga electrónica:
http://www.dgis.salud.gob.mx/contenidos/basesdedatos/Datos_Abiertos_gobmx.html</t>
  </si>
  <si>
    <t>Si. En cumplimiento al artículo 20 fracción XI y XIV, la Dirección de Planeación y Desarrollo Integra la información en salud del Organismo, así como de otros aspectos relacionados con las características de la población para que en su conjunto fundamenten el proceso de
planeación y toma de decisiones en materia de salud, así mismo, proporciona información referente a la población y cobertura, recursos para la salud, servicios otorgados y de daños a la salud.</t>
  </si>
  <si>
    <t xml:space="preserve">Publicaciones de las Bases de información de:
•Catálogo de Clave Única de Establecimientos de Salud
Liga de consulta: http://www.dgis.salud.gob.mx/contenidos/intercambio/clues_gobmx.html
•Subsistema de Información de Equipamiento, Recursos Humanos e Infraestructura para la Atención de la Salud
Liga de consulta: 
https://sinba.salud.gob.mx/SSASINERHIAS
</t>
  </si>
  <si>
    <t>Por lo que corresponde a la cuantificación de la población abierta (es decir, la que es responsabilidad de Servicios de Salud de Veracruz), esta actividad se realiza como parte de la identificación de la población legal, población potencial y población beneficiada de todos los programa y proyectos de inversión en materia de salud.
De conformidad con lo establecido en el artículo 23, fracciones X y XII del Reglamento Interior de Servicios de Salud de Veracruz (SESVER), la Dirección de Planeación y Desarrollo se encarga de Coordinar con las Jurisdicciones Sanitarias y Unidades de Hospitalización de SESVER la actualización permanente de:
•Unidades de SESVER en el Catálogo de Clave Única de Establecimientos de Salud ante la Dirección General de Información en Salud de la Secretaría de Salud Federal (DGIS), y  
•Subsistema de Información de Equipamiento, Recursos Humanos e Infraestructura para la Atención de la Salud, ante la DGIS.</t>
  </si>
  <si>
    <t>Población Legal por grupo de edad y sexo.pdf</t>
  </si>
  <si>
    <t xml:space="preserve">Sí. </t>
  </si>
  <si>
    <t xml:space="preserve">la Información Publicada se encuentra en el siguiente link: 
https://www.ssaver.gob.mx/transparencia/1260-2/tproactiva/cocodi/ </t>
  </si>
  <si>
    <t>Si. Las Actas de las Sesiones del Comité de Control y Desempeño Institucional con los avances en el Sistema de Control Interno, los resultados de la apliación de los Anáisis General y demás información al respecto, son publicadas en el apartado de Transparencia Proactiva de la Página Oficial de la Secretaría de Salud y los Servivios de Salud de Veracruz.</t>
  </si>
  <si>
    <t>Se anexa Informe Anual del Sistema de Control Interno de 2022 y acta de la Cuarta Sesión Ordinaria del Comité de Control y Desempeño Institucional, celebrada el 24 de noviembre de 2022.</t>
  </si>
  <si>
    <t>Si. Con fundamento en el artículo 46 del Acuerdo por el que se emite el Sistema de Control Interno para las Dependencias y Entidades del Poder Ejecutivo del Estado de Veracruz, en la Cuarta Sesión Ordinaria del Comité de Control y Desempeño Institucional, celebrada el 24 de noviembre de 2022, se aprobó el Informe Anual del SICI, para su envío a la Contraloría General del Estado de Veracruz.</t>
  </si>
  <si>
    <t>Se anexa acta de Instalación del Comité de Control y Desempeño Institucional, el Programa de Trabajo de Control Interno de 2022 y los programas de capacitación.</t>
  </si>
  <si>
    <t>Con fecha 29 de mayo de 2020 se estableción el Comité Control y Desempeño Institucional, mismo que tiene su fundamento en el Acuerdo por el que se emite el Sistema de Control Interno para las Dependencias y Entidades del Poder Ejecutivo del Estado de Veracruz. Dentro del Programa de Trabajo de Control Interno, se tienen actividades de capacitaciones en materia de control interno, ética e integridad.</t>
  </si>
  <si>
    <t>Sí. Con fundamento en el artículo 28 fracción VI y 46 del Acuerdo por el que se emite el Sistema de Control Interno para las Dependencias y Entidades del Poder Ejecutivo del Estado de Veracruz, en el año 2022 la Coordinación del Sistema de Control Interno (SICI), aplicó el Análisis General del Estado que Guarda el Ente, y el Análisis de Componentes y Principios en el Ente, dentro de los cuestionamientos se encuentra el cumplimiento al Código de Ética y Conducta.</t>
  </si>
  <si>
    <t>Resultados del Programa Operativo Anual 2022</t>
  </si>
  <si>
    <t>Los indicadores del POA permiten identificar los resultados del FASSA, así como el porcentaje de cumplimiento de las metas programadas para el ejercicio de referencia.</t>
  </si>
  <si>
    <t>El POA 2022 se integró con 244 indicadores y sus resultados fueron aprobados por la Junta de Gobierno de SESVER</t>
  </si>
  <si>
    <t>Se publican los indicadores del POA en el Portal de Transaprencia de SESVER</t>
  </si>
  <si>
    <t>En el Cierre de Ejercicio del POA se puede identificar el porcentaje de cumplimiento de las metas programadas para el ejercicio de referencia.</t>
  </si>
  <si>
    <t>Para documentar los resultados del FASSA, SESVER cuenta con el Cierre del Programa Operativo Anual (POA).</t>
  </si>
  <si>
    <t>Mencione las instrucciones que se han recibido por parte de la Federación y Estado respecto al manejo, reporte y control de los recursos FASSA y el destinado a INSABI.</t>
  </si>
  <si>
    <t>Se anexa acta de la Cuarta sesión Ordinaria del COCODI de 2022, así como el Programa de Trabajo de Control Interno de 2023.</t>
  </si>
  <si>
    <t>19. ¿Se implementaron acciones de Control Interno al respecto? ¿Cuáles? Explique.</t>
  </si>
  <si>
    <t xml:space="preserve">18. ¿Se vio afectada la Secretaría en alguna observación o recomendación por no disponer en ese periodo de información? </t>
  </si>
  <si>
    <t xml:space="preserve">17. ¿Fue posible recuperar toda la información perdida? </t>
  </si>
  <si>
    <t>16. Respecto a la pérdida de acceso al portal de SESVER y a su red de computadoras en 2021 a causa de un virus malicioso denominado MIMIKATZ: ¿Qué medidas se implementaron?</t>
  </si>
  <si>
    <t>No, se proporcionó la información solicitada.</t>
  </si>
  <si>
    <t>15. ¿La vulneración a su Portal de Internet en 2022 afectó los resultados en la Ficha?</t>
  </si>
  <si>
    <t>Oficio No. DGED-DG-103-2023</t>
  </si>
  <si>
    <t>Sí, mediante Oficio No. DGED-DG-103-2023, la Dirección General de Evaluación del Desempeño de los Sistemas de Salud de la Secretaría de Salud Federal dio a conocer a los SESVER los resultados de la Ficha de Desempeño</t>
  </si>
  <si>
    <t xml:space="preserve">14. ¿Conoce la instancia que realizará el seguimiento a las recomendaciones de los resultados de la Ficha de Desempeño? </t>
  </si>
  <si>
    <t>Documento de Posición Institucional de la Ficha de Desempeño del FASSA (Comentarios específicos a la evaluación).</t>
  </si>
  <si>
    <t xml:space="preserve">13. ¿Qué comentarios recibió de la Federación sobre las recomendaciones? </t>
  </si>
  <si>
    <t>Documento de Posición Institucional de la Ficha de Desempeño del FASSA (Cuadro 1. Principales mejoras por realizar por la entidad federativa).</t>
  </si>
  <si>
    <t>El prIncipal beneficio fue identificar las áreas de oportunidad para mejorar la operación y resultados del FASSA.</t>
  </si>
  <si>
    <t>12. ¿Qué beneficios recibió la Ejecutora al participar en el PAE Federal?</t>
  </si>
  <si>
    <t>Documento de Posición Institucional de la Ficha de Desempeño del FASSA.</t>
  </si>
  <si>
    <t>Sí, la Dirección de Planeación y Desarrollo se coordinará con las áreas correspondientes para la atención de las recomendaciones a través de un Proyecto de Mejora.</t>
  </si>
  <si>
    <t>11. ¿Tiene programado atender las recomendaciones a través de Acciones de Mejora (Proyecto de Mejora?</t>
  </si>
  <si>
    <t xml:space="preserve">Enlace SESVER: https://www.ssaver.gob.mx/pae/programa-anual-de-evaluacion-pae-2022/
</t>
  </si>
  <si>
    <t>Sí, se publicó en el Micrositio del Programa Anual de Evaluación dentro del PAE 2022 del Portal de Servicios de Salud de Veracruz</t>
  </si>
  <si>
    <t xml:space="preserve">10. Respecto a la Evaluación del PAE Federal CONEVAL-SHCP, Ficha de Desempeño del Fondo de Aportaciones para los Servicios de Salud (FASSA) 2021-2022: ¿Publicó en su Portal Oficial los resultados? </t>
  </si>
  <si>
    <t>No se ha programado la actualización de este Proceso toda vez que no se ha modificado la normatividad para la operación del FASSA.</t>
  </si>
  <si>
    <t>9. ¿Se tiene planeado realizarse alguna actualización o modificación?</t>
  </si>
  <si>
    <t>En el caso de la Dirección de Planeación y Desarrollo no se ha requerido capacitar al personal puesto que el Proceso del FASSA no se ha modificado.</t>
  </si>
  <si>
    <t>8. ¿Se ha capacitado sobre su uso y aplicación al personal?</t>
  </si>
  <si>
    <t>https://www.ssaver.gob.mx/pae/wp-content/uploads/sites/18/2022/08/PROCESO_DEL_FASSAPAE2021.pdf</t>
  </si>
  <si>
    <t>Sí, está publicado en el portal de SESVER en el micro sitio de la Dirección Administrativa.</t>
  </si>
  <si>
    <t xml:space="preserve">7. ¿Se ha difundido en su Portal de Internet y/o Redes Sociales? </t>
  </si>
  <si>
    <t>1. Memorándum de solicitud de definición de Estructura Programática Homologada (EPH) 2022.
2. Oficios de respuesta de las áreas ejecutoras con propuesta de EPH 2022.
3. Mensajes de solicitud de avances de indicadores de la MIR-FASSA.
4. Respuestas de las áreas administrativas con avances de la MIR-FASSA.</t>
  </si>
  <si>
    <t>En el ámbito de la Dirección de Planeación y Desarrollo se utiliza para la programación del FASSA, así como en la evaluación de la Matriz de Indicadores de Resultados MIR-FASSA</t>
  </si>
  <si>
    <t xml:space="preserve">6. Respecto al documento autorizado denominado “Proceso del Fondo de Aportaciones para los Servicios de Salud”: ¿Qué uso se le ha realizado? </t>
  </si>
  <si>
    <t>Programa Operativo Anual 2020, 2021 y 2022 (Cierre)</t>
  </si>
  <si>
    <t>Entre 2020 y 2021 algunas acciones se mantuvieron, para 2021 se agregaron las acciones para atención al COVID-19 e indicadores de la Agenda 2030, ambas acciones se mantuvieron para 2022.</t>
  </si>
  <si>
    <t xml:space="preserve"> 5. ¿Las acciones implementadas en 2020 y 2021 tuvieron continuidad en 2022 o fueron distintas?</t>
  </si>
  <si>
    <t>4. ¿Tuvo implicaciones en la fiscalización y/o evaluación de los recursos a nivel federal y/o estatal a consecuencia de la emergencia sanitaria? Explique.</t>
  </si>
  <si>
    <t xml:space="preserve">No, en el sentido de que los objetivos del FASSA siguen siendo los definidos en la Ley de Coordinación Fiscal, sin embargo se incluyeron acciones para su atención. </t>
  </si>
  <si>
    <t>3 ¿La emergencia sanitaria cambió la forma de planear y operar los recursos del Fondo?</t>
  </si>
  <si>
    <t>Programa Operativo Anual 2022</t>
  </si>
  <si>
    <t>En concordancia con la Estrategia Programática Federal, en 2022 se continuó fortaleciendo las actividades de promoción y difusión a la población sobre la importancia de continuar
con las medidas ante el COVID-19, romper la cadena de contagios, reforzar la vigilancia epidemiológica y mantener actualizadas las guías de atención a pacientes COVID-19. En ese sentido, se incluyeron dentro del Programa Operativo Anual 36 acciones orientadas a la prevención del COVID-19.</t>
  </si>
  <si>
    <t xml:space="preserve">2. ¿De qué manera contribuyeron los recursos FASSA para el desarrollo de dichas acciones? </t>
  </si>
  <si>
    <t xml:space="preserve">1. En torno a la emergencia sanitaria del COVID 19, en 2022: ¿Qué acciones  realizó SESVER para combatir la emergencia sanitaria por el virus SARS-CoV2 (COVID-19)? </t>
  </si>
  <si>
    <t>No</t>
  </si>
  <si>
    <t>Consideraciones del Programa Operativo Anual 2022
Programación de POA 2022.
Fichas Técnicas de Programas Presupuestarios</t>
  </si>
  <si>
    <t>Gaceta Oficial del Estado No. Ext. 356 del 5 de septiembre de 2019, en la que se publicó el Programa Sectorial de Salud de Veracruz 2019-2024.</t>
  </si>
  <si>
    <t>El Objetivo 2. “Incrementar la calidad y esperanza de vida de las y los veracruzanos mediante el otorgamiento de servicios universales de salud con enfoque de Derechos Humanos, igualdad sustantiva y no discriminación” del Bloque IV. Bienestar Social del Plan Veracruzano de Desarrollo 2019-2024, corresponde al Objetivo General del Programa Sectorial de Salud de Veracruz (PSSV) 2019-2024. 
Del Objetivo Sectorial del PSSV “Mejorar la salud de mujeres y niños, así como la atención a grupos históricamente vulnerados y olvidados”, se derivaron ocho Estrategias con 77 Líneas de Acción.
El Programa Operativo Anual 2023 contribuye al logro de las ocho estrategias y líneas de acción a través de las Estructuras Programáticas Homologadas (EPH) y  Actividades Institucionales Estatales (AIE’S) que lo integran. Esta Estructura es concertada cada ejercicio fiscal con la Secretaría de Salud del Gobierno Federal en el marco del Proceso de Integración Programática Presupuestal (PIPP) para la elaboración del Anteproyecto de Presupuesto de Egresos de la Federación (APEF), por lo que también se encuentra alineada a objetivos e indicadores federales.</t>
  </si>
  <si>
    <t>Servicios de Salud de Veracruz (Dirección de Planeación y Desarrollo)</t>
  </si>
  <si>
    <t>Sistema de indicadores de Evaluación del Desempeño (SIED – SIAFEV 2.0)</t>
  </si>
  <si>
    <t>Hubo una baja debido al periodo vacacional del mes de diciembre 2022.</t>
  </si>
  <si>
    <t>Proporción de juicios o procedimientos sustanciados de los instaurados en contra de los Servicios de Salud de Veracruz</t>
  </si>
  <si>
    <t>I3</t>
  </si>
  <si>
    <t>Debido al periodo vacacional del mes de diciembre, este Organismo solo recibe las quejas en su contra.</t>
  </si>
  <si>
    <t>Porcentaje de Quejas Atendidas</t>
  </si>
  <si>
    <t>I2</t>
  </si>
  <si>
    <t>Hubo un pequeño incremento, debido a la alta revisión en bases de licitaciones.</t>
  </si>
  <si>
    <t>Proporción de documentos revisados de los actos administrativos que celebra SESVER</t>
  </si>
  <si>
    <t>I1</t>
  </si>
  <si>
    <t>GHP.R.E.410.Y. Asuntos Jurídicos</t>
  </si>
  <si>
    <t>En el primer semestre se rebasó la meta programada debido al nombramiento del Sr. Secretario de Salud y Director General de SESVER.</t>
  </si>
  <si>
    <t>Porcentaje de asistencia a Reuniones de la Junta de Gobierno de SESVER</t>
  </si>
  <si>
    <t>Indicador en rango, no requiere justificación</t>
  </si>
  <si>
    <t>Porcentaje de reuniones realizadas del Consejo Estatal de Salud</t>
  </si>
  <si>
    <t>Porcentaje de Actualización de Acuerdos y Compromisos remitidos al Consejo Nacional de Salud (CONASA)</t>
  </si>
  <si>
    <t>CDC.K.E.080.Y. Rectoría del Sistema de Salud</t>
  </si>
  <si>
    <t>Realización de reportes de avances programáticos</t>
  </si>
  <si>
    <t>I9</t>
  </si>
  <si>
    <t>Realización de evaluaciones programáticas periódicas</t>
  </si>
  <si>
    <t>I8</t>
  </si>
  <si>
    <t>En el mes de diciembre se alcanzó la meta rebasando el rango 90-110%, derivado de que se han realizado mantenimientos preventivos que no requirieron desembolso de recurso y a que se acumularon mantenimientos en proceso por parte de proveedores.</t>
  </si>
  <si>
    <t>Porcentaje de equipos electromecánicos con conservación y mantenimiento realizado</t>
  </si>
  <si>
    <t>I7</t>
  </si>
  <si>
    <t>En el mes de diciembre  se alcanzó la meta rebasando el rango 90-110% con motivo de que se acumularon mantenimientos en proceso por parte de proveedores.</t>
  </si>
  <si>
    <t>Porcentaje de equipos electromédicos con conservación y mantenimiento realizado</t>
  </si>
  <si>
    <t>I6</t>
  </si>
  <si>
    <t>En el mes de diciembre  no se alcanzó la meta dentro del rango 90-110%, en razón de que en algunos meses se presentaron menos mobiliario y equipo para mantenimiento de los programados.</t>
  </si>
  <si>
    <t>Porcentaje de mobiliario y equipo de oficina con conservación y mantenimiento</t>
  </si>
  <si>
    <t>I5</t>
  </si>
  <si>
    <t>En el mes de diciembre  no se alcanzó la meta dentro del rango 90-110%, en razón de que se presentaron menos servicios de los programados.</t>
  </si>
  <si>
    <t>Servicios proporcionados de conservación y mantenimiento a edificios</t>
  </si>
  <si>
    <t>I4</t>
  </si>
  <si>
    <t>Debido a las economía de algunos procesos licitatorios, así mismo por declararse desiertas algunas partidas se procedió a una segunda vuelta.</t>
  </si>
  <si>
    <t>Porcentaje de licitaciones realizadas respecto a las programadas</t>
  </si>
  <si>
    <t>Porcentaje de mantenimiento a vehículos de transporte de Oficina Central que recibieron mantenimiento con respecto a los programados</t>
  </si>
  <si>
    <t>Porcentaje de inventarios realizados de bienes muebles e inmuebles con respecto a los programados</t>
  </si>
  <si>
    <t>CDC.K.E.077.Y Servicios Operativos de Administración</t>
  </si>
  <si>
    <t>Porcentaje de Actualización de las Obligaciones de Transparencia en el Sistema de Portales de Obligaciones de Transparencia (SIPOT)</t>
  </si>
  <si>
    <t>Meta cumplida.</t>
  </si>
  <si>
    <t>Tiempo promedio de respuesta a solicitudes de Acceso a la Información</t>
  </si>
  <si>
    <t>Porcentaje de capacitación otorgada en materia de Acceso a la Información (Transparencia, Gobierno Abierto y Rendición de Cuentas)</t>
  </si>
  <si>
    <t>Se recibieron 2 resoluciones extemporáneas por parte del IVAI.</t>
  </si>
  <si>
    <t>Proporción de recursos de revisión confirmados</t>
  </si>
  <si>
    <t>Hubo menos demanda de la población presumiblemente por la época decembrina.</t>
  </si>
  <si>
    <t>Proporción de recursos de revisión interpuestos</t>
  </si>
  <si>
    <t>Proporción de solicitudes respondidas</t>
  </si>
  <si>
    <t>GHP.R.E.471.Y - Atención al Acceso de Información Pública</t>
  </si>
  <si>
    <t>Debido al Hackeo al Sistema de la Secretaria de Salud no se realizarón capacitaciones en la ley de Protección Integral de los Derechos de Niñas, Niños y Adolescentes</t>
  </si>
  <si>
    <t>Promedio de servidoras y servidores públicos asistentes a eventos de capacitación en materia de protección de los derechos humanos de las niñas, niños y adolescentes</t>
  </si>
  <si>
    <t>Debido al Hackeo al Sistema de la Secretaria de Salud no se realizó esta capacitación en la ley de Protección Integral de los Derechos de Niñas, Niños y Adolescentes (La meta correcta es 20), porque estaba preparada en modalidad virtual.</t>
  </si>
  <si>
    <t xml:space="preserve">Porcentaje de capacitación otorgada en materia de protección de los derechos humanos de las niñas, niños y adolescentes </t>
  </si>
  <si>
    <t>En cuanto a los valores del numerador y el denominador de las metas para este indicador: cuando se solicitó que las áreas indicaran sus metas para el 2022, se dio un corrimiento en los números de indicadores, por lo que el ind. 4 Promedio de servidoras y servidores públicos asistentes a eventos de capacitación ..., se pasó
como ind. 2, y el ind. 2 Porcentaje de acciones de difusión de los derechos humanos de las niñas, niños y adolescentes se pasó con otro número; el área responsable hizo llegar las metas, y al registrar estas en SIAFEV, se pusieron los valores de las metas de ambos indicadores, cambiadas entre sí, de manera incorrecta. Este problema ocurrió previo al 1er trimestre del año.</t>
  </si>
  <si>
    <t>Porcentaje de acciones de difusión de los derechos humanos de las niñas, niños y adolescentes</t>
  </si>
  <si>
    <t>Porcentaje de actividades realizadas para garantizar la protección de los derechos humanos de las Niñas, Niños y Adolescentes</t>
  </si>
  <si>
    <t>FGE.Q.E.473.Y. Protección Integral de los Derechos de Niñas, Niños y Adolescentes</t>
  </si>
  <si>
    <t>Se distribuyo material para público en general sobre el servicio de aborto seguro y un curso sobre atención a victimas de violencia con apego a la NOM-406  (Cadena de Custodia).</t>
  </si>
  <si>
    <t>Porcentaje de avance en el cumplimiento al Programa General de Trabajo (PGT) de la AVGM</t>
  </si>
  <si>
    <t>FGE.Q.E.472.Y - Alerta de Violencia de Género contra las Mujeres (AVGM)</t>
  </si>
  <si>
    <t>Razón de participación de las mujeres en puestos de responsabilidad al interior de la dependencia o entidad</t>
  </si>
  <si>
    <t>Porcentaje de Diagnóstico Institucional con Perspectiva de Género realizado</t>
  </si>
  <si>
    <t>Para los cursos sobre hostigamiento y Acoso Sexual se contó con personal directivo.</t>
  </si>
  <si>
    <t>Porcentaje de personas servidoras públicas en puesto de responsabilidad que participan en acciones y eventos de formación</t>
  </si>
  <si>
    <t xml:space="preserve">Se atendió la solicitud de cursos por parte de la Jurisdicción Sanitaria VI, Córdoba. </t>
  </si>
  <si>
    <t>Porcentaje de servidoras y servidores públicos que cumplieron con el programa de prevención y sensibilización del hostigamiento sexual y acoso sexual (PSHSYAS)</t>
  </si>
  <si>
    <t>Se atendió la solicitud de cursos para el Hospital regional de Rio Blanco</t>
  </si>
  <si>
    <t>Porcentaje de servidores públicos asistentes a eventos de sensibilización y formación para la promoción de la Igualdad de Género y la Prevención de la Violencia al interior de la Dependencia o Entidad realizados</t>
  </si>
  <si>
    <t>Porcentaje de servidoras públicas asistentes a eventos de sensibilización y formación para la promoción de la Igualdad de Género y la Prevención de la Violencia al interior de la Dependencia o Entidad realizados</t>
  </si>
  <si>
    <t>Porcentaje de eventos de sensibilización y formación para promover la Igualdad de Género y la Prevención de la Violencia al interior de su Dependencia o Entidad realizados</t>
  </si>
  <si>
    <t>Porcentaje de acciones de Transversalización de la Perspectiva de Género</t>
  </si>
  <si>
    <t>FGE.Q.E.470.Y. Igualdad de Género</t>
  </si>
  <si>
    <t>Porcentaje de cobertura de plazas vacantes</t>
  </si>
  <si>
    <t>Porcentaje de recurso ejercido</t>
  </si>
  <si>
    <t>Se hicieron cerca de 28 supervisiones específicas como parte del trabajo colegiado con la Subdirección de Atención Médica.</t>
  </si>
  <si>
    <t>Porcentaje de supervisiones</t>
  </si>
  <si>
    <t xml:space="preserve">Existe renuencia por parte de la población de acudir a las unidades médicas en la nueva normalidad. </t>
  </si>
  <si>
    <t>Porcentaje de consultas de primera vez otorgadas a la población sin seguridad social</t>
  </si>
  <si>
    <t>No se puede proporcionar un avance de este indicador, derivado de que:
1.- Este indicador no fue solicitado por el Programa de Vacunación Universal, del Depto. de Control de Enfermedades Transmisibles.
2.- En el Sistema de Información en Salud (SIS),  plataforma de registro de dosis aplicadas y  fuente oficial  para el cálculo de coberturas de vacunación, no cuenta con variables que permitan separar a la población con y sin seguridad social.
3.- Se solicitó el cambio de este indicador por  Cobertura de vacunación con vacuna DPT (Difteria, Tos ferina y Tétanos) en población de niñas y niños de cuatro años de edad, ya que la vacuna DPT  forma parte de la evaluación en niñas y niños menores de 5 años, mediante el Oficio No. DSP/SPyCE/DCET/1069/2022, del
28 de junio del 2022.</t>
  </si>
  <si>
    <t>Tasa de vacunación de niñas y niños menores de 5 años sin seguridad social</t>
  </si>
  <si>
    <t>CDC.K.U.098.Y Atención a la Salud E023</t>
  </si>
  <si>
    <t>Al presente se lleva un mayor control a la revisión de inventarios 2 veces al año y así mismo poder cubrir las necesidades y requerimientos de las unidades aplicativas, lo cual encamina a llevar los registros contables más fiables y exactos ante el área competente.</t>
  </si>
  <si>
    <t>Porcentaje de surtimiento de material de laboratorio en Unidades Médicas de la Vertiente "Fortalecimiento del acceso efectivo y la continuidad en la prestación de servicios de salud a la población sin seguridad social en condiciones de alta o muy alta marginación"</t>
  </si>
  <si>
    <t>A2C6</t>
  </si>
  <si>
    <t>El porcentaje de avance que supera el 100% de lo programado para el periodo establecido es debido a las solicitudes extraordinarias de medicamento, por parte de la Direccion de Atención Médica y la Dirección de Salud Pública</t>
  </si>
  <si>
    <t>Porcentaje de surtimiento de medicamentos en Unidades Médicas de la Vertiente "Fortalecimiento del acceso efectivo y la continuidad en la prestación de servicios de salud a la población sin seguridad social en condiciones de alta o muy alta marginación"</t>
  </si>
  <si>
    <t>A1C6</t>
  </si>
  <si>
    <t>Se actualizo la meta de acuerdo a lo autorizado en el presupuesto del capitulo 1000 servicios personales para el programa E023, ejercicio 2021.</t>
  </si>
  <si>
    <t>Porcentaje de otro personal contratado en Unidades Médicas de la Vertiente "Fortalecimiento del acceso efectivo y la continuidad en la prestación de servicios de salud a la población sin seguridad social en condiciones de alta o muy alta marginación"</t>
  </si>
  <si>
    <t>A3C5</t>
  </si>
  <si>
    <t>Porcentaje de personal de enfermería contratado en Unidades Médicas de la Vertiente "Fortalecimiento del acceso efectivo y la continuidad en la prestación de servicios de salud a la población sin seguridad social en condiciones de alta o muy alta marginación"</t>
  </si>
  <si>
    <t>A2C5</t>
  </si>
  <si>
    <t>Se actualizó la meta de acuerdo a lo autorizado en el presupuesto del capitulo 1000 servicios personales para el programa E023, ejercicio 2021.</t>
  </si>
  <si>
    <t>Porcentaje de médicos contratados en Unidades Médicas de la Vertiente "Fortalecimiento del acceso efectivo y la continuidad en la prestación de servicios de salud a la población sin seguridad social en condiciones de alta o muy alta marginación"</t>
  </si>
  <si>
    <t>A1C5</t>
  </si>
  <si>
    <t>No hay metas programadas para este periodo</t>
  </si>
  <si>
    <t>Porcentaje de Centros Regionales de Desarrollo Infantil y Estimulación Temprana que recibieron financiamiento</t>
  </si>
  <si>
    <t>A5C4</t>
  </si>
  <si>
    <t>Porcentaje de unidades médicas móviles del Programa Fortalecimiento a la Atención Médica que recibieron financiamiento</t>
  </si>
  <si>
    <t>A4C4</t>
  </si>
  <si>
    <t>Porcentaje de unidades médicas que recibieron mobiliario</t>
  </si>
  <si>
    <t>A3C4</t>
  </si>
  <si>
    <t>Porcentaje de unidades médicas equipadas</t>
  </si>
  <si>
    <t>A2C4</t>
  </si>
  <si>
    <t>Porcentaje de unidades médicas que recibieron acciones de dignificación</t>
  </si>
  <si>
    <t>A1C4</t>
  </si>
  <si>
    <t>Recursos financieros efectivamente destinados a la adquisición y mantenimiento de equipo médico</t>
  </si>
  <si>
    <t>A5C3</t>
  </si>
  <si>
    <t>Porcentaje de recursos financieros efectivamente ejercidos para la rehabilitación de Unidades Médicas</t>
  </si>
  <si>
    <t>A4C3</t>
  </si>
  <si>
    <t>Porcentaje de recursos financieros efectivamente ejercidos para la conservación y mantenimiento de las Unidades Médicas</t>
  </si>
  <si>
    <t>A3C3</t>
  </si>
  <si>
    <t>El importe reportado corresponde al presupuesto asignado mediante Disponibilidades Presupuestales a este Departamento de Tecnologías de la Información para la adquisición de proyectos para el ejercicio 2022 de la Fuente de Financiamiento FASSA 2022 y de RENDIMIENTOS SUBSIDIO ESTATAL 2022.</t>
  </si>
  <si>
    <t>Recursos financieros efectivamente destinados a la adquisición y mantenimiento de bienes informáticos</t>
  </si>
  <si>
    <t>A2C3</t>
  </si>
  <si>
    <t>Las programaciones presupuestales de principios del ejericio fiscal están sujetas a modificaciones.</t>
  </si>
  <si>
    <t>Porcentaje de recursos financieros efectivamente ejercidos para el pago de servicios subrogados e integrales necesarios para la prestación gratuita de servicios de salud</t>
  </si>
  <si>
    <t>A1C3</t>
  </si>
  <si>
    <t>Porcentaje de recursos financieros efectivamente ejercidos para la adquisición y distribución de otros insumos asociados para la prestación gratuita de servicios de salud</t>
  </si>
  <si>
    <t>A3C2</t>
  </si>
  <si>
    <t>Porcentaje de recursos financieros efectivamente ejercidos para la adquisición y distribución de material de curación</t>
  </si>
  <si>
    <t>A2C2</t>
  </si>
  <si>
    <t>Porcentaje de recursos financieros efectivamente ejercidos para la adquisición y distribución de medicamentos</t>
  </si>
  <si>
    <t>A1C2</t>
  </si>
  <si>
    <t>Información preliminar</t>
  </si>
  <si>
    <t>Porcentaje de las remuneraciones efectivamente pagadas del personal contratado para realizar acciones de promoción, prevención y detección oportuna de enfermedades</t>
  </si>
  <si>
    <t>A3C1</t>
  </si>
  <si>
    <t>Porcentaje de las remuneraciones efectivamente pagadas del personal adicional al considerado en Sistema de Protección Social en Salud en 2019 contratado para el fortalecimiento de la prestación gratuita de servicios de salud</t>
  </si>
  <si>
    <t>A2C1</t>
  </si>
  <si>
    <t>Porcentaje de recursos financieros empleados en el pago de las plantillas de personal que estaban autorizadas con cargo a los recursos del Sistema de Protección Social en Salud en 2019</t>
  </si>
  <si>
    <t>A1C1</t>
  </si>
  <si>
    <t>Porcentaje de surtimiento de medicamentos y material de laboratorio en Unidades Médicas de la Vertiente "Fortalecimiento del acceso efectivo y la continuidad en la prestación de servicios de salud a la población sin seguridad social en condiciones de alta o muy alta marginación"</t>
  </si>
  <si>
    <t>C6</t>
  </si>
  <si>
    <t>Se actualizó la meta de acuerdo a lo autorizado en el presupuesto del capitulo 1000 servicios personales para el programa E023, ejercicio 2021</t>
  </si>
  <si>
    <t>Porcentaje personal contratado en Unidades Médicas de la Vertiente "Fortalecimiento del acceso efectivo y la continuidad en la prestación de servicios de salud a la población sin seguridad social en condiciones de alta o muy alta marginación"</t>
  </si>
  <si>
    <t>C5</t>
  </si>
  <si>
    <t>Porcentaje de unidades médicas que recibieron acciones de dignificación, equipamiento o mobiliario</t>
  </si>
  <si>
    <t>C4</t>
  </si>
  <si>
    <t>Porcentaje de recursos financieros efectivamente ejercidos en los Gastos de Operación de los Servicios de Salud de Veracruz</t>
  </si>
  <si>
    <t>C3</t>
  </si>
  <si>
    <t>Porcentaje de recursos financieros efectivamente empleados en la adquisición y distribución de medicamentos, material de curación y otros insumos asociados a la prestación gratuita de servicios de salud</t>
  </si>
  <si>
    <t>C2</t>
  </si>
  <si>
    <t>Sin justificación por el área responsable</t>
  </si>
  <si>
    <t>Porcentaje de recursos financieros efectivamente empleados en el pago de remuneraciones del personal para el servicio médico</t>
  </si>
  <si>
    <t>C1</t>
  </si>
  <si>
    <t>Porcentaje de Recursos ejercidos del Programa de "Atención a la Salud y Medicamentos Gratuitos para la Población sin Seguridad Social Laboral"</t>
  </si>
  <si>
    <t>Propósito</t>
  </si>
  <si>
    <t>Porcentaje de Población beneficiada con el programa de Atención a la Salud y Medicamentos Gratuitos para la Población sin Seguridad Social Laboral</t>
  </si>
  <si>
    <t>Fin</t>
  </si>
  <si>
    <t>CDC.K.U.097.R. Atención a la Salud y Medicamentos Grat Pob sin S S L</t>
  </si>
  <si>
    <t xml:space="preserve">El mes de diciembre aún no se encuentra capturado en plataforma SIS/SINBA, por lo tanto se coloca el dato al mes de noviembre, sin embargo para este mes hubo subregistro de información en plataforma oficial.  </t>
  </si>
  <si>
    <t>Proporción de Adolescentes que aceptan método anticonceptivo pos evento obstétrico  (Oportunidad de adolescentes)</t>
  </si>
  <si>
    <t>Tasa de fecundidad en adolescentes (de 15 a 19 años) por cada 1000 mujeres de ese grupo de edad</t>
  </si>
  <si>
    <t>A7C5</t>
  </si>
  <si>
    <t xml:space="preserve">Tasa de fecundidad en niñas y adolescentes (de 10 a 14 años) por cada 1000 niñas y adolescentes en ese grupo de edad </t>
  </si>
  <si>
    <t>A6C5</t>
  </si>
  <si>
    <t>No se puede proporcionar un avance de este indicador, derivado de que:
1.- Este indicador no fue solicitado por el Programa de Vacunación Universal, del Depto. de Control de Enfermedades Transmisibles.
2.- En el Sistema de Información en Salud (SIS),  plataforma de registro de dosis aplicadas y  fuente oficial  para el cálculo de coberturas de vacunación, no cuenta con variables que permitan separar a la población con y sin seguridad social.
3.- Se solicitó el cambio de este indicador para el ejercicio 2023 por "Cobertura de vacunación con vacuna DPT (Difteria, Tos ferina y Tétanos) en población de niñas y niños de cuatro años de edad", ya que la vacuna DPT  forma parte de la evaluación en niñas y niños menores de 5 años, mediante el Oficio No. DSP/SPyCE/DCET/1069/2022, del 28 de junio del 2022.</t>
  </si>
  <si>
    <t>Tasa de mortalidad de niños y niñas menores de 5 años</t>
  </si>
  <si>
    <t>A5C5</t>
  </si>
  <si>
    <t>Tasa de mortalidad en niños y niñas menores de 5 años por enfermedades respiratorias agudas (defunciones por cada 100 mil menores de 5 años)</t>
  </si>
  <si>
    <t>A4C5</t>
  </si>
  <si>
    <t>Tasa de mortalidad en niños y niñas menores de 5 años por enfermedades diarreicas agudas (defunciones por cada 100 mil menores de 5 años)</t>
  </si>
  <si>
    <t>Los Lineamientos 2022 del PVU indican  aplicar vacuna antineumocóccica 13 valente en Adultos mayores como prevención contra la neumonía, dado el desabasto de antineumococcica 23 valente, por tanto se incluye la aplicación de vacuna antineumococcica 13 y 23 valente  en el avance.
Se espera aumentar el porcentaje de aplicación ya con la información completa del mes de diciembre.</t>
  </si>
  <si>
    <t>Porcentaje de dosis de vacunas aplicadas en personas adultas mayores</t>
  </si>
  <si>
    <t>• Información preliminar al 26 de diciembre de 2022.         
• Asistencia de la población adulta mayor ha sido de manera paulatina a las unidades, ferias y/o jornadas de salud, debido a las medidas de prevención contra la contingencia por la COVID -19.
• Dificultad para la captura de información dentro del SIS/SINBA V2.0 por  falta de internet en varias unidades de salud, lo que afecta la sincronización, disposición y visualización  de resultados.</t>
  </si>
  <si>
    <t>Proporción de detecciones de síndromes geriátricos</t>
  </si>
  <si>
    <t>Porcentaje de eventos educativos con perspectiva intercultural en municipios con población indígena</t>
  </si>
  <si>
    <t>El indicador es al corte de cada mes, no es un valor acumulado y aún no hay registro de diciembre, lo reportado es noviembre, por lo tanto, es un dato preliminar.
La Jurisdicción Sanitaria de Orizaba tuvo problemas de captura, por lo tanto, su población no está registrada en El SIS-SINBA. Ya se realizaron las gestiones correspondientes y están en proceso de captura</t>
  </si>
  <si>
    <t>Porcentaje de menores de 10 años en control nutricional por desnutrición y bajo peso</t>
  </si>
  <si>
    <t>Porcentaje de Ferias de la Salud para migrantes realizadas</t>
  </si>
  <si>
    <t>Se cuenta con un sobreregistro de consultas a población migrante, debido a que hubo  mayor movilidad migratoria en estos meses.</t>
  </si>
  <si>
    <t>Proporción de consultas con atención integrada de línea de vida a migrantes de la entidad</t>
  </si>
  <si>
    <t xml:space="preserve">Actualmente funcionan 26 equipos de emisiones otoacústicas  de los 44 con lo que cuenta el Estado, en algunos casos involucra desplazamiento hacia otra ciudad por parte del recién nacido y su familiar. Aunado a lo anterior, los datos registrados son con corte al 3Sin justificación por el área responsable de noviembre pues diciembre se encuentra en proceso de captura en plataforma oficial de información SIS/SIMBA. </t>
  </si>
  <si>
    <t>Proporción de recién nacidos con tamiz auditivo neonatal</t>
  </si>
  <si>
    <t>El indicador se mide de manera trimestral y se alimenta de lo reportado en los Servicios Otorgados de la Plataforma de Cubos Dinámicos 2022 de la Dirección General de Información en Salud, dichos datos son con corte al 30 de noviembre pues diciembre se encuentra en recopilación, cabe señalar que existen un subregistro en la captura de la información, ya que al comparar la información con reportes paralelos existe una diferencia de 20%.</t>
  </si>
  <si>
    <t>Proporción de niños con tamiz metabolico realizado</t>
  </si>
  <si>
    <t>Porcentaje de Grupos de Adolescentes Promotores de Salud en operación</t>
  </si>
  <si>
    <t>• Información preliminar al 26 de diciembre de 2022.         
• Asistencia de la población adulta mayor ha sido de manera paulatina a las unidades, ferias y/o jornadas de salud, debidos a las medidas de prevención contra la contingencia por la COVID -19.
• Dificultad para la captura de información dentro del SIS/SINBA V2.0 por  falta de internet en varias unidades de salud, lo que afecta la sincronización, disposición y visualización  de resultados.</t>
  </si>
  <si>
    <t>Proporción de detecciones de salud mental</t>
  </si>
  <si>
    <t>Porcentaje de médicos tradicionales censados que participan en acciones implementadas en Servicios de Salud de Veracruz</t>
  </si>
  <si>
    <t>Tasa de mortalidad infantil</t>
  </si>
  <si>
    <t>Proporción de consultas otorgadas a migrantes</t>
  </si>
  <si>
    <t>Tasa de mortalidad neonatal</t>
  </si>
  <si>
    <t>Se considera positivo mantener este indicador en cero</t>
  </si>
  <si>
    <t>Unidades médicas con queja por rechazo de servicio a población vulnerable</t>
  </si>
  <si>
    <t>Variación de consultas a personas de grupos vulnerables</t>
  </si>
  <si>
    <t>CDC.K.I.104.R. Atención a Grupos Vulnerables</t>
  </si>
  <si>
    <t>Se superaron los 100 CCC nuevos desde el mes de noviembre y además la coordinadora salió positiva a COVID y se optó por cerrar la actividad del programa.</t>
  </si>
  <si>
    <t>Porcentaje de Comités de participación ciudadana instalados</t>
  </si>
  <si>
    <t>Porcentaje de hospitales con Módulo del Sistema Unificado de Gestión instalado</t>
  </si>
  <si>
    <t>Resultado previo con corte al segundo cuatrimestre, debido a que la plataforma MECIC libera la información del tercer ciclo el día 20 de enero del 2023.</t>
  </si>
  <si>
    <t>Porcentaje de Establecimientos de Atención Médica 1er., 2do., y 3er. Nivel de Atención donde se implementan las GPC mediante ADAC de los Padecimientos Prioritarios Nacionales</t>
  </si>
  <si>
    <t>A5C1</t>
  </si>
  <si>
    <t>Porcentaje de Unidades Médicas de SESVER que reportan Satisfacción de Trato Adecuado y Digno</t>
  </si>
  <si>
    <t>A4C1</t>
  </si>
  <si>
    <t>Porcentaje de Unidades Médicas con Aval Ciudadano instalado</t>
  </si>
  <si>
    <t>Al ser un indicador con sentido descendente, el no cumplimiento de la meta, refleja un buen desempeño</t>
  </si>
  <si>
    <t>Proporción de infecciones nosocomiales</t>
  </si>
  <si>
    <t>Proporción de Unidades Médicas y Jurisdicciones Sanitarias con COCASEP sesionando.</t>
  </si>
  <si>
    <t>Proporción de Resolución de Solicitudes de Atención a través del Sistema Unificado de Gestión</t>
  </si>
  <si>
    <t>Porcentaje de Gestores de calidad funcionando</t>
  </si>
  <si>
    <t>Al inicio de 2022 se inició con 742 Establecimientos de Salud Acreditados.
Se obtuvieron 32 nuevas Acreditaciones, sin embargo en el año 2022 se perdieron 70 Acreditaciones bajo la siguiente distribución: 27 Unidades Médicas no cumplieron con criterio mayor para su acreditación, 15 Unidades Médicas cambiaron de CLUES, 7 Unidades Médicas no cuentan con Edificio, 6 Unidades Médicas no cumplen con la Infraestructura requerida, 4 Unidades Médicas no presentaron proceso de acreditación por inseguridad en la Zona, 3 Unidades Médicas se encuentran en rescisión de obra, 2 Unidades Médicas causarán sustitución de obra, 2 Unidades Médicas no se evaluaron por presentar daños estructurales contando con un Dictamen de Protección Civil, 1 Unidad Médica cambiará de CLUES y 3 Unidades Médicas Evaluadas no acreditaron.</t>
  </si>
  <si>
    <t>Porcentaje de Unidades Médicas que cuentan con dictamen de acreditación o reacreditación vigente</t>
  </si>
  <si>
    <t>El Consejo de Salubridad General solicitó a los establecimientos susceptibles a ejecutar un Proceso de Certificación, el cumplimiento del 80% de los procesos en el Modelo de Seguridad del Paciente y el 100% de los estándares indispensables solicitados a la autoevaluación, debido a que las Unidades Médicas candidatas no cumplieron con lo mencionado anteriormente, no fue posible inscribirlas en el Proceso de Certificación y de esta manera cumplir con la meta establecida en el indicador.</t>
  </si>
  <si>
    <t>Porcentaje de Unidades Médicas Certificadas ante el Consejo de Salubridad General</t>
  </si>
  <si>
    <t>CDC.K.I.103.R. Garantizar la Calidad de los Servicios de Salud</t>
  </si>
  <si>
    <t>Debido a las constantes solicitudes ante los ayuntamientos y tramítes notariales se ha logrado regularizar vatios inmuebles a favor de SESVER</t>
  </si>
  <si>
    <t>Porcentaje de bienes inmuebles con instrumento jurídico a favor de SESVER</t>
  </si>
  <si>
    <t>Porcentaje de avance en la elaboración del software del Expediente Clínico Electrónico (ECE)</t>
  </si>
  <si>
    <t>Promedio de visitas a unidades médicas del primer nivel por equipos zonales con fines de asesoría y supervisión</t>
  </si>
  <si>
    <t>Proporción de consultas otorgadas a personas impedidas para acudir a las unidades médicas</t>
  </si>
  <si>
    <t>No se cuenta con propuestas para cubrir vacantes</t>
  </si>
  <si>
    <t>Promedio de Equipos de Asesoría y Supervisión Zonal en funcionamiento por Jurisdicción Sanitaria</t>
  </si>
  <si>
    <t>Plantilla de personal incompleta, a pesar de las convocatorias emitidas por parte de del Instituto de Salud para el Bienestar, para la caombertura de vacantes. Actualmente con 4 vacantes de Médico Residente para Trabajo Social Comunitario Itinerante, 1 vacante de Enfermera General, 3 vacantes de Promotor en Salud y Sin justificación por el área responsable vacantes de Cirujano Dentista.
Recurso para gastos de operación ministrado al final del ejercicio fiscal, con poco tiempo para ejercer.</t>
  </si>
  <si>
    <t>Promedio de consultas médicas otorgadas por unidad móvil</t>
  </si>
  <si>
    <t>Las revisiones de plantilla se realizan de acuerdo a las solicitudes realizadas por la Dirección de Atención Médica (DAM) de SESVER, y lo reportado en el  segundo semestre 2022 corresponde a la totalidad de solicitudes atendidas solicitadas  por la DAM</t>
  </si>
  <si>
    <t>Porcentaje de plantillas de personal de hospitales revisadas</t>
  </si>
  <si>
    <t>Derivado de la capacitación programada que se ha realizado a los hospitales generales en temas prioritarios de atención médica, estos tienen la obligación de generar cursos-réplica al interior de su unidad y a hospitales regionales y comunitarios, quedando estos eventos como extraordinarios a la programación</t>
  </si>
  <si>
    <t>Porcentaje de eventos de capacitación realizados para el personal del área médica, paramédica y  afín</t>
  </si>
  <si>
    <t xml:space="preserve">La meta corresponde a un estimado de las licitaciones que se realizarán durante el año y se realizó antes de contar con el CPPI </t>
  </si>
  <si>
    <t>Proporción de licitaciones para unidades médicas intervenidas y construidas</t>
  </si>
  <si>
    <t>Porcentaje de bienes inmuebles cuya propiedad se regulariza a favor de SESVER</t>
  </si>
  <si>
    <t>Con la ampliación de la cartera de servicios a distancia y la habilitación de los teleconsultorios en diversas unidades de segundo y primer nivel. Se alcanzó un total de 40 teleconsultorios; 24 en 2021 y 16 en 2022.</t>
  </si>
  <si>
    <t>Proporción de teleconsultorios instalados</t>
  </si>
  <si>
    <t>Porcentaje de municipios de alta marginación con atención médica itinerante</t>
  </si>
  <si>
    <t>Porcentaje de eventos de capacitación realizados para el personal de salud</t>
  </si>
  <si>
    <t>La meta corresponde a un estimado de unidades a intervenir durante el año y  se realizó antes de contar con el CPPI, además se deberá realizar un acumulado al final del sexenio para alcanzar la totalidad de unidades de SESVER.</t>
  </si>
  <si>
    <t>Porcentaje de unidades médicas intervenidas</t>
  </si>
  <si>
    <t xml:space="preserve">La meta corresponde a un estimado de unidades a construir durante el año y  se realizó antes de contar con el CPPI </t>
  </si>
  <si>
    <t>Variación de unidades médicas construidas</t>
  </si>
  <si>
    <t>Se excedió la meta programada ya que  la programación se solicita antes de contar con la CPPI autorizada.</t>
  </si>
  <si>
    <t>Variación de unidades médicas construidas y rehabilitadas</t>
  </si>
  <si>
    <t>CDC.K.K.101.R. Fortalecimiento de la Infraestructura de Servicios de Salud</t>
  </si>
  <si>
    <t>Porcentaje de cumplimiento de Investigaciones autorizadas para la identificación y evaluación de riesgos sanitarios</t>
  </si>
  <si>
    <t>A7C4</t>
  </si>
  <si>
    <t>Derivado a que el evento se realizó en el mes de septiembre, ya cumplimos con lo programado.</t>
  </si>
  <si>
    <t>Eventos de gestión ambiental de interacción social e interinstitucional</t>
  </si>
  <si>
    <t>A6C4</t>
  </si>
  <si>
    <t>Las jurisdicciones reportaron las investigaciones de campo pendientes, por lo que incrementó este trimestre.</t>
  </si>
  <si>
    <t>Porcentaje de investigaciones de campo realizadas</t>
  </si>
  <si>
    <t>Debido a que el laboratorio tarda en dar resultados, se reportaron los resultados pendientes de otros meses, más lo del trimestre.</t>
  </si>
  <si>
    <t>Porcentaje de cumplimiento de toma de muestras no regulatorias para evaluación de riesgos sanitarios e investigaciones de campo ambientales</t>
  </si>
  <si>
    <t xml:space="preserve">Derivado del incumplimiento de algunos puntos por parte de los establecimientos a los cuales se les ha aplicado la cédula de evaluación, las cédulas con  nivel de riesgo bajo disminuyeron. </t>
  </si>
  <si>
    <t>Porcentaje de cédulas de bajo riesgo de diferentes programas realizadas</t>
  </si>
  <si>
    <t xml:space="preserve">Debido a la falta de personal operativo para la realización de aplicación de cédulas, estas no fueron aplicadas en su totalidad generando un número bajo de  metas. </t>
  </si>
  <si>
    <t>Porcentaje de cumplimiento de cédulas de evaluación realizadas</t>
  </si>
  <si>
    <t>Porcentaje de cumplimiento de evaluaciones de riesgos realizadas</t>
  </si>
  <si>
    <t xml:space="preserve">No se realizaron autoevaluaciones puesto que este indicador depende de la voluntad de las escuelas que tienen el interés de autoevaluarse, revisando sus condiciones que pudieran tener riesgos a la salud de la población estudiantil; en meses anteriores solicitamos la baja de este indicador por ese motivo, además que dada la caída de la píagina se perdió la vinculación por parte de las escuelas para dar cumplimiento a este punto </t>
  </si>
  <si>
    <t>Proporción de guías de autoevaluación aprobadas</t>
  </si>
  <si>
    <t>A13C3</t>
  </si>
  <si>
    <t>De igual manera, con motivo de la reforma a  la ley del tabaco, hubo un aumento en la visita a establecimientos para actualizar su señalética de tabaco</t>
  </si>
  <si>
    <t>Proporción de acreditaciones otorgadas a establecimientos en espacios libre de humo</t>
  </si>
  <si>
    <t>A12C3</t>
  </si>
  <si>
    <t xml:space="preserve">Ha habido mayor número de establecimientos que han dado cumplimiento a la normativa en este programa estatal </t>
  </si>
  <si>
    <t>Proporción de acreditaciones otorgadas a establecimientos en elaboración de alimentos</t>
  </si>
  <si>
    <t>A11C3</t>
  </si>
  <si>
    <t xml:space="preserve">Se han presentado necesidades de capacitación en diferentes rubros, por lo que de manera emergente como parte de las actualizaciones y necesidades derivadas del convenio con COFEPRIS, se hicieron estas capacitaciones </t>
  </si>
  <si>
    <t>Porcentaje de cumplimiento de eventos de capacitación remota a personal operativo y gerencial</t>
  </si>
  <si>
    <t>A10C3</t>
  </si>
  <si>
    <t xml:space="preserve">Con motivo de la reforma a la ley del tabaco COFEPRIS ha instruido acciones concretas de combate al consumo y venta de vapeadores por lo que se incrementó esta actividad </t>
  </si>
  <si>
    <t>Porcentaje de cumplimiento de campañas de difusión y comunicación de riesgos realizadas</t>
  </si>
  <si>
    <t>A9C3</t>
  </si>
  <si>
    <t xml:space="preserve">Se incrementó la necesidad de realizar acciones de capacitación en materia de protección civil </t>
  </si>
  <si>
    <t>Porcentaje de cumplimiento de cursos de capacitación impartidos</t>
  </si>
  <si>
    <t>A8C3</t>
  </si>
  <si>
    <t>En este rubro han aumentado las reuniones con la finalidad de dar cumplimento a las estrategias clave de la dirección para potencializar el beneficio en la salud de los veracruzanos, como lo es estrategia 115, campaña vapeadores y otros</t>
  </si>
  <si>
    <t>Porcentaje de cumplimiento de acciones de concertación y coordinación</t>
  </si>
  <si>
    <t>A7C3</t>
  </si>
  <si>
    <t>Se han realizado talleres que no se tenían contemplados en algunas jurisdicciones debido a  eventos de concentración masiva que se le dio cobertura</t>
  </si>
  <si>
    <t>Porcentaje de cumplimiento impartición de talleres de elaboración de insumos para saneamiento básico</t>
  </si>
  <si>
    <t>A6C3</t>
  </si>
  <si>
    <t xml:space="preserve">Con el objetivo de cumplir con otros indicadores, como lo es la entrega de distintivos, modificaciones a la lye de tabaco, este rubro tuvo un incremento en algunos programas </t>
  </si>
  <si>
    <t>Porcentaje de cumplimiento de pláticas informativas realizadas</t>
  </si>
  <si>
    <t>Porcentaje de acciones de difusión mediante material de audio y video</t>
  </si>
  <si>
    <t>Porcentaje de material de audio y vídeo elaborado</t>
  </si>
  <si>
    <t>Las acciones que se han realizado en este rubro son complementarias al cumplimiento de otros indicadores por ello en algunos casos tiende a incrementar, ya se mandó cambio en el indicador para que en 2023 se cumpla correctamente.</t>
  </si>
  <si>
    <t>Proporción de establecimientos o localidades con fomento sanitario realizado</t>
  </si>
  <si>
    <t>En el primer trimestre se realizó diverso material de acuerdo a las necesidades de eventos y solicitudes emergentes de programas.</t>
  </si>
  <si>
    <t>Porcentaje de material diseñado</t>
  </si>
  <si>
    <t>Derivado de la autogestion del usuario basado en la confianza ciudadana.</t>
  </si>
  <si>
    <t>Guías de autoevaluación llenadas como parte de la Vigilancia Proactiva</t>
  </si>
  <si>
    <t>A7C2</t>
  </si>
  <si>
    <t>Coadyuvar en materia de legalidad y transparencia para fortalecer la vigilancia sanitaria en el Estado de Veracruz</t>
  </si>
  <si>
    <t>A6C2</t>
  </si>
  <si>
    <t>Cumplimiento de acuerdos intersectoriales para garantizar agua de calidad para uso y consumo humano</t>
  </si>
  <si>
    <t>A5C2</t>
  </si>
  <si>
    <t>Se tiene proyecto escrito, en validacion.</t>
  </si>
  <si>
    <t>Vincular las acciones de operación con la CONAGUA, CAEV y municipios del Estado de Veracruz</t>
  </si>
  <si>
    <t>A4C2</t>
  </si>
  <si>
    <t>Determinaciones incompletas por falta de analitos en LESP.</t>
  </si>
  <si>
    <t>Porcentaje de cumplimiento de muestreo regulatorio realizado</t>
  </si>
  <si>
    <t>Incremento de alertas sanitarias, atencion de denuncias sanitarias, Convenio COFEPRIS.</t>
  </si>
  <si>
    <t>Porcentaje de cumplimiento de dictaminación de actas de establecimientos</t>
  </si>
  <si>
    <t>Porcentaje de cumplimiento de Verificación Sanitaria a establecimientos</t>
  </si>
  <si>
    <t xml:space="preserve">Los centros integrales de servicio cumplen con la infraestructura </t>
  </si>
  <si>
    <t>Porcentaje de Centros Integrales de Servicio certificados ante la COFEPRIS</t>
  </si>
  <si>
    <t xml:space="preserve">La población no cumplio con los requisitos por lo que se descharon trámites </t>
  </si>
  <si>
    <t>Porcentaje de cumplimiento de Permisos Sanitarios Tramitados</t>
  </si>
  <si>
    <t xml:space="preserve">Se presento un aumento de trámites solicitados por parte de la población en el rubro de licencias sanitarias </t>
  </si>
  <si>
    <t>Proporción de cumplimiento de Avisos y Licencias Sanitarias tramitados</t>
  </si>
  <si>
    <t>Porcentaje de cumplimiento de acciones de evaluación e investigación de riesgos sanitarios</t>
  </si>
  <si>
    <t>Porcentaje de cumplimiento de acciones de vinculación y difusión de temas de riesgos sanitarios para establecimientos, usuarios y población en general</t>
  </si>
  <si>
    <t>Los Acuerdos de Cierre de Procedimiento, dependen de las pruebas ingresas del usuario.</t>
  </si>
  <si>
    <t>Porcentaje de vigilancia sanitaria a establecimientos</t>
  </si>
  <si>
    <t xml:space="preserve">Se presento un aumento de trámites solicitados por de la población en el rubro de licencias sanitarias </t>
  </si>
  <si>
    <t>Porcentaje de autorizaciones a establecimientos</t>
  </si>
  <si>
    <t>Proporción de acciones con medidas regulatorias y no regulatorias realizadas</t>
  </si>
  <si>
    <t>Proporción de intervenciones realizadas encaminadas a reducir riesgos sanitarios, en municipios vulnerables</t>
  </si>
  <si>
    <t>CDC.K.I.079.R. Evaluación, control y vigilancia de riesgos sanitarios y ambientales</t>
  </si>
  <si>
    <t>Tasa de mortalidad relacionada con el SIDA</t>
  </si>
  <si>
    <t>A9C5</t>
  </si>
  <si>
    <t>El estado de Veracruz recibió vacuna con fecha de caducidad a mayo, junio y julio del presente año por lo cual en el mes de agosto no hubo vacuna SRP en los Centros de Salud, dado que arribó al estado el día 29 de agosto, misma que se distribuyó en el mes de septiembre del actual.</t>
  </si>
  <si>
    <t>Cobertura de vacunación  con vacuna SRP  (Triple viral) en población de niñas y niños de un año de edad</t>
  </si>
  <si>
    <t>A8C5</t>
  </si>
  <si>
    <t>En la plataforma de cubos dinámicos en el apartado del Subsistema de Prestación de Servicios (SIS) se están realizando la captura de información de las unidades médicas, por lo que no se cuenta con información a diciembre, el avance son datos al mes de noviembre 2022. Considerando que para este mes el porcentaje
proyectado como satisfactorio es de 100% como se observa en la matriz, se obtuvo un avance del indicador de 88.20%.</t>
  </si>
  <si>
    <t>Cobertura de métodos anticonceptivos</t>
  </si>
  <si>
    <t>Para el reporte de avance de este indicador, se tomaron los datos registrados en la plataforma SINBA-SIS correspondiente a los meses de septiembre, octubre y noviembre, considerando que su evaluación se realiza de manera trimestral, ya que las unidades se encuentran en proceso de incorporar lo correspondiente al mes de diciembre 2022, información que aún no se encuentra disponible para su consulta.</t>
  </si>
  <si>
    <t>Porcentaje de condones entregados a la población en general</t>
  </si>
  <si>
    <t>El registro de dicho indicador se  ha visto afectado por la baja asistencia de pacientes a consulta, lo que deberá ser tomado en cuenta para  reforzar  las actividades de promoción y prevención de las ITS, a fin de que los usuarios asistan a consulta a los centros de salud.  Se ha tomado la  información correspondiente al mes de noviembre debido a que el período solicitado aun no está disponible para su consulta.</t>
  </si>
  <si>
    <t>Porcentaje de consultas de primera vez para las Infecciones de Transmisión Sexual (ITS) otorgadas</t>
  </si>
  <si>
    <t>La vacunación antirrábica canina no se alcanza en el segundo semestre porque se adelantó en el primero, de tal forma que el logro anual es del  99.3 %.</t>
  </si>
  <si>
    <t>Proporción de Vacunación antirrábica de mascotas (perros y gatos)</t>
  </si>
  <si>
    <t>En este año se estudiaron  528 casos sospechosos de cólera de la SSA a los que se les dio tratamiento al  77% con el medicamento de elección de acuerdo a la Norma y aun cuando no se dio tratamiento de elección se proporcionó otro medicamento 15.7% y al 7.2% no se dio.</t>
  </si>
  <si>
    <t>Cobertura de tratamiento a casos sospechosos de cólera, en casos detectados por SESVER</t>
  </si>
  <si>
    <t>Porcentaje de capacitaciones sobre el manejo de Lepra</t>
  </si>
  <si>
    <t xml:space="preserve">No se logró alcanzar el porcentaje de curación programado (86%), debido a que 57 pacientes se encuentran  sin clasificación final (24.2%) porque no se realizó la actualización en tiempo de la plataforma de información, 11 pacientes clasificados como término de tratamiento (4%)  porque no se tomaron las muestras de control correspondientes al periodo,  11 pacientes fallecieron (4.7%). </t>
  </si>
  <si>
    <t>Proporción de casos nuevos de tuberculosis pulmonar que curan al terminar el tratamiento</t>
  </si>
  <si>
    <t>La cifra lograda se considera positivo, ya que se logró captar el mayor número de casos de manera oportuna para la toma de muestra, lo que significa que la población acudió en los primeros días de iniciado su padecimiento a solicitar la consulta.</t>
  </si>
  <si>
    <t>Porcentaje de casos Dengue con Signos de Alarma (Dengue Grave) con diagnóstico de laboratorio en casos detectados por SESVER</t>
  </si>
  <si>
    <t xml:space="preserve">Se cumple con lo programado del indicador </t>
  </si>
  <si>
    <t>Cobertura de Rociado Espacial en Localidades de Riesgo</t>
  </si>
  <si>
    <t>El porcentaje de lectura se encuentra en un nivel óptimo</t>
  </si>
  <si>
    <t>Porcentaje de lecturas de las Ovitrampas instaladas</t>
  </si>
  <si>
    <t>• Información preliminar al 26 de diciembre de 2022.                                                            
• Por las persistentes medidas de prevención  frente a la COVID -19, la asistencia de los pacientes que viven con HTA a los C.S ha sido en menor proporción.
• Actualizaciones del SIS/SINBA V2.0, han afectado la captura, sincronización, disposición y visualización  de la información.</t>
  </si>
  <si>
    <t>Porcentaje de control de hipertensión arterial</t>
  </si>
  <si>
    <t>• Información preliminar al 26 de diciembre de 2022.         
• Menor proporción de asistentes a las unidades, ferias y/o jornadas de salud, debido a las medidas de prevención contra la contingencia por la COVID -19.
• Dificultad para la captura de información dentro del SIS/SINBA V2.0 por  falta de internet en varias unidades de salud, lo que afecta la sincronización, disposición y
visualización  de resultados.</t>
  </si>
  <si>
    <t>Proporción de detecciones de hipertensión arterial</t>
  </si>
  <si>
    <t>La meta programada es del 37 % de control de los pacientes que viven con diabetes mellitus</t>
  </si>
  <si>
    <t>Porcentaje de control de diabetes mellitus</t>
  </si>
  <si>
    <t>• Información preliminar al 26 de diciembre de 2022.   
• Menor proporción de asistentes a las unidades, ferias y/o jornadas de salud, debidos a las medidas de prevención contra la contingencia por la COVID -19.
• Dificultad para la captura de información dentro del SIS/SINBA V2.0 por  falta de internet en varias unidades de salud, lo que afecta la sincronización, disposición y visualización  de resultados.</t>
  </si>
  <si>
    <t>Proporción de detecciones de diabetes mellitus</t>
  </si>
  <si>
    <t>La meta programada es del 35 % de control de los pacientes que viven con obesidad</t>
  </si>
  <si>
    <t>Porcentaje de control de obesidad</t>
  </si>
  <si>
    <t>• Información preliminar al 26 de diciembre de 2022.        
• Menor proporción de asistentes a las unidades, ferias y/o jornadas de salud, debidos a las medidas de prevención contra la contingencia por la COVID -19.
• Dificultad para la captura de información dentro del SIS/SINBA V2.0 por  falta de internet en varias unidades de salud, lo que afecta la sincronización, disposición y
visualización  de resultados.</t>
  </si>
  <si>
    <t>Proporción de detecciones de obesidad</t>
  </si>
  <si>
    <t>1.- Capacitación continúa al personal tomador de muestras y de nuevo ingreso (Servicio Social tanto Médico como de enfermería).
2-  Coordinación permanente con  los departamentos de: Epidemilogía, Dengue, Tamiz   y TB  para el traslado de muestras al  Laboratorio Estatal de Salud Pública.
3. Se envió oficio circular No. DSP/SPyCE/DSR/2013/2022 a las 11 Jurisdicciones Sanitarias relacionado con unidades de salud sin tamizaje con el objetivo de
coordinar acciones  que permitan incrementar las coberturas, toda vez que es un programa prioritario y sobre el incumplimiento de indicadores y el DSP/SPyCE/DSR/1904/2022, referente a meta VPH.</t>
  </si>
  <si>
    <t>Proporción de detecciones VPH en mujeres de 35 a 64 años</t>
  </si>
  <si>
    <t>Datos con corte al 30 de noviembre, diciembre se encuentra proceso de captura en plataforma oficial SIS/SIMBA.</t>
  </si>
  <si>
    <t>Proporción de partos atendidos por personal sanitario especializado</t>
  </si>
  <si>
    <t>Proporción de embarazadas en control prenatal</t>
  </si>
  <si>
    <t>En la plataforma de cubos dinámicos en el apartado del Subsistema de Prestación de Servicios (SIS) se están realizando la captura de información de las unidades médicas, por lo que no se cuenta con información a diciembre, el avance son datos al mes de noviembre 2022.</t>
  </si>
  <si>
    <t>Proporción de mujeres con método anticonceptivo post parto (oportunidad)</t>
  </si>
  <si>
    <t>Razón de hombres vasectomizados (Corresponsabilidad)</t>
  </si>
  <si>
    <t>Proporción de comunidades certificadas como saludables</t>
  </si>
  <si>
    <t>A6C1</t>
  </si>
  <si>
    <t>Proporción de eventos educativos para la promoción de alimentación correcta y consumo de agua simple potable</t>
  </si>
  <si>
    <t>Cobertura de vacunación en niñas y niños menores de un año de edad</t>
  </si>
  <si>
    <t>Durante el primer trimestre de 2022 se obtuvo un alto porcentaje debido a que la programación de metas se realizó analizando los resultados de los años 2020 y 2021, posteriormente se trabajó con normalidad.</t>
  </si>
  <si>
    <t>Porcentaje de actividades intramuros educativo preventivas odontológicas realizadas</t>
  </si>
  <si>
    <t>Se dio capacitación en línea a varias jurisdicciones.</t>
  </si>
  <si>
    <t>Porcentaje de personal de atención primaria capacitado en la Guía de Intervención mhGAP</t>
  </si>
  <si>
    <t>Proporción de personas sensibilizadas en seguridad vial</t>
  </si>
  <si>
    <t>Se obtuvo un porcentaje arriba de lo esperado, debido a que las unidades de primer y segundo nivel de atención han regresado a la normalidad en el otorgamiento de la atención médica ante la baja de los casos de COVID-19, aunado a que la población ha acudido más a la consulta de primera vez. Tomando en cuenta que en este periodo se tuvieron la presencia de dos olas de COVID-19, entre ellas la quinta ola ocasionado por la variante omicrón, la cual es la que más generó casos de SARS-CoV-2</t>
  </si>
  <si>
    <t>Porcentaje de casos nuevos de enfermedades transmisibles atendidos por los SESVER</t>
  </si>
  <si>
    <t>Para este indicador el cero, es un resultado positivo, ya que no hubo muertes con causa básica Dengue en las unidades de salud de los SESVER</t>
  </si>
  <si>
    <t>Letalidad por Dengue con Signos de Alarma (Dengue Grave) en casos detectados por SESVER</t>
  </si>
  <si>
    <t>Tasa de mortalidad por enfermedades crónico degenerativas</t>
  </si>
  <si>
    <t>En el año 2022 disminuyeron las defunciones maternas causadas por COVID 19, de ahí que hubo una disminucón en la RMM. Sin embargo se continúan fortaleciendo las acciones de capacitación en personal de primer y segundo nivel a fin de disminuir aún más las MM. Cabe mencionar que este dato es preliminar, toda vez aún no se realiza el cierre 2022</t>
  </si>
  <si>
    <t>Razón de mortalidad materna</t>
  </si>
  <si>
    <t>Vigilancia epidemiológica sólo proporciona el dato del númerador de este indicador a cargo de Planeación.</t>
  </si>
  <si>
    <t>Tasa de Morbilidad General de la población responsabilidad de SESVER</t>
  </si>
  <si>
    <t>Se obtuvo un porcentaje arriba de lo esperado, debido a que las unidades de primer y segundo nivel de atención han regresado a la normalidad en el otorgamiento de la atención médica ante la baja de los casos de COVID-19, aunado a que la población ha acudido más a la consulta de primera vez.</t>
  </si>
  <si>
    <t>Proporción de casos nuevos de enfermedades reportadas en un periodo determinado</t>
  </si>
  <si>
    <t>Tasa de mortalidad general</t>
  </si>
  <si>
    <t>CDC.K.I.075.R Prevención y Control de Daños a la Salud</t>
  </si>
  <si>
    <t>El Comité Nacional de Evaluacion Diagnostico y Certificacion del Programa Hospital Seguro, no avaló visitas de evaluación en el periodo.</t>
  </si>
  <si>
    <t>Proporción de hospitales clasificados con capacidad de respuesta</t>
  </si>
  <si>
    <t>Proporción de hospitales y centros de salud con hospitalización con proceso de triage médico funcionando</t>
  </si>
  <si>
    <t>Proporción de Urgencias Reguladas</t>
  </si>
  <si>
    <t>Porcentaje de hospitales generales que efectúan jornadas quirúrgicas</t>
  </si>
  <si>
    <t>El ligero aumento de días estancia, repercutió en la rotación de camas hospitalarias</t>
  </si>
  <si>
    <t>Índice de Rotación Hospitalaria</t>
  </si>
  <si>
    <t>Porcentaje de Estudios de Laboratorio realizados respecto de los estimados</t>
  </si>
  <si>
    <t>El porcentaje bajo de consulta otorgada en el Primer Nivel de Atención obedece a que el usuario posterior a la Pandemia dejo de asistir a su control de Diabetes, Hipertensión, Embarazo, Control del Menor de 5 años y/o Planificación Familiar, situación que atravez del Día Comunitario que se volvio a implementar a partir del mes de  Junio del 2022, con la finalidad de reconquistar que el paciente vuelva a sus citas de seguimiento, el cual no se ha alcanzado; así como en algunos el personal de contrato se reactivo hasta el mes de marzo del 2022.</t>
  </si>
  <si>
    <t>Promedio de consultas de medicina general por médico por día</t>
  </si>
  <si>
    <t>Las atenciones postergadas debido a la pandemia ocasionada por el virus SaRS-Cov2, y que paulatinamente se recuperan, han ocasionado un aumento en el promedio de dias estancia.</t>
  </si>
  <si>
    <t>Promedio de días estancia</t>
  </si>
  <si>
    <t>El promedio de consultas subsecuentes en relación a las otorgadas de primera vez, no se logra alcanzar al no contar con datos consistentes en el mes de diciembre</t>
  </si>
  <si>
    <t>Promedio de consultas especializadas subsecuentes en relación a las de primera vez</t>
  </si>
  <si>
    <t>Se tiene un subregsitro significativo en la captura de referencias entre unidades médicas de segundo nivel</t>
  </si>
  <si>
    <t>Proporción de pacientes referidos a un segundo nivel de atención</t>
  </si>
  <si>
    <t>Proporción de Núcleos Básicos por población responsabilidad SESVER</t>
  </si>
  <si>
    <t>Proporción de Urgencias Calificadas atendidas en el servicio de urgencias</t>
  </si>
  <si>
    <t>El reporte al corte de la información, no contaba con el dato del denominador actualizado al mes de diciembre</t>
  </si>
  <si>
    <t>Tasa de ocupación hospitalaria</t>
  </si>
  <si>
    <t>Existe renuencia por parte de la población de acudir a las unidades médicas en la nueva normalidad. Aunado a esto, no se cuenta con plantillas completas en la totalidad de unidades médicas, primordialmente en segundo y tercer nivel de atención</t>
  </si>
  <si>
    <t>Promedio de consultas otorgadas a la población responsabilidad de SESVER</t>
  </si>
  <si>
    <t>El procentaje de avance que supera el 1Sin justificación por el área responsableSin justificación por el área responsable% de lo programado para el periodo establecido es debido a las solicitudes extraordinarias de medicamento, por parte de la Direccion de Atención Médica y la Dirección de Salud Pública</t>
  </si>
  <si>
    <t>Abasto de medicamentos</t>
  </si>
  <si>
    <t>Plantillas incompletas, principalmente en personal medico de especialidad en segundo y tercer nivel</t>
  </si>
  <si>
    <t>Razón de población responsabilidad SESVER por médico de SESVER</t>
  </si>
  <si>
    <t>CDC.K.I.074.R. Prestación de Servicios de Atención Médica</t>
  </si>
  <si>
    <t>Se incrementó la actividad para la prevención de enfermedades derivado que en noviembre es  fecha clave en el combate a las arbovirosis, y dadas las fiestas de día de muertos y en la que los panteones y cementerios son foco rojo de proliferación del mosquito; el perifoneo es adecuado</t>
  </si>
  <si>
    <t>Proporción de horas de perifoneo contra arbovirosis realizadas</t>
  </si>
  <si>
    <t>Se incrementaron acciones en materia de ovitrampas letales (eliminación del mosquito Aedes), por encima de acciones de concientización (entrega de material informativo, perifoneo y asesorías). Lo anterior se debe al repentino incremento de casos de dengue en el Estado</t>
  </si>
  <si>
    <t>Proporción de material de difusión referente a arbovirosis distribuido</t>
  </si>
  <si>
    <t xml:space="preserve">Las acciones se enfocaron a población  y casa habitación, la cédula de evaluación se dirigen a comercios de salubridad local </t>
  </si>
  <si>
    <t>Proporción de cédulas de evaluación aplicadas referentes a criaderos de mosquitos</t>
  </si>
  <si>
    <t>El rápido e imprevisto incremento de casos de dengue durante este último trimestre en el Estado, redirigió las actividades de combate de arbovirosis por parte de Riesgos Sanitarios; se incrementaron las acciones de en materia de ovitrampas letales (disminución del mosquito Aedes) por encima de acciones de concientización a la población  sobre mitigación de fauna nociva, las cuales se han implementado desde inicio del año</t>
  </si>
  <si>
    <t>Porcentaje de ovitrampas letales instaladas</t>
  </si>
  <si>
    <t>El curso fue realizado el 24 de noviembre y reportado el 28 del mismo, sin embargo el corte del SIPRORSA iba de acuerdo al calendario epidemiológico y entró como reporte del mes de diciembre</t>
  </si>
  <si>
    <t>Porcentaje de curso-taller realizados para la atención de emergencias, desastres y/o brotes</t>
  </si>
  <si>
    <t>Derivado a la reactivación economica la ocurrencia de eventos de concentración masiva se incremento en municipios donde antes no lo habia.</t>
  </si>
  <si>
    <t>Proporción de insumos entregados en eventos suscitados</t>
  </si>
  <si>
    <t>Derivado a la reactivación economica la ocurrencia de eventos  de concentración masiva se incremento en municipios donde antes no lo habia.</t>
  </si>
  <si>
    <t>Proporción de agua clorada en eventos suscitados.</t>
  </si>
  <si>
    <t>En el mes de noviembre, se llevaron a cabo reuniones con los Municipios de Zozocolco, Zongolica y Rafael Delgado,  que por compromisos de trabajo previos, no se pudieron llevar a cabo en la fecha programada originalmente.</t>
  </si>
  <si>
    <t>Cumplimiento de acuerdos intersectoriales para mitigar los riesgos asociados a brotes</t>
  </si>
  <si>
    <t>Convenios interinstitucionales para el fortalecimiento de las acciones en materia de emergencias y desastres</t>
  </si>
  <si>
    <t xml:space="preserve">Derivado de compromisos  con CENAPRED, quién preside el subcomité de capacitación del PERE
se atendieron los llamados al curso de nuevos entrenadores PERE, mismos que se celebraron en 4 sesiones
</t>
  </si>
  <si>
    <t>Porcentaje de Eventos atendidos por los elementos de la Fuerza de Tarea 86, convocados por CENAPRED, COPERE, GOBERNACIÓN, CFE, CNSNS, OIEA</t>
  </si>
  <si>
    <t xml:space="preserve">Derivado de compromisos  con CENAPRED, quién preside el subcomité de capacitación del PERE
se atendieron los llamados al curso de nuevos entrenadores PERE, mismos que se celebraron en 4 sesiones; los cursos de entrenamiento también conllevan ejercicios
</t>
  </si>
  <si>
    <t>Porcentaje de ejercicios de entrenamiento realizados</t>
  </si>
  <si>
    <t>Porcentaje de cursos impartidos a la Fuerza de Tarea 86</t>
  </si>
  <si>
    <t>Derivado de las supervisiones en materia nuclear por la Comisión Nacional de Seguridad Nuclear y salvaguardias y CENAPRED, se incrementan las acciones en todos los ámbitos del PERE para la FT86; se incluye Monitoreo de agua y alimento</t>
  </si>
  <si>
    <t>Porcentaje de muestras de agua y alimentos analizados en materia radiológica</t>
  </si>
  <si>
    <t>Porcentaje de muestras de agua y alimentos tomadas</t>
  </si>
  <si>
    <t xml:space="preserve">Se incrementó la actividad para la prevención de enfermedades derivado que en noviembre es  fecha clave en el combate a las arbovirosis, y dadas las fiestas de día de muertos y en la que los panteones y cementerios son foco rojo de proliferación del mosquito transmisor del dengue.
</t>
  </si>
  <si>
    <t>Porcentaje de acciones preventivas de riesgos sanitarios  contra arbovirosis</t>
  </si>
  <si>
    <t>La meta programada fue con base en el histórico,  debido a que los eventos de emergencias son por ocurrencia.</t>
  </si>
  <si>
    <t>Porcentaje de emergencias y/o brotes atendidos</t>
  </si>
  <si>
    <t>Derivado de compromisos  con CENAPRED, quién preside el subcomité de capacitación del PERE
se atendieron los llamados al curso de nuevos entrenadores PERE, mismos que se celebraron en 4 sesiones y donde impartieron temas de relevancia de esta Secretaría de Salud</t>
  </si>
  <si>
    <t>Porcentaje de capacitaciones a la Fuerza de Tarea 86 realizadas</t>
  </si>
  <si>
    <t>Porcentaje de muestras de agua y alimentos monitoreadas</t>
  </si>
  <si>
    <t>Proporción de municipios beneficiados en el estado de Veracruz</t>
  </si>
  <si>
    <t>Porcentaje de la población protegida ante emergencias y/o brotes  en los Municipios del estado de Veracruz</t>
  </si>
  <si>
    <t>CDC.K.I.070.J Prevención y Atención de Emergencias Radiológicas, Sanitarias y Brotes en el Estado de Veracruz</t>
  </si>
  <si>
    <t>el porcentaje de cumplimiento se encuentra dentro del rango 90-110%, por lo que no requiere justificación.</t>
  </si>
  <si>
    <t>7.- Porcentaje de atenciones para la salud programadas con recurso asignado</t>
  </si>
  <si>
    <t>Cifras preliminares.</t>
  </si>
  <si>
    <t>6.-Porcentaje del gasto total del FASSA destinado a la Prestación de Servicios de Salud a la Comunidad</t>
  </si>
  <si>
    <t>5. Porcentaje del gasto total del FASSA destinado a la Prestación de Servicios de Salud a la Persona y Generación de
Recursos para la Salud</t>
  </si>
  <si>
    <t>4. Porcentaje de establecimientos que prestan servicios de atención médica de los Servicios Estatales de Salud acreditados con respecto de los establecimientos susceptibles de acreditación de cada entidad federativa</t>
  </si>
  <si>
    <t>3. Médicos generales y especialistas por cada mil habitantes (Población no derechohabiente</t>
  </si>
  <si>
    <t>2. Porcentaje de nacidos vivos de madres sin seguridad social atendidas por personal médico</t>
  </si>
  <si>
    <t>A nivel Federal la Secretaría de Salud y a nivel Estatal Servicios de Salud de Veracruz</t>
  </si>
  <si>
    <t>Sistema de Resursos Federales Transferidos (SRFT)</t>
  </si>
  <si>
    <t>La RMM  registrada al cierre de 2022 resultó inferior en 37.5% respecto a la meta programada. Este resultado se explica por la disminución de defunciones maternas causadas por COVID 19.</t>
  </si>
  <si>
    <t>1. Razón de Mortalidad Materna de Mujeres sin Seguridad Social</t>
  </si>
  <si>
    <t>Para la coordinación de acciones en materia de planeación, programación y presupuestación con la Secretaría de Salud Federal se cuenta con el Sistema Web de Integración Programática Presupuestal de la Secretaría de Salud (SWIPPSS).
Para el reporte de los resultados del FASSA se utiliza el Sistema de Recursos Federales Transferidos (SRFT)  de la Secretaría de Hacienda y Crédito Público (SHCP).</t>
  </si>
  <si>
    <t>Capturas de pantalla como evidencia de los reportes en SWIPPSS y SRFT</t>
  </si>
  <si>
    <t>https://appdgpyp.salud.gob.mx/R33/index.php</t>
  </si>
  <si>
    <t>No es competencia de la DPD</t>
  </si>
  <si>
    <t xml:space="preserve">4.1 ¿Difunde en su página de Internet la información sobre el ejercicio, destino y aplicación de los recursos del fondo, así como los resultados obtenidos, conforme a lo que establece la normativa? </t>
  </si>
  <si>
    <t>La Dirección de Planeación y Desarrollo publica en el Sistema de Portales de Transparencia los reportes de avance de indicadores cargados en el SRFT</t>
  </si>
  <si>
    <t>https://www.ssaver.gob.mx/transparencia/1260-2/ley875/fracc05/</t>
  </si>
  <si>
    <t>4.2 Detalle ampliamente.</t>
  </si>
  <si>
    <t>Los indicadores de la MIR-FASSA se publican en el Portal de Transparencia de SESVER en la Fracción V</t>
  </si>
  <si>
    <t>Portal de Transparencia</t>
  </si>
  <si>
    <t xml:space="preserve">5.1 ¿Recibió observaciones por parte de SEFIPLAN o SHCP en la revisión de información y emisión de observaciones por parte de las Dependencias y Entidades? </t>
  </si>
  <si>
    <t>Si, en los indicadores de Razón de Mortalidad Materna de Madres sin Seguridad Social (RMM) y Porcentaje de nacidos vivos de madres sin seguridad social atendidas por personal médico (NV)</t>
  </si>
  <si>
    <t>Mensaje de correo electrónico</t>
  </si>
  <si>
    <t xml:space="preserve">5.2 ¿Qué observaciones? Detalle si las atendió? </t>
  </si>
  <si>
    <t xml:space="preserve">En ambos indicadores se solicitó revisar el denominador, ya que los datos son diferentes a DGIS (Dirección General de Información en Salud).
Ambas observaciones fueron atendidas.
</t>
  </si>
  <si>
    <t>Captura de pantalla con las correcciones realizadas en el SRFT, así como mensaje de correo electrónico enviado al Enlace de la SEFIPLAN para solicitar la validación de las correcciones, así como a la DGPyP donde se informa de la atención de las observaciones.</t>
  </si>
  <si>
    <t xml:space="preserve">5.3 ¿Recibió capacitación en 2022 sobre SRFT/SFU? </t>
  </si>
  <si>
    <t>5.4 ¿Quién capacitó?</t>
  </si>
  <si>
    <t xml:space="preserve">5.5 ¿Conoce el Enlace en el Estado y en la Federación para temas del SRFT/SFU? </t>
  </si>
  <si>
    <t xml:space="preserve">5.6 ¿Quiénes son? </t>
  </si>
  <si>
    <r>
      <rPr>
        <b/>
        <sz val="8"/>
        <color rgb="FF000000"/>
        <rFont val="Lucida Sans"/>
        <family val="2"/>
      </rPr>
      <t>Enlace de la SEFIPLAN</t>
    </r>
    <r>
      <rPr>
        <sz val="8"/>
        <color rgb="FF000000"/>
        <rFont val="Lucida Sans"/>
        <family val="2"/>
      </rPr>
      <t xml:space="preserve">: Lic. Angel Gonzalez Mendoza
Jefe del Departamento de Recursos Transferidos
</t>
    </r>
    <r>
      <rPr>
        <b/>
        <sz val="8"/>
        <color rgb="FF000000"/>
        <rFont val="Lucida Sans"/>
        <family val="2"/>
      </rPr>
      <t>Enlace de la DGPyP de la Secretaría de Salud</t>
    </r>
    <r>
      <rPr>
        <sz val="8"/>
        <color rgb="FF000000"/>
        <rFont val="Lucida Sans"/>
        <family val="2"/>
      </rPr>
      <t>: Lic. Margarita Gutiérrez Cuartero, Subdirectora de Integración Presupuestal</t>
    </r>
  </si>
  <si>
    <t>Telefono. 2288421400 Ext. 3433   Subfijo 8133433</t>
  </si>
  <si>
    <t xml:space="preserve">5.7 ¿Cuándo tiene alguna problemática sobre SRFT/SFU como lo ha resuelto o a quién ha consultado? </t>
  </si>
  <si>
    <t>Se ha consultado vía telefónica al enlace estatal o a la Enlace de la Secretaría de Salud.</t>
  </si>
  <si>
    <t>5.8 ¿Cuántos servidores públicos interviene en los procesos del SRFT/SFU?</t>
  </si>
  <si>
    <t>En el caso de la Dirección de Planeación y Desarrollo son 3 servidores públicos.</t>
  </si>
  <si>
    <t>Captura de pantalla del SWIPPSS</t>
  </si>
  <si>
    <t xml:space="preserve">5.9 ¿Los servidores públicos que participan en el SFU/SRFT disponen de atribuciones y procedimientos para su desempeño? </t>
  </si>
  <si>
    <t>Si, el Director de Planeación y Desarrollo, la Subdirectora de Planeación Estratégica y la Jefa de Departamento de Seguimiento de Programas Institucionales</t>
  </si>
  <si>
    <t>5.10 ¿Los reportes generados del SRFT/SFU fueron publicados en los órganos locales oficiales de difusión y en su página de Internet o en otros medios locales de difusión como señala la Ley?</t>
  </si>
  <si>
    <t>Por parte de la Dirección de Planeación y Desarrollo se publican los resultados de los Indicadores de la Matriz de Indicadores de Resultados (MIR) del FASSA en el Sistema de Portales de Transparencia</t>
  </si>
  <si>
    <t>En el caso de la Dirección de Planeación y Desarrollo no se presentó rotación del personal</t>
  </si>
  <si>
    <t>Ninguno</t>
  </si>
  <si>
    <t>Sesiones Ordinarias del COCODI: 4
Reuniones de Trabajo: 3
Número de Actas del COCODI: 4
Número de Minutas del Grupo de Trabajo: 3
Número de Informes del COCODI/SICI: 4
Programa de Trabajo de Control Interno: Si</t>
  </si>
  <si>
    <t>4 Actas de las Sesiones Ordinarias del COCODI 2022.
3 Minutas de las Reuniones del Grupo de Trabajo.
4 Informes de Avances del Programa de Trabajo
1 Informe Anual del Sistema de Control Interno.
1 Programa de Trabajo de Control Interno.</t>
  </si>
  <si>
    <t>Si, del periodo del 04 al 22 de julio de 2022</t>
  </si>
  <si>
    <t>Análisis General del Estado que guarda el ente</t>
  </si>
  <si>
    <t>Análisis de Componentes y Principios del ente</t>
  </si>
  <si>
    <t>Si. Se presentó en la Primera Sesión Ordinaria del COCODI en fecha 24 de febrero de 2022.</t>
  </si>
  <si>
    <t>Catálogo y Matriz de Gestión de Riesgos</t>
  </si>
  <si>
    <t>El comité de Control y Desempeño Institucional está Integrado por 7 servidores públicos:
1. Presidente del COCODI,
2. Secretario Técnico, 
3. 2 Vocales
4. 1 Vocal de Vigilancia
5. 1 Vocal de Riesgos,
6. 1 Vocal de Ética.
Sin embargo, para la ejecición de las actividades, participan todas las áresa de los Servicios de Salud de Veracruz, el Órgano Interno de Control y organismos descentralizados.</t>
  </si>
  <si>
    <t>Se  anexa Acta de la Cuarta Sesión Ordinaria del COCODI, como ejemplo.</t>
  </si>
  <si>
    <t>Si. La Contraloría General del Estado a través del Órgano Interno de Control de la Secretaría de Salud y los Servicios de Salud, proporciona capacitación en materia de Control Interno.</t>
  </si>
  <si>
    <t>Programa Permanente de Capacitación</t>
  </si>
  <si>
    <t>La Contraloría General del Estado a través del Órgano Interno de Control de la Secretaría de Salud y los Servicios de Salud, proporciona capacitación en materia de Control Interno.</t>
  </si>
  <si>
    <t>Si. Las Actas de las Sesiones del Comité de Control y Desempeño Institucional son publicadas en el apartado de Transparencia Proactiva de la Página Oficial de la Secretaría de Salud y los Servivios de Salud de Veracruz.</t>
  </si>
  <si>
    <t>Se señala liga electrónica.</t>
  </si>
  <si>
    <t>El Órgano Interno de Control de la Secretaría de Salud y los Servicios de Salud evalúa los Análisis General del estado que guarda el ente y el Análisis de Componentes y Principios del ente.</t>
  </si>
  <si>
    <t>Se anexa el Análisis General del estado que guarda el ente y el Análisis de Componentes y Principios del ente.</t>
  </si>
  <si>
    <t>Se participó en la Ficha de Desempeño del FASSA realizada por CONEVAL</t>
  </si>
  <si>
    <t>11.1 ¿Fue incluido en alguna evaluación del PAE Tomo I de indicadores en el Estado?</t>
  </si>
  <si>
    <t>Informe Final de la Evaluación de Consistencia y Resultados del Programa Presupuestario CDC.K.I.070.J Prevención y Atención de Emergencias Radiológicas, 
Sanitarias y Brotes en el Estado de Veracruz</t>
  </si>
  <si>
    <t>https://www.ssaver.gob.mx/pae/wp-content/uploads/sites/18/2022/07/Informe_de_Evaluacion_PP_070_PAE-2022_Firmado.pdf-</t>
  </si>
  <si>
    <t>11.2 ¿Dispone de Evaluaciones y/o auditorías internas del Fondo?</t>
  </si>
  <si>
    <t>Si, Evaluación de Calidad y Consistencia de Indicadores de Programas Presupuestarios y Actividades Institucionales, y cada trimestre se realiza Evaluación de Indicadores de Gestión</t>
  </si>
  <si>
    <t>De las recomendaciones de la Evaluación del FASSA del Ejercicio 2020, se elaboró el Documento “Proceso del Fondo de Aportaciones para los Servicios de Salud", el cual se ha implmentado en estos SESVER para la programación, presupuestación, seguimiento y evaluación de los recursos del FASSA.</t>
  </si>
  <si>
    <t>“Proceso del Fondo de Aportaciones para los Servicios de Salud"</t>
  </si>
  <si>
    <t>Restricciones de acceso a paginas maliciosas, restringieron politicas de navegacion, asi como los acceso por horario, de igual forma se implemento un sevicio EDR/XDR en los servidores de mision critica. Instalación de la herramienta de seguridad Cortex en los servidores físicos y virtuales del Departamento de Tecnologías de la Información que actualmente se encuentran en producción.</t>
  </si>
  <si>
    <t>Con respecto a la información del Portal, la información no fue recuperada, se tuvo que conseguir nuevamente y en su totalidad con los responsables de los micrositios, a la fecha toda la información que ha sido proporcionada por los usuarios se encuentra publicada en los diferentes micrositios que conforman el portal de la Secretaría de Salud.</t>
  </si>
  <si>
    <t xml:space="preserve">Consola de consulta de agentes Cortex, con acceso exclusivo para el personal del Departamento de Tecnologías de la Información: https://ssaver.xdr.us.paloaltonetworks.com/endpoints/agents </t>
  </si>
  <si>
    <t xml:space="preserve">Si. En la Cuarta Sesión Ordinaria del Comité de Control y Desempeño Institucional (COCODI) de 2022, el Coordinador del Sistema de Control Interno y Secretario Técnico del COCODI, propuso dentro de la Orden del Día la creación de Actividades de Control, resultado de los Aspectos Susceptibles de Mejora  derivados de la evaluación al Fondo de Aportaciones para los Servicios de Salud, por ejemplo, la creación de un Comité de Tecnologías de la Información y fortalecer las Políticas y Lineamientos  de Seguridad para los Sistemas de Informáticos y de Comunicación. Dichas propuestas de actividades de control fueron enviadas a las áreas responsables para su modificación o aprobación, una vez analizadas las actividades por las áreas correspondientes, fueron aprobadas en la Primera Sesión Ordinaria del COCODI de 2023, en el Programa de Trabajo de Control Interno del ejercicio 2023 (el acta se encuentra en proceso de firma). </t>
  </si>
  <si>
    <t>La dependencia actualmente forma parte del Comité de Tecnologias de la Informacion y Comunicaciones del Poder Ejecutivo del Estado de Veracruz, publicado en G.O.E. de fecha 21 de abril de 2021 núm. Ext. 158</t>
  </si>
  <si>
    <t>Acuerdo que establece los lineamientos para la creación y
funcionamiento del Comité de Tecnologías de la Información y
las Comunicaciones del Poder Ejecutivo del Estado de
Veracruz.</t>
  </si>
  <si>
    <t>https://www.ssaver.gob.mx/tecnologias/politica-informatica/</t>
  </si>
  <si>
    <t xml:space="preserve"> Orientar el buen uso de las Tecnologías de la Información y las Comunicaciones y coordinar las acciones que beneficien la gobernabilidad de las Tecnologías de la Información y las Comunicaciones dentro del Gobierno del Estado de Veracruz de Ignacio de la Llave; 
• Proponer los programas y proyectos dirigidos al mejor aprovechamiento de las Tecnologías de la Información y las Comunicaciones dentro del Gobierno del Estado de Veracruz de Ignacio de la Llave; así como promover el uso ético y responsable de los mismos en el Poder Ejecutivo del Estado de Veracruz de Ignacio de la Llave;
• Vigilar que la contratación de bienes y servicios relacionados con las Tecnologías de la Información y las Comunicaciones dentro del Gobierno del Estado de Veracruz de Ignacio de la Llave, se realice en apego a los criterios de austeridad, transparencia, ahorro en el ejercicio del gasto y de acuerdo a los estándares tecnológicos del Gobierno del Estado de Veracruz de Ignacio de la Llave; 
• Supervisar los programas, planes y proyectos en materia de Tecnologías de la Información y las Comunicaciones dentro del Gobierno del Estado de Veracruz de Ignacio de la Llave, que las dependencias y entidades pretendan implementar, y 
• Proponer las políticas en la materia, para la mejora continua de la gestión gubernamental, así como de los trámites y servicios que se ofrecen a la sociedad.</t>
  </si>
  <si>
    <t>Aún no se practican revisiones a los recursos del ejercicio fiscal 2022; sin embargo, el Organismo atendió 30 revisiones a diversas fuentes de financiamiento en el ejercicio 2022</t>
  </si>
  <si>
    <t>Formato del Portal de Transparencia Art 15 fracc XXIV</t>
  </si>
  <si>
    <t>Auditoría Superior de la Federación, Secretaría de la Función Pública, Órgano de Fiscalización Superior del Estado, Contraloría General del Estado y Órgano Interno de Control</t>
  </si>
  <si>
    <t>El Informe del Resultado de la Auditoría 1857 FASSA 21, señala en su Dictamen, lo siguiente:
La Auditoría Superior de la Federación revisó una muestra de 6,281,584.2 miles de pesos, que representó el 84.9% de los 7,396,875.5 miles de pesos transferidos al Gobierno del Estado de Veracruz de Ignacio de la Llave mediante el Fondo de Aportaciones para los Servicios de Salud; la auditoría se practicó sobre la información proporcionada por la entidad fiscalizada, de cuya veracidad es responsable. Al 31 de diciembre de 2021, el Gobierno del Estado de Veracruz de Ignacio de la Llave no había pagado el 6.1% de los recursos transferidos y, al 31 de marzo de 2022, aún no había pagado el 0.2% de los recursos transferidos. En el ejercicio de los recursos, el Gobierno del Estado de Veracruz de Ignacio de la Llave registró inobservancias de la normativa, principalmente en materia de servicios personales, que generaron un probable daño o perjuicio o ambos a la Hacienda Pública Federal por un importe de 615.1 miles de pesos, el cual representa el 0.1% de la muestra auditada; las observaciones determinadas derivaron en la promoción de las acciones correspondientes. En conclusión, el Gobierno del Estado de Veracruz de Ignacio de la Llave realizó, en general, una gestión razonable de los recursos del fondo, excepto por las áreas de oportunidad identificadas para mejorar la eficiencia en el uso de los recursos.</t>
  </si>
  <si>
    <t>Informe del Resultado de la Auditoría 1857 a los Recursos de FASSA, Cuenta Pública 2021</t>
  </si>
  <si>
    <t>Aún no inician las correspondientes a los recursos 2022</t>
  </si>
  <si>
    <t>El Informe del Resultado de la Auditoría 1857 FASSA 21, señala que el Órgano Interno de Control, inició el procedimiento para determinar posibles responsabilidades administrativas de servidores públicos y, para tales efectos, integró el expediente número EXP. OIC/SS-SESVER/ASF-2021/24/2022</t>
  </si>
  <si>
    <t>El Informe del Resultado de la Auditoría 1857 FASSA 21, señala lo siguiente:
Una vez analizadas las evidencias documentales proporcionadas por la entidad fiscalizada, relativas a cada respuesta del Cuestionario de Control Interno y aplicado el instrumento de valoración determinado para la revisión, se obtuvo un promedio general de 82.0 puntos de un total de 100.0 en la evaluación practicada por componente, lo que ubica a los SESVER en un nivel alto. En razón de lo expuesto, la Auditoría Superior de la Federación considera que la entidad fiscalizada dispone de estrategias y mecanismos de control adecuados sobre el comportamiento de las actividades que se realizan en la operación, los cuales garantizan el cumplimiento de los objetivos, la observancia de la normativa y la transparencia, lo que le permite tener un sistema de control interno fortalecido, que consolida la cultura en materia de control y la administración de riesgos.</t>
  </si>
  <si>
    <t>Auditoría Superior de la Federación</t>
  </si>
  <si>
    <t>Ninguna</t>
  </si>
  <si>
    <t>La Auditoría Superior de la Federación hace públicos sus informes de resultado. El Organismo publica en el Portal de Transparencia, la información correspondiente a Auditorías.</t>
  </si>
  <si>
    <t>Diagnóstico institucional con perspectiva de género 2022</t>
  </si>
  <si>
    <r>
      <t>Sí, en lo que compete a la Dirección de Planeación y Desarrollo,  se dispone del diagnóstico contenido en el Programa Sectorial de Salud de Veracruz 2019-2024.-----------------------------------------------</t>
    </r>
    <r>
      <rPr>
        <sz val="11"/>
        <color rgb="FFFF00FF"/>
        <rFont val="Arial"/>
        <family val="2"/>
      </rPr>
      <t>La Unidad de Género cuenta con un Diagnóstico Institucional con Perspectiva de Género que permite conocer y valorar los logros y avances, así como detectar áreas de oportunidad en el proceso de incorporación de la perspectiva de género dentro de la Secretaría de Salud y el O.P.D Servicios de Salud de Veracruz.</t>
    </r>
  </si>
  <si>
    <r>
      <t>Gaceta Oficial del Estado No. Ext. 356 del 5 de septiembre de 2019, en la que se publicó el Programa Sectorial de Salud de Veracruz 2019-2024.------------------------------------------------------</t>
    </r>
    <r>
      <rPr>
        <sz val="11"/>
        <color rgb="FFFF00FF"/>
        <rFont val="Arial"/>
        <family val="2"/>
      </rPr>
      <t>Diagnóstico institucional con perspectiva de género 2022</t>
    </r>
  </si>
  <si>
    <t>Para la programación y seguimiento de las acciones realizadas con los recursos del FASSA se cuenta con un Programa Operativo Anual, el cual se encuentra alineado al Programa Sectorial de Salud Federal y al Programa Sectorial de Salud de Veracruz 2019-2024.Adicionalmente, se cuenta con Programas Presupuestarios a los que se les asignan recursos de diversas fuentes de financiamiento.-</t>
  </si>
  <si>
    <r>
      <rPr>
        <sz val="11"/>
        <rFont val="Arial"/>
        <family val="2"/>
      </rPr>
      <t>No se dispone de un diagnóstico específico del FASSA, sin embargo el Programa Operativo Anual del ejercicio 2022 inlcuyó 16 indicadores que tienen impacto en los Objetivos del Desarrollo Sostenible 2030.-----</t>
    </r>
    <r>
      <rPr>
        <sz val="11"/>
        <color theme="1"/>
        <rFont val="Arial"/>
        <family val="2"/>
      </rPr>
      <t>------------------------------------------------------------</t>
    </r>
    <r>
      <rPr>
        <sz val="11"/>
        <color rgb="FFFF00FF"/>
        <rFont val="Arial"/>
        <family val="2"/>
      </rPr>
      <t xml:space="preserve">La Unidad de Género cuenta con un Diagnóstico Institucional con Perspectiva de Género que permite conocer y valorar los logros y avances, así como detectar áreas de oportunidad en el proceso de incorporación de la perspectiva de género dentro de la Secretaría de Salud y el O.P.D Servicios de Salud de Veracruz, el cual esta asociado al ODS 5 Igualdad de Género </t>
    </r>
  </si>
  <si>
    <r>
      <t>Los Programas Anuales de Trabajo (PAT) o Programa Operativo Anual (POA) de los Servicios de Salud, son uno de los temas señalados en el numeral D. Áreas de atención prioritaria para los asuntos que deben aprobarse en las Juntas de Gobierno de los OPD´s de los Servicios de Salud de las 32 Entidades Federativas, contenido en los "Lineamientos para la Integración de Contenidos Obligatorios de las Juntas de Gobierno de los OPD'S" emitidos por el Secretariado Técnico del Consejo Nacional de Salud de la Secretaría de Salud Federal, por lo tanto, es resultado de un ejercicio de planeación dirigido por la Dirección de Planeación y Desarrollo en coordinación con las Unidades Administrativas de SESVER.--------------------------------------------------------------------------</t>
    </r>
    <r>
      <rPr>
        <sz val="11"/>
        <color rgb="FFFF00FF"/>
        <rFont val="Arial"/>
        <family val="2"/>
      </rPr>
      <t>La Unidad de Género aporta lo concerniente a su gestión.</t>
    </r>
  </si>
  <si>
    <r>
      <t>Programación de POA 2022.---------------------------------------------</t>
    </r>
    <r>
      <rPr>
        <sz val="11"/>
        <color rgb="FFFF00FF"/>
        <rFont val="Arial"/>
        <family val="2"/>
      </rPr>
      <t xml:space="preserve">Programa Anual de Trabajo para la Igualdad y No violencia (PATINV) de la Secretaría de Salud y el O.P.D Servicios de Salud </t>
    </r>
  </si>
  <si>
    <r>
      <t>1. Memorándum de solicitud de definición de Estructura Programática Homologada (EPH) 2022.
2. Oficios de respuesta de las áreas ejecutoras con propuesta de EPH 2022.
3. Oficios de solicitud de programación de metas del POA 2022.
4. Respuestas de las áreas administrativas.-------------------------</t>
    </r>
    <r>
      <rPr>
        <sz val="11"/>
        <color rgb="FFFF00FF"/>
        <rFont val="Arial"/>
        <family val="2"/>
      </rPr>
      <t>* Oficio No. IVM/DG/SUBVIyFM/0932/2022 con Visto Bueno del Instituto Veracruzano de las Mujeres</t>
    </r>
  </si>
  <si>
    <r>
      <t>El POA es integrado por la DPD en coordinación con las Unidades Administrativas de SESVER que ejecutan recusos del FASSA, quienes participan desde la definición de la EPH, EPEF, objetivos y metas en el marco del Proceso de Integración Programática Presupuestal (PIPP) del ejercicio correspondiente, del que se deriva el POA.
Este proceso inicia desde el mes de junio del ejercicio previo, por lo cual puede ser actualizado en el trancurso de su integración, y participan las áreas ejecutoras en esta actulaización.--------------------</t>
    </r>
    <r>
      <rPr>
        <sz val="11"/>
        <color rgb="FFFF00FF"/>
        <rFont val="Arial"/>
        <family val="2"/>
      </rPr>
      <t>La Unidad de Género aporta lo concerniente a su gestión*</t>
    </r>
  </si>
  <si>
    <r>
      <t>Si, el PAT o POA 2022 cuenta con 244 indicadores con metas definidas por las áreas administrativas de SESVER que ejecutan recursos del FASSA. -----------------------------------------------------------</t>
    </r>
    <r>
      <rPr>
        <sz val="11"/>
        <color rgb="FFFF00FF"/>
        <rFont val="Arial"/>
        <family val="2"/>
      </rPr>
      <t>La Unidad de Género aporta lo concerniente a su gestión*</t>
    </r>
  </si>
  <si>
    <r>
      <t xml:space="preserve">Sí, se cuenta con el Programa Operativo Anual o Programa Anual de Trabajo (PAT).
Los indicadores correspondientes a las actividades del POA y que son financiados exclusivamente con recursos
del FASSA se encuentran definidos dentro de la Estructura Programática Homologada (EPH) y de la Estructura Programática por Entidad Federativa (EPEF).-------------------------------------------- </t>
    </r>
    <r>
      <rPr>
        <sz val="11"/>
        <color rgb="FFFF00FF"/>
        <rFont val="Arial"/>
        <family val="2"/>
      </rPr>
      <t>La Unidad de Género cuenta con un  Programa Anual de Trabajo*.</t>
    </r>
  </si>
  <si>
    <r>
      <t>Consideraciones del Programa Operativo Anual 2022.pdf.----*</t>
    </r>
    <r>
      <rPr>
        <sz val="11"/>
        <color rgb="FFFF00FF"/>
        <rFont val="Arial"/>
        <family val="2"/>
      </rPr>
      <t>Programa Anual de Trabajo para la Igualdad y No violencia (PATINV) de la Secretaría de Salud y el O.P.D Servicios de Salud</t>
    </r>
  </si>
  <si>
    <r>
      <t>"Lineamientos para la Integración de Contenidos Obligatorios de las Juntas de Gobierno de los OPD'S" .------------------------* *</t>
    </r>
    <r>
      <rPr>
        <sz val="11"/>
        <color rgb="FFFF00FF"/>
        <rFont val="Arial"/>
        <family val="2"/>
      </rPr>
      <t>Oficio No. IVM/DG/SUBVIyFM/0932/2022 con Visto Bueno del Instituto Veracruzano de las Mujeres
*Página 29 del PATINV en donde esta la firma de autorización del Dr. Gerardo Dïaz Morales, Secretario de Salud y Director General de SESVER</t>
    </r>
    <r>
      <rPr>
        <sz val="11"/>
        <color theme="1"/>
        <rFont val="Arial"/>
        <family val="2"/>
      </rPr>
      <t xml:space="preserve">
</t>
    </r>
  </si>
  <si>
    <t>https://www.ssaver.gob.mx/transparencia/1260-2/ley875/fracc06/------------------------------------------------------------*-https://www.ssaver.gob.mx/unidaddegenero/wp-content/uploads/sites/21/2022/09/PATINV-2022.pdf</t>
  </si>
  <si>
    <r>
      <t>Se publican los indicadores del POA en el Portal de Transparencia de SESVER.---------------------------------------------------</t>
    </r>
    <r>
      <rPr>
        <sz val="11"/>
        <color rgb="FFFF00FF"/>
        <rFont val="Arial"/>
        <family val="2"/>
      </rPr>
      <t>-*La Unidad de Género aporta lo concerniente a su gestión*</t>
    </r>
  </si>
  <si>
    <r>
      <t>Si se dispone de un Portal Institucional www.ssaver.gob.mx, no obstante el Departamento de Tecnologías de la información, proporciona el recurso de creación y administración de micrositios, los cuales son accesibles desde el Portal Institucional, sin embargo la información y actualización de los contenidos, es responsabilidad del titular de cada Unidad Administrativa que tiene asignado dicho recurso.-----------------------------------------------------</t>
    </r>
    <r>
      <rPr>
        <sz val="8"/>
        <color rgb="FFFF00FF"/>
        <rFont val="Lucida Sans"/>
        <family val="2"/>
      </rPr>
      <t xml:space="preserve">La unidad de Género cuenta con un micrositio </t>
    </r>
  </si>
  <si>
    <t>www.ssaver.gob.mx
https://www.ssaver.gob.mx/unidaddegenero/</t>
  </si>
  <si>
    <r>
      <t>La Dirección de Planeación y Desarrollo publica en el Sistema de Portales de Transparencia los reportes de avance de indicadores cargados en el SRFT.-------------</t>
    </r>
    <r>
      <rPr>
        <sz val="8"/>
        <color rgb="FFFF00FF"/>
        <rFont val="Lucida Sans"/>
        <family val="2"/>
      </rPr>
      <t>La unidad de Género si difunde.</t>
    </r>
  </si>
  <si>
    <r>
      <t>Portal Institucional .----------------------------------</t>
    </r>
    <r>
      <rPr>
        <sz val="8"/>
        <color rgb="FFFF00FF"/>
        <rFont val="Lucida Sans"/>
        <family val="2"/>
      </rPr>
      <t>-Micrositio de la unidad de Género</t>
    </r>
  </si>
  <si>
    <r>
      <t>Capturas de pantalla como evidencia de los reportes en SRFT.----------------------</t>
    </r>
    <r>
      <rPr>
        <sz val="8"/>
        <color rgb="FFFF00FF"/>
        <rFont val="Lucida Sans"/>
        <family val="2"/>
      </rPr>
      <t>Micrositio de la Unidad de Género.</t>
    </r>
    <r>
      <rPr>
        <sz val="8"/>
        <color rgb="FF000000"/>
        <rFont val="Lucida Sans"/>
        <family val="2"/>
      </rPr>
      <t>---------</t>
    </r>
  </si>
  <si>
    <r>
      <t>Portal de Transparencia.----------------------------</t>
    </r>
    <r>
      <rPr>
        <sz val="8"/>
        <color rgb="FFFF00FF"/>
        <rFont val="Lucida Sans"/>
        <family val="2"/>
      </rPr>
      <t>-Micrositio de la Unidad de Género</t>
    </r>
    <r>
      <rPr>
        <sz val="8"/>
        <color rgb="FF000000"/>
        <rFont val="Lucida Sans"/>
        <family val="2"/>
      </rPr>
      <t>.</t>
    </r>
  </si>
  <si>
    <t>https://www.ssaver.gob.mx/transparencia/1260-2/ley875/fracc05/
https://www.ssaver.gob.mx/unidaddegenero/</t>
  </si>
  <si>
    <t xml:space="preserve">PREVISIONES PARA SERVICIOS PERSONALES </t>
  </si>
  <si>
    <t xml:space="preserve">700: Inversiones Financieras y Otras Previsiones </t>
  </si>
  <si>
    <t xml:space="preserve">EROGAC P/APOYAR SECT Y PRIVADO EN ACT CULTURALES </t>
  </si>
  <si>
    <t>Subtotal de Capítulo 7000</t>
  </si>
  <si>
    <t>Fortalecimiento al sistema Público de Salud</t>
  </si>
  <si>
    <t>Uneme-Capa Federal</t>
  </si>
  <si>
    <t>Médicos Residentes</t>
  </si>
  <si>
    <t>E023-Gasto</t>
  </si>
  <si>
    <t>E023- Unidades Médicas Móviles</t>
  </si>
  <si>
    <t>Convenio Boca del Río</t>
  </si>
  <si>
    <t>INSABI</t>
  </si>
  <si>
    <t>Convenio COFEPRIS</t>
  </si>
  <si>
    <t>Convenio AFASPE</t>
  </si>
  <si>
    <t>E025-Cresca</t>
  </si>
  <si>
    <t>Convenio FAM</t>
  </si>
  <si>
    <t>FISE</t>
  </si>
  <si>
    <t>Aportación Líquida Estatal</t>
  </si>
  <si>
    <t>Aportación Acreditable Estatal</t>
  </si>
  <si>
    <t>Subsidio Estatal</t>
  </si>
  <si>
    <t>Cuotas de Recuperación</t>
  </si>
  <si>
    <t>Rendimientos SEFIPLAN</t>
  </si>
  <si>
    <t>Rendimientos SESVER</t>
  </si>
  <si>
    <t>Remanentes ejercicios Anteriores</t>
  </si>
  <si>
    <t>Donaciones Diversas</t>
  </si>
  <si>
    <t>Dicha situación se manifiesta en los oficios Nos. SESVER/DA/4775/2021 y SESVER/DA/4777/2021 que se anexan a modo de ejemplo</t>
  </si>
  <si>
    <t>Se anexa oficio No. DGPyP-2133-2020 donde se notifica el presupuesto para el ejercicio fiscal y la distribución de los recurosos FASSA  a nivle programático-presupuestal, y calendario de gasto</t>
  </si>
  <si>
    <t>Es una información Pública, sin embargo es la Dirección Administrativa la responsable de solicitar los recursos que son ministrados por la Federación, a la Secretaría de Finanzas y Planeación</t>
  </si>
  <si>
    <t xml:space="preserve">Si, por la Dirección Administrativa, responsable de gestionar ante la SEFIPLAN la radicación de los recursos que para tal efecto son ministrados por la federación , </t>
  </si>
  <si>
    <t>Si, en el Sistema Web de Integración Programática Presupuestal de la Secretaria de Salud (SWIPPSS) y el Sistema Integral de Administración Financiera para el Estado de Veracruz (SIAFEV) que pertece a la Secretaría de Finanzas y Planeación del Estado.</t>
  </si>
  <si>
    <t>El importe ministrado y recibido por el OPD se publica de manera trimestral en el SRFT mismo que a modo de ejemplo puede ser consultado en la Gaceta Oficial del Estado Núm. Ext. 306 de fecha 03 de agosto de 2022  y en la pagina de SESVER e la liga: https://www.ssaver.gob.mx/controlpresupuestal/reporte-de-validacion-de-los-recursos-del-ramo-12-y-33/</t>
  </si>
  <si>
    <t>Si,  en el Programa Anual de Evaluación 2022 Tomo II Ejercicio Fiscal 2021</t>
  </si>
  <si>
    <t xml:space="preserve">La instancia que realiza las evaluaciones es la SEFIPLAN y de forma externa mediante Convenio de Colaboración Interinstitucional con la Instancia Tecnica Independiente (ITI) que para el PAE 2022 tomo II corresponde al Instituto de Administración Pública (IAP). 
Las recomendaciónes del PAE se atienden en forma inmediata por las áreas de SESVER y los avances se observan en los  Anexos IV y V,que nos indican cual es el porcentaje de avance de los ASM.
Los resultados estan disponibles en el Portal de SESVER micrositio Programa Anual de Evaluación (PAE) . </t>
  </si>
  <si>
    <t>SI</t>
  </si>
  <si>
    <t>La Unidad de Acceso a la Información Pública (UAIP) o Unidad de Transparencia coordina la publicación de la las obligaciones de transparencia por parte de las áreas de SESVER en la Plataforma Nacional de Transparencia (https://www.plataformadetransparencia.org.mx/) y en el portal de transparencia de SESVER (https://www.ssaver.gob.mx/transparencia/). La Dirección Administrativa publica, por su parte, el Programa Anual de Evaluación PAE 2022 (https://www.ssaver.gob.mx/pae/programa-anual-de-evaluacion-pae-2022/).</t>
  </si>
  <si>
    <t>Par de archivos en formato PDF, Solicitudes2022-1 y Solicitudes2022-2 con la entrega de los reportes semestrales de solicitudes de información al IVAI.</t>
  </si>
  <si>
    <t>https://www.ssaver.gob.mx/transparencia/1260-2/pciudadana/</t>
  </si>
  <si>
    <t>https://www.ssaver.gob.mx/pae/programa-anual-de-evaluacion-pae-2022/</t>
  </si>
  <si>
    <t xml:space="preserve">Reuniones de coordinación al seno del Consejo Estatal de Salud para acordar las actividades estatales alineadas a la Estrategia Nacional de la Nueva Normalidad y a la situación epidemiológica del padecimiento.
•Reuniones de coordinación en el Comité Técnico integrado por personal de Salud Pública, Atención Médica, Protección contra Riesgos Sanitarios, Administrativa, Jurídica, Infraestructura, para análisis de la situación del comportamiento epidemiológico del COVID-19 en el Estado y planeación de estrategias de acuerdo al análisis de información.
•Reuniones de coordinación en el Comité Estatal Interinstitucional de Vigilancia Epidemiológica, para difundir los lineamientos de Vigilancia epidemiológica y por laboratorio.
•Capacitación en Lineamientos de Vigilancia Epidemiológica por Laboratorio a personal de jurisdicción sanitaria, instituciones y unidades de salud.
•Se mantienen las acciones de vigilancia epidemiológica de los casos, detección, estudio, toma de muestra y seguimiento de los pacientes.
•En coordinación con el Laboratorio Estatal de Salud Pública y el InDRE se envían las muestras para estudio e identificar las variantes genómicas del SARS-CoV-2 circulante.
•Se continúa con la identificación, registro, validación y clasificación final de casos y defunciones.
•Validación, procesamiento, análisis de la información, así como su difusión mediante 50 cuadernillos de la Situación Epidemiológica de las Enfermedades Respiratorias Virales, incluyendo COVID-19 e Influenza.
•Registro de resultados emitidos por laboratorios privados reconocidos por el INDRE.
•Se han realizado 66 reuniones de Dictaminación de las defunciones sin muestra junto con las otras instituciones del Sector.
•10 reuniones mensuales del Comité Estatal de Vigilancia Epidemióloga, para seguimiento de los registros en las plataformas del Sistema de Vigilancia Epidemiológica de Enfermedades Respiratorias (*SISVER), Registro Electrónico de Defunciones Sujetas a Vigilancia Epidemiológica (*REDVE) y Sistema Epidemiológico y Estadístico de Defunciones (+SEED).
•1 reunión de capacitación, por videoconferencia con epidemiólogos hospitalarios y jurisdiccionales, para actualización de información epidemiológica. 
•Se llegó en el 2022, a la realización de 266 panoramas epidemiológicos de la situación por COVID-19 en el Estado y difusión a la población en conferencias nocturnas.
•En abril se difunde actualización de los Lineamientos de Vigilancia Epidemiológica y por Laboratorio de Enfermedad Viral para el reforzamiento de la vigilancia genómica e identificación de variantes a nivel local; a las jurisdicciones sanitarias, instituciones y centros de sanidad internacional. 
•Durante todo el 2022 se mantuvo activa la vacunación contra COVID-19 en Veracruz, en toda persona que lo requiriera, así como la notificación de los Eventos Asociados a la Vacunación o Inmunización (ESAVI).
•Todas las jurisdicciones sanitarias y hospitales de mayor afluencia de casos sospechosos a COVID-19 contaron con pruebas antigénicas para una mayor oportunidad en el conocimiento del diagnóstico.
•A partir de septiembre se distribuyeron a todas las jurisdicciones sanitarias y hospitales de mayor afluencia el medicamento específico contra la COVID-19 PAXLOVID.
Acciones de Promoción de la Salud
 *Ferias de Promoción de la Salud Interculturales en las 11 jurisdicciones sanitarias, sesiones informativas en salud, talleres de promoción de la salud dirigidas a población migrante y sus familias.
*Instalación de Jardines Educativos con pertinencia cultural.
*Sesiones educativas en materia de Igualdad de Género a población general.
* Capacitación en línea y/o presencial a los docentes para el Regreso Seguro a Clases.
*Coordinación con los Ayuntamientos, sobre acciones de prevención, protección y seguridad en centros de trabajo del municipio, difusión de medidas de prevención para COVID-19, acciones de prevención en entornos públicos cerrados y abiertos, orientación a la población y  Reuniones del Comité Municipal de Salud (CMS).
A través del área de mercadotecnia social en salud, se generaron contenidos con enfoque de comunicación de riesgos los cuales son difundidos a través de medios digitales, redes sociales (como lo son Facebook, Twitter e Instagram de la cuenta de Promoción de la Salud de Veracruz - @PromoSaludVer) y con las diversas instancias aliadas, buscando impactar en la toma de decisión de la población para cuidar su salud.
</t>
  </si>
  <si>
    <t>Comité técnico COVID.pdf, MINUTA CEVE DICIEMBRE 2022.PDF, Cuadernillo Infec. Resp. Virales SE 52, 2022.PDF
Para descargar los materiales de promoción de la salud:
https://bit.ly/40bSgNI</t>
  </si>
  <si>
    <t>Si, la Dirección de Planeación y Desarrollo previamente trabaja con cada Dirección u Organo Desconcentrado programación de metas y Actividades Institucionales, las cuales son validadas por la Dirección de General de Programación y Presupuesto, las cuales deben ser acordes a los programas prioritarios de la entidad.</t>
  </si>
  <si>
    <t>Recomendación 1: Establecer un plan de trabajo para incidir positivamente en el indicador de Razón de Mortalidad Materna. .
Recomendación 2: Ajustar las metas y el resgitro del indicador de gestión, con la finalidad de acercarlas a la realidad. 
Recomendación 3: Desarrollar planeas de contingencia institucional ante el surgimiento de riesgos naturales y epidémicos.</t>
  </si>
  <si>
    <t xml:space="preserve">Si </t>
  </si>
  <si>
    <t>SI, SE RECIBIERON CONFORME A CALENDARIO</t>
  </si>
  <si>
    <t>EN LA CUENTA BANCARIA DEL ORGANISMO, SE GENERÓ UN IMPORTE DE $61,034,338.79 DE RENDIMIENTOS FINANCIEROS.</t>
  </si>
  <si>
    <t>SI, FUERON REGISTRADOS COMO AMPLIACIÓN POR RENDIMIENTOS.</t>
  </si>
  <si>
    <t>SE REINTEGRÓ A LA TESOFE</t>
  </si>
  <si>
    <t>Si se destinaron al destino del fondo</t>
  </si>
  <si>
    <t>EL IMPORTE REINTEGRADO A LA TESOFE FUE  DE $86,363.00 POR CONCEPTO DE RENDIMIENTOS FINANCIEROS.</t>
  </si>
  <si>
    <t xml:space="preserve">Se puede verificar con base en lo publicado en el acuerdo por el que se dan a conocer a los gobiernos de las entidades federativas la distribución y calendarización para las ministraciones durante el ejercicio fiscal de referencia, así como a lo notificado por la Dirección General de Programación y Presupuesto </t>
  </si>
  <si>
    <t>Si, la Dirección Administrativa por medio de la Subdirección de Recursos Financieros,  y se cumplen con cada uno de los criterios establecidos en la Guía del Sistema de Recursos Federales Transferidos antes SFU Si</t>
  </si>
  <si>
    <t>información que puede visualizar en la liga https://www.ssaver.gob.mx/controlpresupuestal/reporte-de-validacion-de-los-recursos-del-ramo-12-y-33/ de cada uno de los trimestres o a modo de ejemplo en la Gaceta Oficial del Estado Núm. Ext. 306 de fecha 03 de agosto de 2022</t>
  </si>
  <si>
    <t>información que puede visualizar en la liga https://www.ssaver.gob.mx/controlpresupuestal/reporte-de-validacion-de-los-recursos-del-ramo-12-y-33/ de cada uno de los trimestres o a modo de ejemplo en la Gaceta Oficial del Estado Núm. Ext. 306 de fecha 03 de agosto de 2022
Capturas de pantalla de los reportes que se envían como evidencia a la Secretaría de Finanzas y Planeación para su validación y a la Dirección General de Programación y Presupuesto de la Secretaría de Salud Federal.</t>
  </si>
  <si>
    <t>https://www.ssaver.gob.mx/controlpresupuestal/reporte-de-validacion-de-los-recursos-del-ramo-12-y-33/Captura de pantalla del  Portal de Transparencia
https://consultapublicamx.plataformadetransparencia.org.mx/vut-web/faces/view/consultaPublica.xhtml#tarjetaInformativa
También puede consultarse en el apartado de transparencia de SESVER:
https://www.ssaver.gob.mx/transparencia/1260-2/ley875/fracc05/</t>
  </si>
  <si>
    <t>Si,la Dirección Administrativa por medio de la Subdirección  de la Subdirección de Recursos Financieros,  confirma que si encuentran publicados.
La Dirección de Planeación y Desarrollo publica en el Sistema de Portales de Obligaciones de Transparencia (SIPOT) los reportes de avance de indicadores cargados en el SRFT</t>
  </si>
  <si>
    <t>Si, se cumple con la totalidad de la información solicitada y correspondiente a cada trimestres.
 La información se reporta de acuerdo a los componentes del SRFT e incliuye la información solicitada.</t>
  </si>
  <si>
    <t xml:space="preserve">Tabla 1 del  Anexo 1 </t>
  </si>
  <si>
    <t>Base</t>
  </si>
  <si>
    <t>Contrato</t>
  </si>
  <si>
    <t>Confianza</t>
  </si>
  <si>
    <t>00-OFICINA CENTRAL XALAPA, VER.</t>
  </si>
  <si>
    <t>01-JURISDICCION SANITARIA I, PANUCO,VER.</t>
  </si>
  <si>
    <t>02-JURISDICCION SANITARIA II, TUXPAN,VER.</t>
  </si>
  <si>
    <t>03-JURISDICCION SANITARIA III, POZA RICA, VER.</t>
  </si>
  <si>
    <t>04-JURISDICCION SANITARIA IV, MTZ. DE LA TORRE, VER.</t>
  </si>
  <si>
    <t>05-JURISDICCION SANITARIA V, XALAPA, VER.</t>
  </si>
  <si>
    <t>06-JURISDICCION SANITARIA VI, CORDOBA, VER.</t>
  </si>
  <si>
    <t>07-JURISDICCION SANITARIA VII, ORIZABA, VER.</t>
  </si>
  <si>
    <t>08-JURISDICCION SANITARIA VIII, VERACRUZ, VER.</t>
  </si>
  <si>
    <t>09-JURISDICCION SANITARIA IX, COSAMALOAPAN, VER.</t>
  </si>
  <si>
    <t>10-JURISDICCION SANITARIA X, SAN ANDRES TUXTLA, VER.</t>
  </si>
  <si>
    <t>11-JURISDICCION SANITARIA XI, COATZACOALCOS, VER.</t>
  </si>
  <si>
    <t>15-LABORATORIO ESTATAL DE SALUD PUBLICA VERACRUZ</t>
  </si>
  <si>
    <t>16-CENTRO DE ATENCION INFANTIL SECRETARIA DE SALUD</t>
  </si>
  <si>
    <t>21-HOSPITAL GENERAL PANUCO DR. MANUEL I AVILA</t>
  </si>
  <si>
    <t>22-HOSPITAL GENERAL TUXPAN DR. EMILIO ALCAZAR</t>
  </si>
  <si>
    <t>23-HOSPITAL REGIONAL POZA RICA DE HIDALGO</t>
  </si>
  <si>
    <t>24-HOSPITAL GENERAL MARTINEZ DE LA TORRE</t>
  </si>
  <si>
    <t>25-HOSPITAL GENERAL HUATUSCO DR. DARIO MENDEZ LIMA</t>
  </si>
  <si>
    <t>26-HOSPITAL DE SALUD MENTAL ORIZABA DR VICTOR M. CONCHA VASQUEZ</t>
  </si>
  <si>
    <t>27-HOSPITAL GENERAL COSAMALOAPAN DR. VICTOR MANUEL PITALUA GONZALEZ</t>
  </si>
  <si>
    <t>28-HOSPITAL GENERAL SAN ANDRES TUXTLA. DR. BERNARDO PEÑA</t>
  </si>
  <si>
    <t>29-HOSPITAL GENERAL MINATITLAN</t>
  </si>
  <si>
    <t>30-CENTRO ESTATAL DE CANCEROLOGIA "DR. MIGUEL DORANTES MESA"</t>
  </si>
  <si>
    <t>31-HOSPITAL DE ALTA ESPECIALIDAD DE VERACRUZ</t>
  </si>
  <si>
    <t>32-HOSPITAL GENERAL OLUTA-ACAYUCAN</t>
  </si>
  <si>
    <t>33-HOSPITAL GENERAL TIERRA BLANCA JESUS GARCIA CORONA</t>
  </si>
  <si>
    <t>34-HOSPITAL REGIONAL XALAPA DR. LUIS F. NACHON</t>
  </si>
  <si>
    <t>35-CENTRO DE ALTA ESPECIALIDAD DR. RAFAEL LUCIO</t>
  </si>
  <si>
    <t>36-HOSPITAL GENERAL ALTOTONGA EUFROSINA CAMACHO</t>
  </si>
  <si>
    <t>37-HOSPITAL GENERAL MISANTLA</t>
  </si>
  <si>
    <t>38-HOSPITAL REGIONAL COATZACOALCOS DR.VALENTIN GOMEZ FARIAS</t>
  </si>
  <si>
    <t>39-HOSPITAL GENERAL PEROTE</t>
  </si>
  <si>
    <t>40-HOSPITAL GENERAL SANTIAGO TUXTLA</t>
  </si>
  <si>
    <t>41-HOSPITAL REGIONAL RIO BLANCO</t>
  </si>
  <si>
    <t>42-HOSPITAL DE LA COMUNIDAD NAOLINCO</t>
  </si>
  <si>
    <t>43-HOSPITAL DE LA COMUNIDAD COATEPEC</t>
  </si>
  <si>
    <t>45-ASILO MARIANA SAYAGO</t>
  </si>
  <si>
    <t>46-HOSPITAL GENERAL CORDOBA YANGA</t>
  </si>
  <si>
    <t>47-HOSPITAL DE LA COMUNIDAD SUCHILAPAN DEL RIO. CARMEN BOUZAS DE LOPEZ ARIAS</t>
  </si>
  <si>
    <t>48-UNIDAD DE SALUD MENTAL</t>
  </si>
  <si>
    <t>49-HOSPITAL DE LA COMUNIDAD JOSE AZUETA</t>
  </si>
  <si>
    <t>50-HOSPITAL DE LA COMUNIDAD GUTIERREZ ZAMORA</t>
  </si>
  <si>
    <t>51-HOSPITAL GENERAL PAPANTLA DR. JOSE BUILL BELENGUER</t>
  </si>
  <si>
    <t>52-HOSPITAL GENERAL HUAYACOCOTLA</t>
  </si>
  <si>
    <t>53-HOSPITAL DE LA COMUNIDAD PLAYA VICENTE</t>
  </si>
  <si>
    <t>54-HOSPITAL DE LA COMUNIDAD IXHUATLAN DEL SURESTE</t>
  </si>
  <si>
    <t>55-HOSPITAL DE LA COMUNIDAD CATEMACO</t>
  </si>
  <si>
    <t>56-HOSPITAL DE LA COMUNIDAD OZULUAMA DE MASCAREÑAS</t>
  </si>
  <si>
    <t>57-HOSPITAL GENERAL TANTOYUCA</t>
  </si>
  <si>
    <t>58-HOSPITAL DE LA COMUNIDAD TLACOTALPAN</t>
  </si>
  <si>
    <t>59-HOSPITAL GENERAL ISLA</t>
  </si>
  <si>
    <t>60-HOSPITAL DE LA COMUNIDAD TEMPOAL</t>
  </si>
  <si>
    <t>61-HOSPITAL DE LA COMUNIDAD NARANJOS</t>
  </si>
  <si>
    <t>62-HOSPITAL DE LA COMUNIDAD TEOCELO</t>
  </si>
  <si>
    <t>63-HOSPITAL GENERAL CARDEL</t>
  </si>
  <si>
    <t>64-HOSPITAL DE LA COMUNIDAD TONALAPAN</t>
  </si>
  <si>
    <t>65-HOSPITAL GENERAL TARIMOYA (VERACRUZ)</t>
  </si>
  <si>
    <t>66-HOSPITAL GENERAL TLALIXCOYAN</t>
  </si>
  <si>
    <t>67-HOSPITAL DE LA COMUNIDAD LLANO DE EN MEDIO</t>
  </si>
  <si>
    <t>68-HOSPITAL DE LA COMUNIDAD ENTABLADERO</t>
  </si>
  <si>
    <t>70-HOGAR DEL NIÑO "MANUEL GTZ. ZAMORA" BOCA DEL RIO</t>
  </si>
  <si>
    <t>71-HOSPITAL DE LA COMUNIDAD TEZONAPA</t>
  </si>
  <si>
    <t>72-HOSPITAL DE LA COMUNIDAD CERRO AZUL</t>
  </si>
  <si>
    <t>74-HOSPITAL DE LA COMUNIDAD TLAPACOYAN</t>
  </si>
  <si>
    <t>75-HOSPITAL DE LA COMUNIDAD TLAQUILPAN VISTA HERMOSA</t>
  </si>
  <si>
    <t>77-HOSPITAL DE LA COMUNIDAD PEDRO CORONEL PEREZ</t>
  </si>
  <si>
    <t>78-HOSPITAL PLATON SANCHEZ</t>
  </si>
  <si>
    <t>79-CENTRO ESTATAL DE TRANSFUSION SANGUINEA</t>
  </si>
  <si>
    <t>80-HOSPITAL DE LA COMUNIDAD LA LAGUNA POBLADO 6</t>
  </si>
  <si>
    <t>82-CENTRO DE SALUD CON SERVICIOS AMPLIADOS (LOCALIDAD ALTO LUCERO)</t>
  </si>
  <si>
    <t>83-CONGREGACION ALLENDE (LOCALIDAD ALLENDE)</t>
  </si>
  <si>
    <t>84-HOSPITAL GENERAL COSOLEACAQUE</t>
  </si>
  <si>
    <t>85-HOSPITAL GENERAL ALAMO</t>
  </si>
  <si>
    <t>86-HOSPITAL GENERAL BOCA DEL RIO</t>
  </si>
  <si>
    <t>87-HOSPITAL DE LA COMUNIDAD ALVARADO</t>
  </si>
  <si>
    <t>88-CENTRO DE SALUD CON SERVICIOS AMPLIADOS ATZOMPA</t>
  </si>
  <si>
    <t>90-HOSPITAL MATERNO INFANTIL DE COATZACOALCOS</t>
  </si>
  <si>
    <t>001-ACAJETE</t>
  </si>
  <si>
    <t>002-ACATLAN</t>
  </si>
  <si>
    <t>003-ACAYUCAN</t>
  </si>
  <si>
    <t>004-ACTOPAN</t>
  </si>
  <si>
    <t>005-ACULA</t>
  </si>
  <si>
    <t>006-ACULTZINGO</t>
  </si>
  <si>
    <t>007-CAMARON DE TEJEDA</t>
  </si>
  <si>
    <t>008-ALPATLAHUAC</t>
  </si>
  <si>
    <t>009-ALTO LUCERO</t>
  </si>
  <si>
    <t>010-ALTOTONGA</t>
  </si>
  <si>
    <t>011-ALVARADO</t>
  </si>
  <si>
    <t>012-AMATITLAN</t>
  </si>
  <si>
    <t>013-AMATLAN TUXPAN</t>
  </si>
  <si>
    <t>014-AMATLAN DE LOS REYES</t>
  </si>
  <si>
    <t>015-ANGEL R CABADA</t>
  </si>
  <si>
    <t>016-LA ANTIGUA</t>
  </si>
  <si>
    <t>017-APAZAPAN</t>
  </si>
  <si>
    <t>019-ASTACINGA</t>
  </si>
  <si>
    <t>020-ATLAHUILCO</t>
  </si>
  <si>
    <t>021-ATOYAC</t>
  </si>
  <si>
    <t>022-ATZACAN</t>
  </si>
  <si>
    <t>023-ATZALAN</t>
  </si>
  <si>
    <t>024-TLALTETELA</t>
  </si>
  <si>
    <t>025-AYAHUALULCO</t>
  </si>
  <si>
    <t>026-BANDERILLA</t>
  </si>
  <si>
    <t>027-BENITO JUAREZ</t>
  </si>
  <si>
    <t>028-BOCA DEL RIO</t>
  </si>
  <si>
    <t>029-CALCAHUALCO</t>
  </si>
  <si>
    <t>030-CAMERINO Z MENDOZA</t>
  </si>
  <si>
    <t>031-CARRILLO PUERTO</t>
  </si>
  <si>
    <t>032-CATEMACO</t>
  </si>
  <si>
    <t>033-CAZONES DE HERRERA</t>
  </si>
  <si>
    <t>034-CERRO AZUL</t>
  </si>
  <si>
    <t>035-CITLALTEPETL</t>
  </si>
  <si>
    <t>036-COACOATZINTLA</t>
  </si>
  <si>
    <t>037-COAHUITLAN</t>
  </si>
  <si>
    <t>038-COATEPEC</t>
  </si>
  <si>
    <t>039-COATZACOALCOS</t>
  </si>
  <si>
    <t>040-COATZINTLA</t>
  </si>
  <si>
    <t>041-COETZALA</t>
  </si>
  <si>
    <t>042-COLIPA</t>
  </si>
  <si>
    <t>043-COMAPA</t>
  </si>
  <si>
    <t>044-CORDOBA</t>
  </si>
  <si>
    <t>045-COSAMALOAPAN</t>
  </si>
  <si>
    <t>046-COSAUTLAN DE CARVAJAL</t>
  </si>
  <si>
    <t>047-COSCOMATEPEC</t>
  </si>
  <si>
    <t>048-COSOLEACAQUE</t>
  </si>
  <si>
    <t>049-COTAXTLA</t>
  </si>
  <si>
    <t>050-COXQUIHUI</t>
  </si>
  <si>
    <t>051-COYUTLA</t>
  </si>
  <si>
    <t>052-CUICHAPA</t>
  </si>
  <si>
    <t>053-CUITLAHUAC</t>
  </si>
  <si>
    <t>054-CHACALTIANGUIS</t>
  </si>
  <si>
    <t>055-CHALMA</t>
  </si>
  <si>
    <t>056-CHICONAMEL</t>
  </si>
  <si>
    <t>057-CHICONQUIACO</t>
  </si>
  <si>
    <t>058-CHICONTEPEC</t>
  </si>
  <si>
    <t>059-CHINAMECA</t>
  </si>
  <si>
    <t>060-CHINAMPA DE GOROSTIZA</t>
  </si>
  <si>
    <t>061-LAS CHOAPAS</t>
  </si>
  <si>
    <t>062-CHOCAMAN</t>
  </si>
  <si>
    <t>063-CHONTLA</t>
  </si>
  <si>
    <t>064-CHUMATLAN</t>
  </si>
  <si>
    <t>065-EMILIANO ZAPATA</t>
  </si>
  <si>
    <t>066-ESPINAL</t>
  </si>
  <si>
    <t>067-FILOMENO MATA</t>
  </si>
  <si>
    <t>068-FORTIN</t>
  </si>
  <si>
    <t>069-GUTIERREZ ZAMORA</t>
  </si>
  <si>
    <t>070-HIDALGOTITLAN</t>
  </si>
  <si>
    <t>071-HUATUSCO</t>
  </si>
  <si>
    <t>072-HUAYACOCOTLA</t>
  </si>
  <si>
    <t>073-HUEYAPAN DE OCAMPO</t>
  </si>
  <si>
    <t>074-HUILOAPAN DE CUAUHTEMOC</t>
  </si>
  <si>
    <t>075-IGNACIO DE LA LLAVE</t>
  </si>
  <si>
    <t>076-ILAMATLAN</t>
  </si>
  <si>
    <t>077-ISLA</t>
  </si>
  <si>
    <t>078-IXCATEPEC</t>
  </si>
  <si>
    <t>079-IXHUACAN DE LOS REYES</t>
  </si>
  <si>
    <t>080-IXHUATLAN DEL CAFE</t>
  </si>
  <si>
    <t>081-IXHUATLANCILLO</t>
  </si>
  <si>
    <t>082-IXHUATLAN DEL SURESTE</t>
  </si>
  <si>
    <t>083-IXHUATLAN DE MADERO</t>
  </si>
  <si>
    <t>084-IXMATLAHUACAN</t>
  </si>
  <si>
    <t>085-IXTACZOQUITLAN</t>
  </si>
  <si>
    <t>086-JALACINGO</t>
  </si>
  <si>
    <t>087-XALAPA</t>
  </si>
  <si>
    <t>088-JALCOMULCO</t>
  </si>
  <si>
    <t>089-JALTIPAN</t>
  </si>
  <si>
    <t>090-JAMAPA</t>
  </si>
  <si>
    <t>091-JESUS CARRANZA</t>
  </si>
  <si>
    <t>092-XICO</t>
  </si>
  <si>
    <t>093-JILOTEPEC</t>
  </si>
  <si>
    <t>094-JUAN RODRIGUEZ CLARA</t>
  </si>
  <si>
    <t>095-JUCHIQUE DE FERRER</t>
  </si>
  <si>
    <t>096-LANDERO Y COSS</t>
  </si>
  <si>
    <t>097-LERDO DE TEJADA</t>
  </si>
  <si>
    <t>099-MALTRATA</t>
  </si>
  <si>
    <t>100-MANLIO FABIO ALTAMIRANO</t>
  </si>
  <si>
    <t>101-MARIANO ESCOBEDO</t>
  </si>
  <si>
    <t>102-MARTINEZ DE LA TORRE</t>
  </si>
  <si>
    <t>103-MECATLAN</t>
  </si>
  <si>
    <t>104-MECAYAPAN</t>
  </si>
  <si>
    <t>105-MEDELLIN</t>
  </si>
  <si>
    <t>106-MIAHUATLAN</t>
  </si>
  <si>
    <t>107-LAS MINAS</t>
  </si>
  <si>
    <t>108-MINATITLAN</t>
  </si>
  <si>
    <t>109-MISANTLA</t>
  </si>
  <si>
    <t>110-MIXTLA DE ALTAMIRANO</t>
  </si>
  <si>
    <t>111-MOLOACAN</t>
  </si>
  <si>
    <t>112-NAOLINCO</t>
  </si>
  <si>
    <t>113-NARANJAL</t>
  </si>
  <si>
    <t>114-NAUTLA</t>
  </si>
  <si>
    <t>115-NOGALES</t>
  </si>
  <si>
    <t>116-OLUTA</t>
  </si>
  <si>
    <t>117-OMEALCA</t>
  </si>
  <si>
    <t>118-ORIZABA</t>
  </si>
  <si>
    <t>119-OTATITLAN</t>
  </si>
  <si>
    <t>120-OTEAPAN</t>
  </si>
  <si>
    <t>121-OZULUAMA</t>
  </si>
  <si>
    <t>122-PAJAPAN</t>
  </si>
  <si>
    <t>123-PANUCO</t>
  </si>
  <si>
    <t>124-PAPANTLA</t>
  </si>
  <si>
    <t>125-PASO DEL MACHO</t>
  </si>
  <si>
    <t>126-PASO DE OVEJAS</t>
  </si>
  <si>
    <t>127-LA PERLA</t>
  </si>
  <si>
    <t>128-PEROTE</t>
  </si>
  <si>
    <t>129-PLATON SANCHEZ</t>
  </si>
  <si>
    <t>130-PLAYA VICENTE</t>
  </si>
  <si>
    <t>131-POZA RICA DE HIDALGO</t>
  </si>
  <si>
    <t>132-LAS VIGAS DE RAMIREZ</t>
  </si>
  <si>
    <t>133-PUEBLO VIEJO</t>
  </si>
  <si>
    <t>134-PUENTE NACIONAL</t>
  </si>
  <si>
    <t>135-RAFAEL DELGADO</t>
  </si>
  <si>
    <t>136-RAFAEL LUCIO</t>
  </si>
  <si>
    <t>138-RIO BLANCO</t>
  </si>
  <si>
    <t>139-SALTABARRANCA</t>
  </si>
  <si>
    <t>140-SAN ANDRES TENEJAPAN</t>
  </si>
  <si>
    <t>141-SAN ANDRES TUXTLA</t>
  </si>
  <si>
    <t>142-SAN JUAN EVANGELISTA</t>
  </si>
  <si>
    <t>143-SANTIAGO TUXTLA</t>
  </si>
  <si>
    <t>144-SAYULA DE ALEMAN</t>
  </si>
  <si>
    <t>145-SOCONUSCO</t>
  </si>
  <si>
    <t>146-SOCHIAPA</t>
  </si>
  <si>
    <t>147-SOLEDAD ATZOMPA</t>
  </si>
  <si>
    <t>148-SOLEDAD DE DOBLADO</t>
  </si>
  <si>
    <t>149-SOTEAPAN</t>
  </si>
  <si>
    <t>150-TAMALIN</t>
  </si>
  <si>
    <t>151-TAMIAHUA</t>
  </si>
  <si>
    <t>152-TAMPICO ALTO</t>
  </si>
  <si>
    <t>153-TANCOCO</t>
  </si>
  <si>
    <t>154-TANTIMA</t>
  </si>
  <si>
    <t>155-TANTOYUCA</t>
  </si>
  <si>
    <t>156-TATATILA</t>
  </si>
  <si>
    <t>157-CASTILLO DE TEAYO</t>
  </si>
  <si>
    <t>158-TECOLUTLA</t>
  </si>
  <si>
    <t>159-TEHUIPANGO</t>
  </si>
  <si>
    <t>160-TEMAPACHE</t>
  </si>
  <si>
    <t>161-TEMPOAL</t>
  </si>
  <si>
    <t>162-TENAMPA</t>
  </si>
  <si>
    <t>163-TENOCHTITLAN</t>
  </si>
  <si>
    <t>164-TEOCELO</t>
  </si>
  <si>
    <t>165-TEPATLAXCO</t>
  </si>
  <si>
    <t>166-TEPETLAN</t>
  </si>
  <si>
    <t>167-TEPETZINTLA</t>
  </si>
  <si>
    <t>168-TEQUILA</t>
  </si>
  <si>
    <t>169-JOSE AZUETA</t>
  </si>
  <si>
    <t>172-TEXISTEPEC</t>
  </si>
  <si>
    <t>173-TEZONAPA</t>
  </si>
  <si>
    <t>174-TIERRA BLANCA</t>
  </si>
  <si>
    <t>175-TIHUATLAN</t>
  </si>
  <si>
    <t>176-TLACOJALPAN</t>
  </si>
  <si>
    <t>177-TLACOLULAN</t>
  </si>
  <si>
    <t>178-TLACOTALPAN</t>
  </si>
  <si>
    <t>179-TLACOTEPEC DE MEJIA</t>
  </si>
  <si>
    <t>180-TLACHICHILCO</t>
  </si>
  <si>
    <t>181-TLALIXCOYAN</t>
  </si>
  <si>
    <t>182-TLALNELHUAYOCAN</t>
  </si>
  <si>
    <t>183-TLAPACOYAN</t>
  </si>
  <si>
    <t>184-TLAQUILPAN</t>
  </si>
  <si>
    <t>185-TLILAPAN</t>
  </si>
  <si>
    <t>186-TOMATLAN</t>
  </si>
  <si>
    <t>187-TONAYAN</t>
  </si>
  <si>
    <t>188-TOTUTLA</t>
  </si>
  <si>
    <t>189-TUXPAM</t>
  </si>
  <si>
    <t>190-TUXTILLA</t>
  </si>
  <si>
    <t>191-URSULO GALVAN</t>
  </si>
  <si>
    <t>192-VEGA DE ALATORRE</t>
  </si>
  <si>
    <t>193-VERACRUZ</t>
  </si>
  <si>
    <t>194-VILLA ALDAMA</t>
  </si>
  <si>
    <t>195-XOXOCOTLA</t>
  </si>
  <si>
    <t>196-YANGA</t>
  </si>
  <si>
    <t>197-VILLA YECUATLA</t>
  </si>
  <si>
    <t>198-ZACUALPAN</t>
  </si>
  <si>
    <t>199-ZARAGOZA</t>
  </si>
  <si>
    <t>200-ZENTLA</t>
  </si>
  <si>
    <t>201-ZONGOLICA</t>
  </si>
  <si>
    <t>202-ZONTECOMATLAN</t>
  </si>
  <si>
    <t>203-ZOZOCOLCO DE HIDALGO</t>
  </si>
  <si>
    <t>204-AGUA DULCE</t>
  </si>
  <si>
    <t>205-EL HIGO</t>
  </si>
  <si>
    <t>206-NANCHITAL DE LAZARO CARDENAS DEL RIO</t>
  </si>
  <si>
    <t>207-TRES VALLES</t>
  </si>
  <si>
    <t>208-CARLOS A. CARRILLO</t>
  </si>
  <si>
    <t>209-TATAHUICAPAN DE JUAREZ</t>
  </si>
  <si>
    <t>210-UXPANAPA</t>
  </si>
  <si>
    <t>211-SAN RAFAEL</t>
  </si>
  <si>
    <t>212-SANTIAGO SOCHIAPAN</t>
  </si>
  <si>
    <t xml:space="preserve">Tabla 2 del  Anexo 1 </t>
  </si>
  <si>
    <t>Si, la Dirección administrativa por medio de la Subdirección de Recursos Financieros, se cumplen con cada uno de los criterios establecidos en la Guía del Sistema de Recursos Federales Transferidos antes SFU.
La Dirección de Planeación y Desarrollo únicamente reporta información en el Módulo de Resultados (indicadores) del Sistema de Recursos Federales Transferidos (SRFT), donde registra los avances de los indicadores de la Matriz de Indicadores para Resultados del FASSA (MIR-FASSA).</t>
  </si>
  <si>
    <t xml:space="preserve">Actualmente se encuentran vigentes los Manuales Administrativos validados por Contraloría General del Estado en el año 2016. </t>
  </si>
  <si>
    <t>Anexo 3 Organización Administrativa</t>
  </si>
  <si>
    <t>https://www.ssaver.gob.mx/funcionario/wp-content/uploads/sites/3/2022/06/ESTRUCTURAS-AUTORIZADAS-2016-2.jpg</t>
  </si>
  <si>
    <t>18 de enero de 2016</t>
  </si>
  <si>
    <t>Gaceta Oficial del estado Núm. Ext. 478 del 30 de noviembre de 2016.</t>
  </si>
  <si>
    <t>https://www.ssaver.gob.mx/funcionario/wp-content/uploads/sites/3/2022/06/ESTRUCTURAS-AUTORIZADAS-2016-1.jpg</t>
  </si>
  <si>
    <t>La Dirección Administrativa misma que se encuentra directamente subordinada al Director General de SESVER</t>
  </si>
  <si>
    <t>https://www.ssaver.gob.mx/funcionario/estructura-organica-autorizada-de-los-servicios-de-salud-de-veracruz/</t>
  </si>
  <si>
    <t>30 de noviembre de 2016</t>
  </si>
  <si>
    <t>N/A</t>
  </si>
  <si>
    <t>13 de septiembre de 2016</t>
  </si>
  <si>
    <t>Manual General de Organización en la Descripción General de los Puestos del Director General SESVER y del Director Administrativo.</t>
  </si>
  <si>
    <t>Si, Gaceta Oficial del estado Núm. Ext. 478 del 30 de noviembre de 2016.</t>
  </si>
  <si>
    <t>chrome-extension://efaidnbmnnnibpcajpcglclefindmkaj/https://www.ssaver.gob.mx/rhumanos/wp-content/uploads/sites/2/2022/06/MANUAL-GENERAL-DE-ORGANIZACION-DE-SERVICIOS-DE-SALUD-DE-VERACRUZ.pdf</t>
  </si>
  <si>
    <t>12 de abril de 2017 TOMO I Núm. Ext. 146
11 de abril de 2017 TOMO I Núm. Ext. 144
10 de abril de 2017 TOMO I Núm. Ext. 142</t>
  </si>
  <si>
    <t>en el Manual Especifico de Organización de la Dirección Administrativa en la Descripción General del Puesto del Director Administrativo.</t>
  </si>
  <si>
    <t>se encuentra publicados en las siguientes gacetas:
12 de abril de 2017 TOMO I Núm. Ext.146
11 de abril de 2017 TOMO I Núm. Ext. 144
10 de abril de 2017 TOMO I Núm. Ext. 142</t>
  </si>
  <si>
    <t>https://www.ssaver.gob.mx/rhumanos/transparencia/fraccion-ii/</t>
  </si>
  <si>
    <t>27 de abril de 2017 Núm. Ext. 168
24 de abril de 2017 TOMO II Núm. Ext. 162
26 de abril de 2017 TOMO II Núm. Ext. 166
13 de abril de 2017 TOMO I Núm. Ext. 148
14 de abril de 2017 Núm. Ext. 150
23 de diciembre de 2019 Núm. Ext. 510</t>
  </si>
  <si>
    <t>se encuentran publicados en las siguientes Gacetas Oficiales:
27 de abril de 2017 Núm. Ext. 168
24 de abril de 2017 TOMO II Núm. Ext. 162
26 de abril de 2017 TOMO II Núm. Ext. 166
13 de abril de 2017 TOMO I Núm. Ext. 148
14 de abril de 2017 Núm. Ext. 150
 23 de diciembre de 2019 Núm. Ext. 510</t>
  </si>
  <si>
    <t>Portal  del Órgano Interno de Control para la Secrtearía de Salud y para el OPD Servicios de Salud de Veracruz</t>
  </si>
  <si>
    <t>"IV. Procedimiento para recibir  denuncias por incumplimiento al Código de Ética y al Código de Conducta. 
Los servidores públicos  de ls Secretaría de Salud y el Órganismo Público Descentralizado Servicios de Salud de Veracruz podrán acercarse directamente al Enlace de Ética para presentar denuncias por incumplimiento al Código de Ética  y al Código de Conducta. El Enlace DE Ética pone a su disposición la línea telefonica 1411700 ext. 3114 y correo: enlacede eticasesver@cgever.gob.mx estos instrumentos de contacto estan en operación en dias y horas hábiles. Las denuncias presentadas por los ervidores, cuando asi lo prefieran podrán realizarse en forma ánonima. 
El Enlace de Ética bajo la Dirección del Titular del Órgano Interno de Control, realizara la investigación administrativa correspondiente recabando las pruebas necesarias, para efectos de que se emita la resolución o acuerdo que en derecho aplique, de acuerdo con los términos establecidos por la leyes de la materia."</t>
  </si>
  <si>
    <t>ACTUALMENTE SE TIENE AL SISTEMA DE RECURSOS FINANCIEROS (SIREFI), EL CUAL NO SE ENCUENTRA ARNMONIZADO, POR LO QUE LA INFORMACIÓN REFERENTE A LOS FORMATOS DE LA LEY GENERAL DE CONTABILIDAD GUBERNAMENTAL Y DE LA LEY DE DISCIPLINA FINANCIERA, SE ELABORAN DE FOMA MANUAL CON A INFORMACIÓN QUE EMITE EL SIREFI, EN EL PRESENTE EJERCICIO FISCAL SE ESTA EN EL PROCESO DE MIGRACIÓN AL SISTEMA SIGMAVER EL CUAL FUE DISEÑADO POR EL ORFIS PARA EL CUMPLEMIENTO DE LA NORMATIVIDAD.</t>
  </si>
  <si>
    <t>https://www.ssaver.gob.mx/contabilidad/</t>
  </si>
  <si>
    <t>EN EL LINK SE PUEDE ENCONTRAR LOS FORMATOS CORRESPONDIENTES.</t>
  </si>
  <si>
    <t>Ninguno por que se reintegraron</t>
  </si>
  <si>
    <t>ESTATAL</t>
  </si>
  <si>
    <t>LEY GENERAL DE SALUD, PRESUPUESTO DE EGRESOS DEL ESTADO DE VERACRUZ, PLAN VERACRUZANO DE DESARROLLO</t>
  </si>
  <si>
    <t>ESTAS FUENTES DE FINANCIAMIENTO ESTATALES, CONCURREN EN EL PAGO DE SERVICIOS PERSONALES Y PARTE DEL GASTO DE OPERACIÓN.</t>
  </si>
  <si>
    <t>INGRESOS PROPIOS</t>
  </si>
  <si>
    <t>LEY GENERAL DE SALUD, DECRETO DE PRESUPUESTO DE LA FEDERACIÓN LEY DE COORDINACIÓN FISCAL, PLAN VERACRUZANO DE DESARROLLO</t>
  </si>
  <si>
    <t xml:space="preserve"> ESTA FUENTE DE FINANCIAMIENTO FEDERAL, CONCURRE EN EL PAGO DE SERVICIOS PERSONALES Y PARTE DEL GASTO DE OPERACIÓN LA CUAL CONSTITUYE UNA DE LAS FUENTES DE FINANCIAMIENTO MÁS IMPORTANTES TANTO POR LOS RECURSOS QUE SE RECIBEN, ASÍ COMO, DE LOS INSUMOS QUE SE RECIBEN EN ESPECIE.</t>
  </si>
  <si>
    <r>
      <rPr>
        <b/>
        <sz val="11"/>
        <color theme="1"/>
        <rFont val="Arial"/>
        <family val="2"/>
      </rPr>
      <t>Para los indicadores estratégicos (Fin y Propósito):</t>
    </r>
    <r>
      <rPr>
        <sz val="11"/>
        <color theme="1"/>
        <rFont val="Arial"/>
        <family val="2"/>
      </rPr>
      <t xml:space="preserve">
Con la aplicación de los recursos del FASSA se logró una reducción de 37.5% del indicador de Razón de Mortalidad Materna (RMM)  respecto a la meta programada. Este resultado se explica por la disminución de defunciones maternas causadas por COVID 19.
En el caso del indicador de Porcentaje de nacidos vivos de madres sin seguridad social atendidas por personal médico, se obtuvo un avance de 62.4% respecto a la meta, debido a que las mujeres sin seguridad social, no optaron por tener una atención del parto en los Servicios Estatales de Salud, ya que en el ejercicio 2022 aún prevalecía el miedo al COVID y con ello, el miedo de ir a un hospital (cualquiera que este sea).
Para los indicadores de bienes y servicios otorgados (Componentes):
El indicador de Médicos generales y especialistas por cada mil habitantes alcanzó un nivel de cumplimiento del 98.1%.
El indicador de  Porcentaje de establecimientos que prestan servicios de atención médica de los Servicios Estatales de Salud acreditados con respecto de los establecimientos susceptibles de acreditación de cada entidad federativa, se obtuvo un nivel de cumplimiento del 97.8%.
Para los Indicadores de actividad:
En cuanto a los Indicadores del Nivel de Actividad:
Las principales acciones que se llevaron a cabo para poder otorgar servicios de buena calidad, se realizan con los recursos identificados en los 3 indicadores de Actividad, tanto los 2 de Gasto en Salud, donde se alcanzó un avance por arriba del 100%.
En el indicador de atenciones para la salud se obtuvo un nivel de cumplimiento del 100% con relación a la meta programada.
</t>
    </r>
  </si>
  <si>
    <t>Mediante el análisis de las plantillas de personal.</t>
  </si>
  <si>
    <t>Se encuentra contemplado en la Matriz de Gestión de Riesgos, misma que fue presentada y probada por el COCODI</t>
  </si>
  <si>
    <t>Anexo A 4.4 Personal Médico, Enfermeras, Administrativos.</t>
  </si>
  <si>
    <t xml:space="preserve">Existieron Aspectos Susceptibles  de Mejora en el PAE 2022 Ejercicio Fiscal 2021. </t>
  </si>
  <si>
    <t>https://www.ssaver.gob.mx/pae/</t>
  </si>
  <si>
    <t xml:space="preserve">Del PAE 2022 Tomo II se atendieron 9 recomendaciones </t>
  </si>
  <si>
    <t xml:space="preserve">De acuerdo con el Anexo IV  del Sistema de Seguimiento de Proyectos de Mejora para el Bienestar  ( SSPMB) del PAE 2022 Tomo II:
ASM 1-2-3-4-y 5 estan al 100%,
ASM 6 y 8 al 90% 
ASM 7  al 70 %
ASM9 al 100 % </t>
  </si>
  <si>
    <t>Si están publicados los Proyectos de Mejora desde el PAE 2014 hasta el PAE 2022 en el Portal de SESVER micrositio del Programa Anual de Evaluación los avances se dan a conocer en los anexos IV y V</t>
  </si>
  <si>
    <t>No tenemos conocimiento</t>
  </si>
  <si>
    <t>Existe el  ASM 4 del PAE 2021 Tomo II</t>
  </si>
  <si>
    <t xml:space="preserve">Todos los Proyectos de Mejora aparecen en los Anexos I,II y III asi como los avances del Anexo IV y V los cuales se registran en el SSPMB Versión 2.0 Plataforma que es de SEFIPLAN y posteriormente una copia de los Anexos se envían al Organo Interno de Control de SESVER el cual en su Informe de Seguimiento turna a Contraloria General del Estado. </t>
  </si>
  <si>
    <t xml:space="preserve">La Subdirección de Recursos Financieros  cuenta con personal que revisa y valida la información la información de los Estados Financieros </t>
  </si>
  <si>
    <t>Si, del PAE 2021 Ejercicio Fiscal 2020</t>
  </si>
  <si>
    <t>Si, de acuerdo a la estructura programática del fondo FASSA se tiene identificado el registro del ejercicio del fondo.</t>
  </si>
  <si>
    <t>Si, todas las áreas tienen identificados los programas y/o procesos en los cuales se hace referencia a los recursos del fondo.</t>
  </si>
  <si>
    <t>Si, el SIREFI que es el sistema de registro y consolidación de la informació para la generación de los diversos formatos de acuerdo a la normativdad vigente.</t>
  </si>
  <si>
    <t>Si se tienen políticas y lineamientos de seguridad; así como plan de recuperación de desastres; pero que se está trabajando en la formalización</t>
  </si>
  <si>
    <t>Pruebas de restaruación de Bases de Datos. Bitácora de respaldos.</t>
  </si>
  <si>
    <t>Archivo de Word y PDF respectivamente anexos.</t>
  </si>
  <si>
    <t>Copias de seguridad replicadas medios externos y resguardadas en sitios fuera del Centro de Datos y Comunicaciones. Capacidad para recuperarse con una perdida mínima de información en caso de alguna contingencia tecnológica.</t>
  </si>
  <si>
    <t>Se trabaja en la implementación de medidas por lo que aún no se cuenta con evidencia documental.</t>
  </si>
  <si>
    <t>Si se tienen políticas y lineamientos de seguridad; así como plan de recuperación de desastres; pero que se está trabajando en la formalización, por lo que no tenemos evidencia.</t>
  </si>
  <si>
    <t xml:space="preserve">Si, las áreas conocen los programas con los que operan los recursos del fondo (Estructura Programática el Fondo), </t>
  </si>
  <si>
    <t>El esquema aludido se sujeta al Acuerdo referido y  al Anexo 4. Monto de recursos a transferir y conceptos de gasto, celebrado el 31 de enero de 2022 (publicado en DOF del 19/07/22) y conforme a la previsión presupuestaria,contemplada en el Presupuesto de Egresos de la Federación,para el Ejercicio Fiscal 2022.</t>
  </si>
  <si>
    <t>Se instruye de un 50%, para exclusivamente al pago de Plantillas de Personal. 32 % a la Adquisición,Distribución y demas Costos Asociados,respecto de medicamentos y material de curación.El remanente para Gastos de Operación de Unidades Medicas .Solo en casos plenamente justificados y excepcionales,la composición de dichos porcentajes se podrá modificar siempre que las características finacieras y de servicios de salud de la ENTIDAD lo ameriten en el entendido que dichas modificaciones deberán acreditarse y ser aprobadas previamente por el INSABI.</t>
  </si>
  <si>
    <t>La versión en línea puede consultarse en: https://www.ssaver.gob.mx/pae/wp-content/uploads/sites/18/2022/08/PROCESO_DEL_FASSA_2020.pdf</t>
  </si>
  <si>
    <t>Los criterios se encuentran en un solo documento de acuerdo  el proceso establecido PROCESO DEL FONDO DE APORTACIONES (FASSA)</t>
  </si>
  <si>
    <t>No están determinadas las fechas pero se esta analizando el formular un Cronograma de las actividades para la revisión y actualización en el cual van a intervenir las áreas.</t>
  </si>
  <si>
    <t>Se encuentra publicado en el Portal de SESVER micrositio Programa Anual de Evaluación .</t>
  </si>
  <si>
    <t>https://www.ssaver.gob.mx/pae/programa-anual-de-evaluacion-pae-2020/</t>
  </si>
  <si>
    <t>No,  solo se aplazo el cronograma de actividades y las reuniones se llevaron a cabo via digital.</t>
  </si>
  <si>
    <t>https://www.ssaver.gob.mx/pae/programa-anual-de-evaluacion-pae-2022</t>
  </si>
  <si>
    <t>https://www.ssaver.gob.mx/daga/reglamentos/</t>
  </si>
  <si>
    <t>https://www.ssaver.gob.mx/pae/wp-content/uploads/sites/18/2022/08/PROCESO_DEL_FASSA_2020.pdf</t>
  </si>
  <si>
    <t>Fisacalización de Fondos Federales del Ramo 33, Monitoreo y Evaluación de los Fondois de Aportaciones Federales, Metología de Evaluación para la Politica Pública, Diseño de indicadores para el Desarrollo Social con estricto apego al PND y PED.</t>
  </si>
  <si>
    <t xml:space="preserve">Anexo IV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</si>
</sst>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68" x14ac:knownFonts="1">
    <font>
      <sz val="11"/>
      <color theme="1"/>
      <name val="Calibri"/>
      <family val="2"/>
      <scheme val="minor"/>
    </font>
    <font>
      <sz val="11"/>
      <color theme="0"/>
      <name val="Calibri"/>
      <family val="2"/>
      <scheme val="minor"/>
    </font>
    <font>
      <b/>
      <sz val="14"/>
      <color rgb="FF000000"/>
      <name val="Lucida Sans"/>
      <family val="2"/>
    </font>
    <font>
      <b/>
      <sz val="10"/>
      <color rgb="FF000000"/>
      <name val="Lucida Sans"/>
      <family val="2"/>
    </font>
    <font>
      <b/>
      <sz val="8"/>
      <color rgb="FF000000"/>
      <name val="Arial"/>
      <family val="2"/>
    </font>
    <font>
      <sz val="8"/>
      <color rgb="FF000000"/>
      <name val="Arial"/>
      <family val="2"/>
    </font>
    <font>
      <b/>
      <sz val="10"/>
      <name val="Lucida Sans"/>
      <family val="2"/>
    </font>
    <font>
      <b/>
      <sz val="8"/>
      <color theme="0"/>
      <name val="Arial"/>
      <family val="2"/>
    </font>
    <font>
      <sz val="8"/>
      <color theme="0"/>
      <name val="Arial"/>
      <family val="2"/>
    </font>
    <font>
      <b/>
      <sz val="10"/>
      <color theme="0"/>
      <name val="Arial"/>
      <family val="2"/>
    </font>
    <font>
      <sz val="10"/>
      <color theme="1"/>
      <name val="Calibri"/>
      <family val="2"/>
      <scheme val="minor"/>
    </font>
    <font>
      <b/>
      <sz val="11"/>
      <color rgb="FF000000"/>
      <name val="Arial"/>
      <family val="2"/>
    </font>
    <font>
      <b/>
      <sz val="11"/>
      <color theme="1"/>
      <name val="Arial"/>
      <family val="2"/>
    </font>
    <font>
      <sz val="11"/>
      <color theme="1"/>
      <name val="Arial"/>
      <family val="2"/>
    </font>
    <font>
      <b/>
      <sz val="11"/>
      <color theme="0"/>
      <name val="Arial"/>
      <family val="2"/>
    </font>
    <font>
      <sz val="10"/>
      <color rgb="FF000000"/>
      <name val="Lucida Sans"/>
      <family val="2"/>
    </font>
    <font>
      <b/>
      <sz val="10"/>
      <color theme="0"/>
      <name val="Lucida Sans"/>
      <family val="2"/>
    </font>
    <font>
      <b/>
      <sz val="8"/>
      <color theme="0"/>
      <name val="Lucida Sans"/>
      <family val="2"/>
    </font>
    <font>
      <b/>
      <sz val="9"/>
      <color rgb="FF000000"/>
      <name val="Lucida Sans"/>
      <family val="2"/>
    </font>
    <font>
      <b/>
      <sz val="12"/>
      <color rgb="FF000000"/>
      <name val="Lucida Sans"/>
      <family val="2"/>
    </font>
    <font>
      <sz val="10"/>
      <color rgb="FF000000"/>
      <name val="Symbol"/>
      <family val="1"/>
      <charset val="2"/>
    </font>
    <font>
      <sz val="7"/>
      <color rgb="FF000000"/>
      <name val="Times New Roman"/>
      <family val="1"/>
    </font>
    <font>
      <b/>
      <sz val="14"/>
      <color rgb="FF000000"/>
      <name val="Montserrat"/>
      <family val="3"/>
    </font>
    <font>
      <b/>
      <sz val="12"/>
      <color theme="0"/>
      <name val="Montserrat"/>
      <family val="3"/>
    </font>
    <font>
      <sz val="9"/>
      <color theme="0"/>
      <name val="Montserrat"/>
      <family val="3"/>
    </font>
    <font>
      <b/>
      <sz val="9"/>
      <color theme="0"/>
      <name val="Montserrat"/>
      <family val="3"/>
    </font>
    <font>
      <sz val="9"/>
      <color rgb="FF000000"/>
      <name val="Montserrat"/>
      <family val="3"/>
    </font>
    <font>
      <b/>
      <sz val="9"/>
      <color rgb="FF6E0D06"/>
      <name val="Montserrat"/>
      <family val="3"/>
    </font>
    <font>
      <b/>
      <sz val="8"/>
      <color theme="1"/>
      <name val="Lucida Sans"/>
      <family val="2"/>
    </font>
    <font>
      <sz val="8"/>
      <color theme="1"/>
      <name val="Lucida Sans"/>
      <family val="2"/>
    </font>
    <font>
      <sz val="8"/>
      <color rgb="FF404040"/>
      <name val="Lucida Sans"/>
      <family val="2"/>
    </font>
    <font>
      <b/>
      <sz val="5"/>
      <color rgb="FF404040"/>
      <name val="Montserrat"/>
      <family val="3"/>
    </font>
    <font>
      <sz val="5"/>
      <color rgb="FF404040"/>
      <name val="Montserrat"/>
      <family val="3"/>
    </font>
    <font>
      <sz val="12"/>
      <color rgb="FF404040"/>
      <name val="Lucida Sans"/>
      <family val="2"/>
    </font>
    <font>
      <b/>
      <sz val="12"/>
      <color theme="0"/>
      <name val="Lucida Sans"/>
      <family val="2"/>
    </font>
    <font>
      <sz val="12"/>
      <color theme="1"/>
      <name val="Calibri"/>
      <family val="2"/>
      <scheme val="minor"/>
    </font>
    <font>
      <sz val="8"/>
      <color rgb="FF000000"/>
      <name val="Lucida Sans"/>
      <family val="2"/>
    </font>
    <font>
      <sz val="8"/>
      <color theme="1"/>
      <name val="Calibri"/>
      <family val="2"/>
      <scheme val="minor"/>
    </font>
    <font>
      <b/>
      <sz val="14"/>
      <color rgb="FF6E0D06"/>
      <name val="Lucida Sans"/>
      <family val="2"/>
    </font>
    <font>
      <b/>
      <i/>
      <sz val="11"/>
      <color rgb="FF000000"/>
      <name val="Arial"/>
      <family val="2"/>
    </font>
    <font>
      <sz val="11"/>
      <color rgb="FF000000"/>
      <name val="Arial"/>
      <family val="2"/>
    </font>
    <font>
      <b/>
      <u/>
      <sz val="14"/>
      <color theme="0"/>
      <name val="Arial"/>
      <family val="2"/>
    </font>
    <font>
      <b/>
      <sz val="16"/>
      <color rgb="FF000000"/>
      <name val="Arial"/>
      <family val="2"/>
    </font>
    <font>
      <b/>
      <sz val="16"/>
      <color rgb="FF72080B"/>
      <name val="Arial"/>
      <family val="2"/>
    </font>
    <font>
      <sz val="12"/>
      <color rgb="FF000000"/>
      <name val="Lucida Sans"/>
      <family val="2"/>
    </font>
    <font>
      <b/>
      <u/>
      <sz val="12"/>
      <color rgb="FF000000"/>
      <name val="Lucida Sans"/>
      <family val="2"/>
    </font>
    <font>
      <i/>
      <sz val="12"/>
      <color rgb="FF000000"/>
      <name val="Lucida Sans"/>
      <family val="2"/>
    </font>
    <font>
      <b/>
      <sz val="14"/>
      <name val="Lucida Sans"/>
      <family val="2"/>
    </font>
    <font>
      <b/>
      <sz val="14"/>
      <color rgb="FF72080B"/>
      <name val="Lucida Sans"/>
      <family val="2"/>
    </font>
    <font>
      <sz val="16"/>
      <color theme="1"/>
      <name val="Calibri"/>
      <family val="2"/>
      <scheme val="minor"/>
    </font>
    <font>
      <sz val="16"/>
      <color theme="1"/>
      <name val="Verdana"/>
      <family val="2"/>
    </font>
    <font>
      <sz val="16"/>
      <color theme="1"/>
      <name val="Symbol"/>
      <family val="1"/>
      <charset val="2"/>
    </font>
    <font>
      <sz val="16"/>
      <color theme="1"/>
      <name val="Times New Roman"/>
      <family val="1"/>
    </font>
    <font>
      <sz val="16"/>
      <color rgb="FF0000FF"/>
      <name val="Verdana"/>
      <family val="2"/>
    </font>
    <font>
      <b/>
      <sz val="16"/>
      <color theme="1"/>
      <name val="Calibri"/>
      <family val="2"/>
      <scheme val="minor"/>
    </font>
    <font>
      <b/>
      <sz val="16"/>
      <color rgb="FF72080B"/>
      <name val="Calibri"/>
      <family val="2"/>
      <scheme val="minor"/>
    </font>
    <font>
      <sz val="12"/>
      <color rgb="FF000000"/>
      <name val="Times New Roman"/>
      <family val="1"/>
    </font>
    <font>
      <u/>
      <sz val="11"/>
      <color theme="10"/>
      <name val="Calibri"/>
      <family val="2"/>
      <scheme val="minor"/>
    </font>
    <font>
      <sz val="11"/>
      <name val="Arial"/>
      <family val="2"/>
    </font>
    <font>
      <b/>
      <sz val="8"/>
      <color rgb="FF000000"/>
      <name val="Lucida Sans"/>
      <family val="2"/>
    </font>
    <font>
      <sz val="7"/>
      <color rgb="FF000000"/>
      <name val="Lucida Sans"/>
      <family val="2"/>
    </font>
    <font>
      <sz val="11"/>
      <color theme="1"/>
      <name val="Verdana"/>
      <family val="2"/>
    </font>
    <font>
      <sz val="11"/>
      <color rgb="FFFF00FF"/>
      <name val="Arial"/>
      <family val="2"/>
    </font>
    <font>
      <sz val="8"/>
      <color rgb="FFFF00FF"/>
      <name val="Lucida Sans"/>
      <family val="2"/>
    </font>
    <font>
      <sz val="11"/>
      <color theme="1"/>
      <name val="Calibri"/>
      <family val="2"/>
      <scheme val="minor"/>
    </font>
    <font>
      <sz val="9"/>
      <color theme="1"/>
      <name val="Calibri"/>
      <family val="2"/>
      <scheme val="minor"/>
    </font>
    <font>
      <sz val="10"/>
      <name val="Lucida Sans"/>
      <family val="2"/>
    </font>
    <font>
      <sz val="9"/>
      <color rgb="FF000000"/>
      <name val="Lucida Sans"/>
      <family val="2"/>
    </font>
  </fonts>
  <fills count="11">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72080B"/>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rgb="FF6E0D06"/>
        <bgColor indexed="64"/>
      </patternFill>
    </fill>
    <fill>
      <patternFill patternType="solid">
        <fgColor theme="0" tint="-0.14999847407452621"/>
        <bgColor indexed="64"/>
      </patternFill>
    </fill>
    <fill>
      <patternFill patternType="solid">
        <fgColor theme="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57" fillId="0" borderId="0" applyNumberFormat="0" applyFill="0" applyBorder="0" applyAlignment="0" applyProtection="0"/>
    <xf numFmtId="43" fontId="64" fillId="0" borderId="0" applyFont="0" applyFill="0" applyBorder="0" applyAlignment="0" applyProtection="0"/>
    <xf numFmtId="9" fontId="64" fillId="0" borderId="0" applyFont="0" applyFill="0" applyBorder="0" applyAlignment="0" applyProtection="0"/>
  </cellStyleXfs>
  <cellXfs count="285">
    <xf numFmtId="0" fontId="0" fillId="0" borderId="0" xfId="0"/>
    <xf numFmtId="0" fontId="0" fillId="2" borderId="0" xfId="0" applyFill="1"/>
    <xf numFmtId="0" fontId="2" fillId="0" borderId="0" xfId="0" applyFont="1" applyAlignment="1">
      <alignment horizontal="justify" vertical="center"/>
    </xf>
    <xf numFmtId="0" fontId="4" fillId="0" borderId="7" xfId="0" applyFont="1" applyBorder="1" applyAlignment="1">
      <alignment horizontal="center" vertical="center" wrapText="1"/>
    </xf>
    <xf numFmtId="0" fontId="5" fillId="0" borderId="7" xfId="0" applyFont="1" applyBorder="1" applyAlignment="1">
      <alignment vertical="center"/>
    </xf>
    <xf numFmtId="0" fontId="6" fillId="0" borderId="0" xfId="0" applyFont="1" applyAlignment="1">
      <alignment horizontal="justify" vertical="center"/>
    </xf>
    <xf numFmtId="0" fontId="3" fillId="2" borderId="0" xfId="0" applyFont="1" applyFill="1" applyAlignment="1">
      <alignment horizontal="justify" vertical="center"/>
    </xf>
    <xf numFmtId="0" fontId="1" fillId="2" borderId="0" xfId="0" applyFont="1" applyFill="1"/>
    <xf numFmtId="0" fontId="9" fillId="4" borderId="4" xfId="0" applyFont="1" applyFill="1" applyBorder="1" applyAlignment="1">
      <alignment horizontal="center" vertical="center" wrapText="1"/>
    </xf>
    <xf numFmtId="0" fontId="10" fillId="2" borderId="0" xfId="0" applyFont="1" applyFill="1"/>
    <xf numFmtId="0" fontId="9" fillId="4" borderId="7" xfId="0" applyFont="1" applyFill="1" applyBorder="1" applyAlignment="1">
      <alignment horizontal="center" vertical="center" wrapText="1"/>
    </xf>
    <xf numFmtId="0" fontId="2" fillId="2" borderId="0" xfId="0" applyFont="1" applyFill="1" applyAlignment="1">
      <alignment horizontal="justify" vertical="center"/>
    </xf>
    <xf numFmtId="0" fontId="3" fillId="0" borderId="7" xfId="0" applyFont="1" applyBorder="1" applyAlignment="1">
      <alignment horizontal="justify" vertical="center" wrapText="1"/>
    </xf>
    <xf numFmtId="0" fontId="15" fillId="0" borderId="7" xfId="0" applyFont="1" applyBorder="1" applyAlignment="1">
      <alignment horizontal="justify" vertical="center" wrapText="1"/>
    </xf>
    <xf numFmtId="0" fontId="15" fillId="0" borderId="3" xfId="0" applyFont="1" applyBorder="1" applyAlignment="1">
      <alignment horizontal="justify" vertical="center" wrapText="1"/>
    </xf>
    <xf numFmtId="0" fontId="0" fillId="2" borderId="0" xfId="0" applyFill="1" applyBorder="1"/>
    <xf numFmtId="0" fontId="16" fillId="5" borderId="3" xfId="0" applyFont="1" applyFill="1" applyBorder="1" applyAlignment="1">
      <alignment horizontal="center" vertical="center" wrapText="1"/>
    </xf>
    <xf numFmtId="0" fontId="15" fillId="2" borderId="0" xfId="0" applyFont="1" applyFill="1" applyAlignment="1">
      <alignment horizontal="justify" vertical="center"/>
    </xf>
    <xf numFmtId="0" fontId="18" fillId="0" borderId="7" xfId="0" applyFont="1" applyBorder="1" applyAlignment="1">
      <alignment horizontal="justify" vertical="center" wrapText="1"/>
    </xf>
    <xf numFmtId="0" fontId="17" fillId="6" borderId="5"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9" fillId="2" borderId="0" xfId="0" applyFont="1" applyFill="1" applyAlignment="1">
      <alignment vertical="center"/>
    </xf>
    <xf numFmtId="0" fontId="26" fillId="0" borderId="7" xfId="0" applyFont="1" applyBorder="1" applyAlignment="1">
      <alignment horizontal="justify" vertical="center" wrapText="1"/>
    </xf>
    <xf numFmtId="0" fontId="27" fillId="0" borderId="7" xfId="0" applyFont="1" applyBorder="1" applyAlignment="1">
      <alignment horizontal="justify" vertical="center" wrapText="1"/>
    </xf>
    <xf numFmtId="0" fontId="0" fillId="2" borderId="0" xfId="0" applyFill="1" applyAlignment="1">
      <alignment vertical="center" wrapText="1"/>
    </xf>
    <xf numFmtId="0" fontId="29" fillId="0" borderId="7" xfId="0" applyFont="1" applyBorder="1" applyAlignment="1">
      <alignment horizontal="justify" vertical="center" wrapText="1"/>
    </xf>
    <xf numFmtId="0" fontId="28" fillId="8" borderId="7" xfId="0" applyFont="1" applyFill="1" applyBorder="1" applyAlignment="1">
      <alignment horizontal="justify" vertical="center" wrapText="1"/>
    </xf>
    <xf numFmtId="0" fontId="30" fillId="0" borderId="3" xfId="0" applyFont="1" applyBorder="1" applyAlignment="1">
      <alignment horizontal="justify" vertical="center" wrapText="1"/>
    </xf>
    <xf numFmtId="0" fontId="30" fillId="0" borderId="7" xfId="0" applyFont="1" applyBorder="1" applyAlignment="1">
      <alignment horizontal="justify" vertical="center" wrapText="1"/>
    </xf>
    <xf numFmtId="0" fontId="31" fillId="0" borderId="3" xfId="0" applyFont="1" applyBorder="1" applyAlignment="1">
      <alignment horizontal="justify" vertical="center" wrapText="1"/>
    </xf>
    <xf numFmtId="0" fontId="32" fillId="0" borderId="7" xfId="0" applyFont="1" applyBorder="1" applyAlignment="1">
      <alignment horizontal="justify" vertical="center" wrapText="1"/>
    </xf>
    <xf numFmtId="0" fontId="32" fillId="0" borderId="3" xfId="0" applyFont="1" applyBorder="1" applyAlignment="1">
      <alignment horizontal="justify" vertical="center" wrapText="1"/>
    </xf>
    <xf numFmtId="0" fontId="33" fillId="2" borderId="0" xfId="0" applyFont="1" applyFill="1" applyAlignment="1">
      <alignment horizontal="justify" vertical="center"/>
    </xf>
    <xf numFmtId="0" fontId="0" fillId="2" borderId="0" xfId="0" applyFill="1" applyAlignment="1">
      <alignment horizontal="left"/>
    </xf>
    <xf numFmtId="0" fontId="34" fillId="8" borderId="4" xfId="0" applyFont="1" applyFill="1" applyBorder="1" applyAlignment="1">
      <alignment horizontal="center" vertical="center" wrapText="1"/>
    </xf>
    <xf numFmtId="0" fontId="35" fillId="2" borderId="0" xfId="0" applyFont="1" applyFill="1"/>
    <xf numFmtId="0" fontId="37" fillId="2" borderId="0" xfId="0" applyFont="1" applyFill="1"/>
    <xf numFmtId="0" fontId="13" fillId="2" borderId="0" xfId="0" applyFont="1" applyFill="1" applyAlignment="1">
      <alignment horizontal="center" vertical="center"/>
    </xf>
    <xf numFmtId="0" fontId="11" fillId="2" borderId="0" xfId="0" applyFont="1" applyFill="1" applyAlignment="1">
      <alignment vertical="center"/>
    </xf>
    <xf numFmtId="0" fontId="13" fillId="2" borderId="0" xfId="0" applyFont="1" applyFill="1"/>
    <xf numFmtId="0" fontId="11" fillId="2" borderId="0" xfId="0" applyFont="1" applyFill="1" applyAlignment="1">
      <alignment horizontal="center" vertical="center"/>
    </xf>
    <xf numFmtId="0" fontId="13" fillId="5" borderId="11" xfId="0" applyFont="1" applyFill="1" applyBorder="1" applyAlignment="1">
      <alignment horizontal="center" vertical="center"/>
    </xf>
    <xf numFmtId="0" fontId="40" fillId="5" borderId="12" xfId="0" applyFont="1" applyFill="1" applyBorder="1" applyAlignment="1">
      <alignment horizontal="justify" vertical="center"/>
    </xf>
    <xf numFmtId="0" fontId="13" fillId="5" borderId="12" xfId="0" applyFont="1" applyFill="1" applyBorder="1"/>
    <xf numFmtId="0" fontId="13" fillId="5" borderId="4" xfId="0" applyFont="1" applyFill="1" applyBorder="1"/>
    <xf numFmtId="0" fontId="4" fillId="9" borderId="7" xfId="0" applyFont="1" applyFill="1" applyBorder="1" applyAlignment="1">
      <alignment horizontal="center" vertical="center" wrapText="1"/>
    </xf>
    <xf numFmtId="0" fontId="5" fillId="9" borderId="7" xfId="0" applyFont="1" applyFill="1" applyBorder="1" applyAlignment="1">
      <alignment vertical="center"/>
    </xf>
    <xf numFmtId="0" fontId="4" fillId="9" borderId="7" xfId="0" applyFont="1" applyFill="1" applyBorder="1" applyAlignment="1">
      <alignment horizontal="center" vertical="center"/>
    </xf>
    <xf numFmtId="0" fontId="26" fillId="9" borderId="3" xfId="0" applyFont="1" applyFill="1" applyBorder="1" applyAlignment="1">
      <alignment horizontal="justify" vertical="center" wrapText="1"/>
    </xf>
    <xf numFmtId="0" fontId="26" fillId="9" borderId="8" xfId="0" applyFont="1" applyFill="1" applyBorder="1" applyAlignment="1">
      <alignment horizontal="justify" vertical="center" wrapText="1"/>
    </xf>
    <xf numFmtId="0" fontId="28" fillId="9" borderId="3" xfId="0" applyFont="1" applyFill="1" applyBorder="1" applyAlignment="1">
      <alignment horizontal="justify" vertical="center" wrapText="1"/>
    </xf>
    <xf numFmtId="0" fontId="15" fillId="9" borderId="3" xfId="0" applyFont="1" applyFill="1" applyBorder="1" applyAlignment="1">
      <alignment horizontal="justify" vertical="center" wrapText="1"/>
    </xf>
    <xf numFmtId="0" fontId="15" fillId="9" borderId="8" xfId="0" applyFont="1" applyFill="1" applyBorder="1" applyAlignment="1">
      <alignment horizontal="justify" vertical="center" wrapText="1"/>
    </xf>
    <xf numFmtId="0" fontId="15" fillId="9" borderId="1" xfId="0" applyFont="1" applyFill="1" applyBorder="1" applyAlignment="1">
      <alignment horizontal="justify" vertical="center" wrapText="1"/>
    </xf>
    <xf numFmtId="0" fontId="15" fillId="9" borderId="2" xfId="0" applyFont="1" applyFill="1" applyBorder="1" applyAlignment="1">
      <alignment horizontal="justify" vertical="center" wrapText="1"/>
    </xf>
    <xf numFmtId="0" fontId="0" fillId="2" borderId="14" xfId="0" applyFill="1" applyBorder="1"/>
    <xf numFmtId="0" fontId="2" fillId="2" borderId="15" xfId="0" applyFont="1" applyFill="1" applyBorder="1" applyAlignment="1">
      <alignment horizontal="center" vertical="center"/>
    </xf>
    <xf numFmtId="0" fontId="2" fillId="8" borderId="15" xfId="0" applyFont="1" applyFill="1" applyBorder="1" applyAlignment="1">
      <alignment horizontal="center" vertical="center"/>
    </xf>
    <xf numFmtId="0" fontId="19" fillId="2" borderId="15" xfId="0" applyFont="1" applyFill="1" applyBorder="1" applyAlignment="1">
      <alignment horizontal="justify" vertical="center"/>
    </xf>
    <xf numFmtId="0" fontId="44" fillId="2" borderId="15" xfId="0" applyFont="1" applyFill="1" applyBorder="1" applyAlignment="1">
      <alignment horizontal="justify" vertical="center"/>
    </xf>
    <xf numFmtId="0" fontId="20" fillId="2" borderId="15" xfId="0" applyFont="1" applyFill="1" applyBorder="1" applyAlignment="1">
      <alignment horizontal="justify" vertical="center"/>
    </xf>
    <xf numFmtId="0" fontId="21" fillId="2" borderId="15" xfId="0" applyFont="1" applyFill="1" applyBorder="1" applyAlignment="1">
      <alignment horizontal="justify" vertical="center"/>
    </xf>
    <xf numFmtId="0" fontId="44" fillId="2" borderId="16" xfId="0" applyFont="1" applyFill="1" applyBorder="1" applyAlignment="1">
      <alignment horizontal="justify" vertical="center"/>
    </xf>
    <xf numFmtId="0" fontId="47" fillId="2" borderId="0" xfId="0" applyFont="1" applyFill="1" applyAlignment="1">
      <alignment horizontal="justify" vertical="center"/>
    </xf>
    <xf numFmtId="0" fontId="44" fillId="2" borderId="0" xfId="0" applyFont="1" applyFill="1" applyAlignment="1">
      <alignment vertical="center"/>
    </xf>
    <xf numFmtId="0" fontId="19" fillId="2" borderId="15" xfId="0" applyFont="1" applyFill="1" applyBorder="1" applyAlignment="1">
      <alignment horizontal="center" vertical="center"/>
    </xf>
    <xf numFmtId="0" fontId="19" fillId="4" borderId="15" xfId="0" applyFont="1" applyFill="1" applyBorder="1" applyAlignment="1">
      <alignment horizontal="justify" vertical="center"/>
    </xf>
    <xf numFmtId="0" fontId="0" fillId="2" borderId="16" xfId="0" applyFill="1" applyBorder="1"/>
    <xf numFmtId="0" fontId="49" fillId="10" borderId="0" xfId="0" applyFont="1" applyFill="1"/>
    <xf numFmtId="0" fontId="54" fillId="10" borderId="0" xfId="0" applyFont="1" applyFill="1" applyAlignment="1">
      <alignment horizontal="justify" vertical="center"/>
    </xf>
    <xf numFmtId="0" fontId="49" fillId="10" borderId="0" xfId="0" applyFont="1" applyFill="1" applyAlignment="1">
      <alignment horizontal="justify" vertical="center"/>
    </xf>
    <xf numFmtId="0" fontId="50" fillId="10" borderId="0" xfId="0" applyFont="1" applyFill="1" applyAlignment="1">
      <alignment horizontal="justify" vertical="center"/>
    </xf>
    <xf numFmtId="0" fontId="51" fillId="10" borderId="0" xfId="0" applyFont="1" applyFill="1" applyAlignment="1">
      <alignment horizontal="justify" vertical="center"/>
    </xf>
    <xf numFmtId="0" fontId="55" fillId="10" borderId="0" xfId="0" applyFont="1" applyFill="1" applyAlignment="1">
      <alignment horizontal="center"/>
    </xf>
    <xf numFmtId="0" fontId="44" fillId="0" borderId="0" xfId="0" applyFont="1" applyAlignment="1">
      <alignment vertical="center"/>
    </xf>
    <xf numFmtId="0" fontId="19" fillId="2" borderId="0" xfId="0" applyFont="1" applyFill="1" applyAlignment="1">
      <alignment horizontal="justify" vertical="center"/>
    </xf>
    <xf numFmtId="0" fontId="49" fillId="10" borderId="0" xfId="0" applyFont="1" applyFill="1" applyAlignment="1">
      <alignment horizontal="justify" vertical="center" wrapText="1"/>
    </xf>
    <xf numFmtId="0" fontId="14" fillId="4" borderId="2" xfId="0" applyFont="1" applyFill="1" applyBorder="1" applyAlignment="1">
      <alignment horizontal="center" vertical="center" wrapText="1"/>
    </xf>
    <xf numFmtId="0" fontId="13" fillId="0" borderId="0" xfId="0" applyFont="1" applyFill="1"/>
    <xf numFmtId="0" fontId="57" fillId="0" borderId="1" xfId="1" applyFill="1" applyBorder="1" applyAlignment="1">
      <alignment horizontal="center" vertical="center" wrapText="1"/>
    </xf>
    <xf numFmtId="0" fontId="11" fillId="0" borderId="0" xfId="0" applyFont="1" applyFill="1" applyAlignment="1">
      <alignment horizontal="center" vertical="center"/>
    </xf>
    <xf numFmtId="0" fontId="29" fillId="0" borderId="2" xfId="0" applyFont="1" applyBorder="1" applyAlignment="1">
      <alignment vertical="center" wrapText="1"/>
    </xf>
    <xf numFmtId="2" fontId="29" fillId="0" borderId="7" xfId="0" applyNumberFormat="1" applyFont="1" applyBorder="1" applyAlignment="1">
      <alignment horizontal="center" vertical="center" wrapText="1"/>
    </xf>
    <xf numFmtId="0" fontId="28" fillId="9" borderId="3" xfId="0" applyFont="1" applyFill="1" applyBorder="1" applyAlignment="1">
      <alignment horizontal="center" vertical="center" wrapText="1"/>
    </xf>
    <xf numFmtId="0" fontId="29" fillId="0" borderId="7" xfId="0" applyFont="1" applyBorder="1" applyAlignment="1">
      <alignment horizontal="center" vertical="center" wrapText="1"/>
    </xf>
    <xf numFmtId="1" fontId="29" fillId="0" borderId="7" xfId="0" applyNumberFormat="1" applyFont="1" applyBorder="1" applyAlignment="1">
      <alignment horizontal="center" vertical="center" wrapText="1"/>
    </xf>
    <xf numFmtId="164" fontId="29" fillId="0" borderId="7" xfId="0" applyNumberFormat="1" applyFont="1" applyBorder="1" applyAlignment="1">
      <alignment horizontal="center" vertical="center" wrapText="1"/>
    </xf>
    <xf numFmtId="0" fontId="57" fillId="0" borderId="7" xfId="1" applyBorder="1" applyAlignment="1">
      <alignment horizontal="justify" vertical="center" wrapText="1"/>
    </xf>
    <xf numFmtId="43" fontId="5" fillId="0" borderId="7" xfId="2" applyFont="1" applyBorder="1" applyAlignment="1">
      <alignment vertical="center" wrapText="1"/>
    </xf>
    <xf numFmtId="10" fontId="5" fillId="0" borderId="7" xfId="3" applyNumberFormat="1" applyFont="1" applyBorder="1" applyAlignment="1">
      <alignment vertical="center" wrapText="1"/>
    </xf>
    <xf numFmtId="9" fontId="5" fillId="0" borderId="7" xfId="3" applyFont="1" applyBorder="1" applyAlignment="1">
      <alignment vertical="center" wrapText="1"/>
    </xf>
    <xf numFmtId="43" fontId="8" fillId="5" borderId="7" xfId="0" applyNumberFormat="1" applyFont="1" applyFill="1" applyBorder="1" applyAlignment="1">
      <alignment vertical="center" wrapText="1"/>
    </xf>
    <xf numFmtId="10" fontId="8" fillId="5" borderId="7" xfId="3" applyNumberFormat="1" applyFont="1" applyFill="1" applyBorder="1" applyAlignment="1">
      <alignment vertical="center" wrapText="1"/>
    </xf>
    <xf numFmtId="43" fontId="8" fillId="5" borderId="7" xfId="2" applyFont="1" applyFill="1" applyBorder="1" applyAlignment="1">
      <alignment vertical="center" wrapText="1"/>
    </xf>
    <xf numFmtId="43" fontId="7" fillId="5" borderId="7" xfId="2" applyFont="1" applyFill="1" applyBorder="1" applyAlignment="1">
      <alignment vertical="center" wrapText="1"/>
    </xf>
    <xf numFmtId="10" fontId="7" fillId="5" borderId="7" xfId="2" applyNumberFormat="1" applyFont="1" applyFill="1" applyBorder="1" applyAlignment="1">
      <alignment vertical="center" wrapText="1"/>
    </xf>
    <xf numFmtId="0" fontId="4" fillId="0" borderId="1" xfId="0" applyFont="1" applyBorder="1" applyAlignment="1">
      <alignment horizontal="center" vertical="center" wrapText="1"/>
    </xf>
    <xf numFmtId="10" fontId="7" fillId="5" borderId="7" xfId="3" applyNumberFormat="1" applyFont="1" applyFill="1" applyBorder="1" applyAlignment="1">
      <alignment vertical="center" wrapText="1"/>
    </xf>
    <xf numFmtId="43" fontId="8" fillId="4" borderId="7" xfId="2" applyFont="1" applyFill="1" applyBorder="1" applyAlignment="1">
      <alignment vertical="center" wrapText="1"/>
    </xf>
    <xf numFmtId="10" fontId="8" fillId="4" borderId="7" xfId="3" applyNumberFormat="1" applyFont="1" applyFill="1" applyBorder="1" applyAlignment="1">
      <alignment vertical="center" wrapText="1"/>
    </xf>
    <xf numFmtId="43" fontId="65" fillId="2" borderId="0" xfId="2" applyFont="1" applyFill="1"/>
    <xf numFmtId="43" fontId="0" fillId="2" borderId="0" xfId="0" applyNumberFormat="1" applyFill="1"/>
    <xf numFmtId="43" fontId="0" fillId="2" borderId="0" xfId="2" applyFont="1" applyFill="1"/>
    <xf numFmtId="43" fontId="66" fillId="0" borderId="7" xfId="2" applyFont="1" applyBorder="1" applyAlignment="1">
      <alignment horizontal="justify" vertical="center" wrapText="1"/>
    </xf>
    <xf numFmtId="10" fontId="15" fillId="0" borderId="7" xfId="3" applyNumberFormat="1" applyFont="1" applyBorder="1" applyAlignment="1">
      <alignment horizontal="center" vertical="center" wrapText="1"/>
    </xf>
    <xf numFmtId="43" fontId="6" fillId="0" borderId="7" xfId="2" applyFont="1" applyBorder="1" applyAlignment="1">
      <alignment horizontal="justify" vertical="center" wrapText="1"/>
    </xf>
    <xf numFmtId="10" fontId="3" fillId="0" borderId="7" xfId="3" applyNumberFormat="1" applyFont="1" applyBorder="1" applyAlignment="1">
      <alignment horizontal="center" vertical="center" wrapText="1"/>
    </xf>
    <xf numFmtId="0" fontId="67" fillId="0" borderId="7" xfId="0" applyFont="1" applyBorder="1" applyAlignment="1">
      <alignment horizontal="justify" vertical="center" wrapText="1"/>
    </xf>
    <xf numFmtId="43" fontId="3" fillId="0" borderId="7" xfId="2" applyFont="1" applyBorder="1" applyAlignment="1">
      <alignment horizontal="justify" vertical="center" wrapText="1"/>
    </xf>
    <xf numFmtId="43" fontId="15" fillId="0" borderId="7" xfId="2" applyFont="1" applyBorder="1" applyAlignment="1">
      <alignment horizontal="justify" vertical="center" wrapText="1"/>
    </xf>
    <xf numFmtId="43" fontId="3" fillId="0" borderId="7" xfId="0" applyNumberFormat="1" applyFont="1" applyBorder="1" applyAlignment="1">
      <alignment horizontal="justify" vertical="center" wrapText="1"/>
    </xf>
    <xf numFmtId="4" fontId="0" fillId="2" borderId="0" xfId="0" applyNumberFormat="1" applyFill="1"/>
    <xf numFmtId="0" fontId="14" fillId="5" borderId="3"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3" fillId="8" borderId="4" xfId="0" applyFont="1" applyFill="1" applyBorder="1" applyAlignment="1">
      <alignment horizontal="center" vertical="center" wrapText="1"/>
    </xf>
    <xf numFmtId="43" fontId="14" fillId="4" borderId="7" xfId="2" applyFont="1" applyFill="1" applyBorder="1" applyAlignment="1">
      <alignment horizontal="center" vertical="center" wrapText="1"/>
    </xf>
    <xf numFmtId="0" fontId="13" fillId="0" borderId="3" xfId="0" applyFont="1" applyBorder="1" applyAlignment="1">
      <alignment horizontal="left" vertical="center" wrapText="1"/>
    </xf>
    <xf numFmtId="43" fontId="13" fillId="0" borderId="7" xfId="2" applyFont="1" applyBorder="1" applyAlignment="1">
      <alignment horizontal="center" vertical="center" wrapText="1"/>
    </xf>
    <xf numFmtId="43" fontId="13" fillId="0" borderId="7" xfId="0" applyNumberFormat="1" applyFont="1" applyBorder="1" applyAlignment="1">
      <alignment horizontal="center" vertical="center" wrapText="1"/>
    </xf>
    <xf numFmtId="43" fontId="14" fillId="5" borderId="7" xfId="2" applyFont="1" applyFill="1" applyBorder="1" applyAlignment="1">
      <alignment horizontal="center" vertical="center" wrapText="1"/>
    </xf>
    <xf numFmtId="43" fontId="0" fillId="0" borderId="0" xfId="2" applyFont="1"/>
    <xf numFmtId="43" fontId="0" fillId="2" borderId="0" xfId="2" applyFont="1" applyFill="1" applyBorder="1"/>
    <xf numFmtId="43" fontId="16" fillId="5" borderId="7" xfId="2" applyFont="1" applyFill="1" applyBorder="1" applyAlignment="1">
      <alignment horizontal="justify" vertical="center" wrapText="1"/>
    </xf>
    <xf numFmtId="0" fontId="36" fillId="2" borderId="7" xfId="0" applyFont="1" applyFill="1" applyBorder="1" applyAlignment="1">
      <alignment horizontal="justify" vertical="center" wrapText="1"/>
    </xf>
    <xf numFmtId="0" fontId="13"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justify" wrapText="1"/>
    </xf>
    <xf numFmtId="0" fontId="62"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57" fillId="2" borderId="1" xfId="1" applyFill="1" applyBorder="1" applyAlignment="1">
      <alignment horizontal="center" vertical="center" wrapText="1"/>
    </xf>
    <xf numFmtId="0" fontId="40" fillId="2" borderId="1" xfId="0" applyFont="1" applyFill="1" applyBorder="1" applyAlignment="1">
      <alignment horizontal="justify" vertical="center" wrapText="1"/>
    </xf>
    <xf numFmtId="0" fontId="40" fillId="2" borderId="1" xfId="0" applyFont="1" applyFill="1" applyBorder="1" applyAlignment="1">
      <alignment horizontal="justify" vertical="center"/>
    </xf>
    <xf numFmtId="0" fontId="40" fillId="2" borderId="7" xfId="0" applyFont="1" applyFill="1" applyBorder="1" applyAlignment="1">
      <alignment horizontal="justify" vertical="center" wrapText="1"/>
    </xf>
    <xf numFmtId="0" fontId="13" fillId="2" borderId="1" xfId="0" applyFont="1" applyFill="1" applyBorder="1" applyAlignment="1">
      <alignment horizontal="justify" vertical="center" wrapText="1"/>
    </xf>
    <xf numFmtId="0" fontId="58" fillId="2" borderId="1" xfId="0" applyFont="1" applyFill="1" applyBorder="1" applyAlignment="1">
      <alignment horizontal="center" vertical="center" wrapText="1"/>
    </xf>
    <xf numFmtId="0" fontId="40" fillId="2" borderId="0" xfId="0" applyFont="1" applyFill="1" applyAlignment="1">
      <alignment horizontal="center"/>
    </xf>
    <xf numFmtId="0" fontId="40" fillId="2" borderId="0" xfId="0" applyFont="1" applyFill="1" applyAlignment="1">
      <alignment wrapText="1"/>
    </xf>
    <xf numFmtId="0" fontId="40" fillId="2" borderId="17" xfId="0" applyFont="1" applyFill="1" applyBorder="1" applyAlignment="1">
      <alignment horizontal="center"/>
    </xf>
    <xf numFmtId="0" fontId="13" fillId="2" borderId="11" xfId="0" applyFont="1" applyFill="1" applyBorder="1" applyAlignment="1">
      <alignment horizontal="left" vertical="center" wrapText="1"/>
    </xf>
    <xf numFmtId="0" fontId="40" fillId="2" borderId="18" xfId="0" applyFont="1" applyFill="1" applyBorder="1" applyAlignment="1">
      <alignment horizontal="center"/>
    </xf>
    <xf numFmtId="0" fontId="40" fillId="2" borderId="18" xfId="0" applyFont="1" applyFill="1" applyBorder="1" applyAlignment="1">
      <alignment wrapText="1"/>
    </xf>
    <xf numFmtId="0" fontId="57" fillId="2" borderId="0" xfId="1" applyFill="1"/>
    <xf numFmtId="0" fontId="12" fillId="2" borderId="2"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3" fillId="2" borderId="3" xfId="0" applyFont="1" applyFill="1" applyBorder="1" applyAlignment="1">
      <alignment horizontal="left" vertical="top" wrapText="1"/>
    </xf>
    <xf numFmtId="0" fontId="61" fillId="2" borderId="1" xfId="0" applyFont="1" applyFill="1" applyBorder="1" applyAlignment="1">
      <alignment horizontal="center" vertical="center" wrapText="1"/>
    </xf>
    <xf numFmtId="0" fontId="36" fillId="0" borderId="7" xfId="0" applyFont="1" applyFill="1" applyBorder="1" applyAlignment="1">
      <alignment horizontal="justify" vertical="center" wrapText="1"/>
    </xf>
    <xf numFmtId="0" fontId="57" fillId="0" borderId="7" xfId="1" applyFill="1" applyBorder="1" applyAlignment="1">
      <alignment horizontal="justify" vertical="center" wrapText="1"/>
    </xf>
    <xf numFmtId="0" fontId="36" fillId="0" borderId="7" xfId="0" applyFont="1" applyFill="1" applyBorder="1" applyAlignment="1">
      <alignment horizontal="center" vertical="center" wrapText="1"/>
    </xf>
    <xf numFmtId="0" fontId="42" fillId="2" borderId="0" xfId="0" applyFont="1" applyFill="1" applyAlignment="1">
      <alignment horizontal="center" vertical="center"/>
    </xf>
    <xf numFmtId="0" fontId="14" fillId="4" borderId="11"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41" fillId="5" borderId="11" xfId="0" applyFont="1" applyFill="1" applyBorder="1" applyAlignment="1">
      <alignment horizontal="center" vertical="center" wrapText="1"/>
    </xf>
    <xf numFmtId="0" fontId="41" fillId="5" borderId="12" xfId="0" applyFont="1" applyFill="1" applyBorder="1" applyAlignment="1">
      <alignment horizontal="center" vertical="center" wrapText="1"/>
    </xf>
    <xf numFmtId="0" fontId="41" fillId="5" borderId="4"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3" fillId="2" borderId="2"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3" xfId="0" applyFont="1" applyFill="1" applyBorder="1" applyAlignment="1">
      <alignment horizontal="center" vertical="center"/>
    </xf>
    <xf numFmtId="0" fontId="41" fillId="2" borderId="11" xfId="0" applyFont="1" applyFill="1" applyBorder="1" applyAlignment="1">
      <alignment horizontal="center" vertical="center" wrapText="1"/>
    </xf>
    <xf numFmtId="0" fontId="41" fillId="2" borderId="12"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39" fillId="2" borderId="2" xfId="0" applyFont="1" applyFill="1" applyBorder="1" applyAlignment="1">
      <alignment horizontal="center" vertical="center"/>
    </xf>
    <xf numFmtId="0" fontId="39" fillId="2" borderId="8" xfId="0" applyFont="1" applyFill="1" applyBorder="1" applyAlignment="1">
      <alignment horizontal="center" vertical="center"/>
    </xf>
    <xf numFmtId="0" fontId="39" fillId="2" borderId="3" xfId="0" applyFont="1" applyFill="1" applyBorder="1" applyAlignment="1">
      <alignment horizontal="center" vertical="center"/>
    </xf>
    <xf numFmtId="0" fontId="13" fillId="2" borderId="2" xfId="0" applyFont="1" applyFill="1" applyBorder="1" applyAlignment="1">
      <alignment horizontal="justify" vertical="center" wrapText="1"/>
    </xf>
    <xf numFmtId="0" fontId="13" fillId="2" borderId="8" xfId="0" applyFont="1" applyFill="1" applyBorder="1" applyAlignment="1">
      <alignment horizontal="justify" vertical="center" wrapText="1"/>
    </xf>
    <xf numFmtId="0" fontId="13" fillId="2" borderId="3" xfId="0" applyFont="1" applyFill="1" applyBorder="1" applyAlignment="1">
      <alignment horizontal="justify" vertical="center" wrapText="1"/>
    </xf>
    <xf numFmtId="0" fontId="13" fillId="2" borderId="7" xfId="0" applyFont="1" applyFill="1" applyBorder="1" applyAlignment="1">
      <alignment horizontal="center" vertical="center" wrapText="1"/>
    </xf>
    <xf numFmtId="0" fontId="41" fillId="2" borderId="6" xfId="0" applyFont="1" applyFill="1" applyBorder="1" applyAlignment="1">
      <alignment horizontal="center" vertical="center" wrapText="1"/>
    </xf>
    <xf numFmtId="0" fontId="40" fillId="2" borderId="2" xfId="0" applyFont="1" applyFill="1" applyBorder="1" applyAlignment="1">
      <alignment horizontal="center" vertical="center"/>
    </xf>
    <xf numFmtId="0" fontId="40" fillId="2" borderId="8" xfId="0" applyFont="1" applyFill="1" applyBorder="1" applyAlignment="1">
      <alignment horizontal="center" vertical="center"/>
    </xf>
    <xf numFmtId="0" fontId="40" fillId="2" borderId="3" xfId="0" applyFont="1" applyFill="1" applyBorder="1" applyAlignment="1">
      <alignment horizontal="center" vertical="center"/>
    </xf>
    <xf numFmtId="0" fontId="12" fillId="2" borderId="11"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2" fillId="2" borderId="0" xfId="0" applyFont="1" applyFill="1" applyAlignment="1">
      <alignment horizontal="center" vertical="center"/>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0"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2" xfId="0" applyFont="1" applyFill="1" applyBorder="1" applyAlignment="1">
      <alignment horizontal="justify" vertical="center"/>
    </xf>
    <xf numFmtId="0" fontId="9" fillId="4" borderId="3" xfId="0" applyFont="1" applyFill="1" applyBorder="1" applyAlignment="1">
      <alignment horizontal="justify" vertical="center"/>
    </xf>
    <xf numFmtId="0" fontId="9" fillId="6" borderId="2"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7" fillId="5" borderId="11" xfId="0" applyFont="1" applyFill="1" applyBorder="1" applyAlignment="1">
      <alignment horizontal="center" vertical="center"/>
    </xf>
    <xf numFmtId="0" fontId="7" fillId="5" borderId="4" xfId="0" applyFont="1" applyFill="1" applyBorder="1" applyAlignment="1">
      <alignment horizontal="center" vertical="center"/>
    </xf>
    <xf numFmtId="46" fontId="9" fillId="6" borderId="8" xfId="0" applyNumberFormat="1" applyFont="1" applyFill="1" applyBorder="1" applyAlignment="1">
      <alignment horizontal="center" vertical="center" wrapText="1"/>
    </xf>
    <xf numFmtId="46" fontId="9" fillId="6" borderId="3" xfId="0" applyNumberFormat="1"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4" xfId="0" applyFont="1" applyFill="1" applyBorder="1" applyAlignment="1">
      <alignment horizontal="center" vertical="center"/>
    </xf>
    <xf numFmtId="0" fontId="2" fillId="2" borderId="0" xfId="0" applyFont="1" applyFill="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43" fontId="14" fillId="5" borderId="11" xfId="2" applyFont="1" applyFill="1" applyBorder="1" applyAlignment="1">
      <alignment horizontal="center" vertical="center" wrapText="1"/>
    </xf>
    <xf numFmtId="43" fontId="14" fillId="5" borderId="12" xfId="2" applyFont="1" applyFill="1" applyBorder="1" applyAlignment="1">
      <alignment horizontal="center" vertical="center" wrapText="1"/>
    </xf>
    <xf numFmtId="43" fontId="14" fillId="5" borderId="4" xfId="2"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43" fontId="14" fillId="4" borderId="11" xfId="2" applyFont="1" applyFill="1" applyBorder="1" applyAlignment="1">
      <alignment horizontal="center" vertical="center" wrapText="1"/>
    </xf>
    <xf numFmtId="43" fontId="14" fillId="4" borderId="12" xfId="2" applyFont="1" applyFill="1" applyBorder="1" applyAlignment="1">
      <alignment horizontal="center" vertical="center" wrapText="1"/>
    </xf>
    <xf numFmtId="43" fontId="14" fillId="5" borderId="5" xfId="2" applyFont="1" applyFill="1" applyBorder="1" applyAlignment="1">
      <alignment horizontal="center" vertical="center" wrapText="1"/>
    </xf>
    <xf numFmtId="43" fontId="14" fillId="5" borderId="7" xfId="2" applyFont="1" applyFill="1" applyBorder="1" applyAlignment="1">
      <alignment horizontal="center" vertical="center" wrapText="1"/>
    </xf>
    <xf numFmtId="0" fontId="3" fillId="3" borderId="11" xfId="0" applyFont="1" applyFill="1" applyBorder="1" applyAlignment="1">
      <alignment horizontal="justify" vertical="center" wrapText="1"/>
    </xf>
    <xf numFmtId="0" fontId="3" fillId="3" borderId="4" xfId="0" applyFont="1" applyFill="1" applyBorder="1" applyAlignment="1">
      <alignment horizontal="justify" vertical="center" wrapText="1"/>
    </xf>
    <xf numFmtId="0" fontId="17"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8" borderId="11" xfId="0"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18" fillId="3" borderId="2" xfId="0" applyFont="1" applyFill="1" applyBorder="1" applyAlignment="1">
      <alignment horizontal="justify" vertical="center" wrapText="1"/>
    </xf>
    <xf numFmtId="0" fontId="18" fillId="3" borderId="8" xfId="0" applyFont="1" applyFill="1" applyBorder="1" applyAlignment="1">
      <alignment horizontal="justify" vertical="center" wrapText="1"/>
    </xf>
    <xf numFmtId="0" fontId="18" fillId="3" borderId="3" xfId="0" applyFont="1" applyFill="1" applyBorder="1" applyAlignment="1">
      <alignment horizontal="justify" vertical="center" wrapText="1"/>
    </xf>
    <xf numFmtId="0" fontId="3" fillId="0" borderId="11" xfId="0" applyFont="1" applyBorder="1" applyAlignment="1">
      <alignment horizontal="justify" vertical="center" wrapText="1"/>
    </xf>
    <xf numFmtId="0" fontId="3" fillId="0" borderId="4" xfId="0" applyFont="1" applyBorder="1" applyAlignment="1">
      <alignment horizontal="justify"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7" borderId="11" xfId="0" applyFont="1" applyFill="1" applyBorder="1" applyAlignment="1">
      <alignment horizontal="justify" vertical="center" wrapText="1"/>
    </xf>
    <xf numFmtId="0" fontId="15" fillId="7" borderId="12" xfId="0" applyFont="1" applyFill="1" applyBorder="1" applyAlignment="1">
      <alignment horizontal="justify" vertical="center" wrapText="1"/>
    </xf>
    <xf numFmtId="0" fontId="15" fillId="7" borderId="4" xfId="0" applyFont="1" applyFill="1" applyBorder="1" applyAlignment="1">
      <alignment horizontal="justify" vertical="center" wrapText="1"/>
    </xf>
    <xf numFmtId="0" fontId="20" fillId="2" borderId="0" xfId="0" applyFont="1" applyFill="1" applyAlignment="1">
      <alignment horizontal="left" vertical="center"/>
    </xf>
    <xf numFmtId="0" fontId="0" fillId="6" borderId="5" xfId="0" applyFill="1" applyBorder="1" applyAlignment="1">
      <alignment horizontal="center"/>
    </xf>
    <xf numFmtId="0" fontId="0" fillId="6" borderId="13" xfId="0" applyFill="1" applyBorder="1" applyAlignment="1">
      <alignment horizontal="center"/>
    </xf>
    <xf numFmtId="0" fontId="0" fillId="6" borderId="7" xfId="0" applyFill="1" applyBorder="1" applyAlignment="1">
      <alignment horizontal="center"/>
    </xf>
    <xf numFmtId="0" fontId="2" fillId="2" borderId="0" xfId="0" applyFont="1" applyFill="1" applyBorder="1" applyAlignment="1">
      <alignment horizontal="center" vertical="center"/>
    </xf>
    <xf numFmtId="0" fontId="23" fillId="8" borderId="11" xfId="0" applyFont="1" applyFill="1" applyBorder="1" applyAlignment="1">
      <alignment horizontal="center" vertical="center" wrapText="1"/>
    </xf>
    <xf numFmtId="0" fontId="23" fillId="8" borderId="4" xfId="0" applyFont="1" applyFill="1" applyBorder="1" applyAlignment="1">
      <alignment horizontal="center" vertical="center" wrapText="1"/>
    </xf>
    <xf numFmtId="0" fontId="24" fillId="6" borderId="11" xfId="0" applyFont="1" applyFill="1" applyBorder="1" applyAlignment="1">
      <alignment horizontal="left" vertical="center" wrapText="1"/>
    </xf>
    <xf numFmtId="0" fontId="24" fillId="6" borderId="4" xfId="0" applyFont="1" applyFill="1" applyBorder="1" applyAlignment="1">
      <alignment horizontal="left" vertical="center" wrapText="1"/>
    </xf>
    <xf numFmtId="0" fontId="24" fillId="6" borderId="11"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17" fillId="8" borderId="11" xfId="0" applyFont="1" applyFill="1" applyBorder="1" applyAlignment="1">
      <alignment horizontal="justify" vertical="center" wrapText="1"/>
    </xf>
    <xf numFmtId="0" fontId="17" fillId="8" borderId="12" xfId="0" applyFont="1" applyFill="1" applyBorder="1" applyAlignment="1">
      <alignment horizontal="justify" vertical="center" wrapText="1"/>
    </xf>
    <xf numFmtId="0" fontId="17" fillId="8" borderId="4" xfId="0" applyFont="1" applyFill="1" applyBorder="1" applyAlignment="1">
      <alignment horizontal="justify" vertical="center" wrapText="1"/>
    </xf>
    <xf numFmtId="0" fontId="17" fillId="6" borderId="8" xfId="0" applyFont="1" applyFill="1" applyBorder="1" applyAlignment="1">
      <alignment horizontal="center" vertical="center" wrapText="1"/>
    </xf>
    <xf numFmtId="0" fontId="20" fillId="2" borderId="0" xfId="0" applyFont="1" applyFill="1" applyAlignment="1">
      <alignment horizontal="center" vertical="center"/>
    </xf>
    <xf numFmtId="0" fontId="3" fillId="2" borderId="0" xfId="0" applyFont="1" applyFill="1" applyAlignment="1">
      <alignment horizontal="center"/>
    </xf>
    <xf numFmtId="0" fontId="29" fillId="0" borderId="2" xfId="0" applyFont="1" applyBorder="1" applyAlignment="1">
      <alignment horizontal="center" vertical="center" wrapText="1"/>
    </xf>
    <xf numFmtId="0" fontId="29" fillId="0" borderId="8" xfId="0" applyFont="1" applyBorder="1" applyAlignment="1">
      <alignment horizontal="center" vertical="center" wrapText="1"/>
    </xf>
    <xf numFmtId="0" fontId="28" fillId="9" borderId="2" xfId="0" applyFont="1" applyFill="1" applyBorder="1" applyAlignment="1">
      <alignment horizontal="center" vertical="center" wrapText="1"/>
    </xf>
    <xf numFmtId="0" fontId="28" fillId="9" borderId="3" xfId="0" applyFont="1" applyFill="1" applyBorder="1" applyAlignment="1">
      <alignment horizontal="center" vertical="center" wrapText="1"/>
    </xf>
    <xf numFmtId="0" fontId="28" fillId="9" borderId="8" xfId="0"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3" xfId="0" applyFont="1" applyBorder="1" applyAlignment="1">
      <alignment horizontal="center" vertical="center" wrapText="1"/>
    </xf>
    <xf numFmtId="0" fontId="15" fillId="5" borderId="11" xfId="0" applyFont="1" applyFill="1" applyBorder="1" applyAlignment="1">
      <alignment horizontal="left" vertical="center" wrapText="1"/>
    </xf>
    <xf numFmtId="0" fontId="15" fillId="5" borderId="4"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0" fillId="5" borderId="5" xfId="0" applyFont="1" applyFill="1" applyBorder="1" applyAlignment="1">
      <alignment horizontal="center"/>
    </xf>
    <xf numFmtId="0" fontId="10" fillId="5" borderId="13" xfId="0" applyFont="1" applyFill="1" applyBorder="1" applyAlignment="1">
      <alignment horizontal="center"/>
    </xf>
    <xf numFmtId="0" fontId="10" fillId="5" borderId="7" xfId="0" applyFont="1" applyFill="1" applyBorder="1" applyAlignment="1">
      <alignment horizontal="center"/>
    </xf>
    <xf numFmtId="0" fontId="10" fillId="5" borderId="2" xfId="0" applyFont="1" applyFill="1" applyBorder="1" applyAlignment="1">
      <alignment horizontal="center"/>
    </xf>
    <xf numFmtId="0" fontId="10" fillId="5" borderId="8" xfId="0" applyFont="1" applyFill="1" applyBorder="1" applyAlignment="1">
      <alignment horizontal="center"/>
    </xf>
    <xf numFmtId="0" fontId="10" fillId="5" borderId="3" xfId="0" applyFont="1" applyFill="1" applyBorder="1" applyAlignment="1">
      <alignment horizontal="center"/>
    </xf>
    <xf numFmtId="0" fontId="15" fillId="5" borderId="1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36" fillId="0" borderId="2" xfId="0" applyFont="1" applyFill="1" applyBorder="1" applyAlignment="1">
      <alignment horizontal="justify" vertical="center" wrapText="1"/>
    </xf>
    <xf numFmtId="0" fontId="36" fillId="0" borderId="8" xfId="0" applyFont="1" applyFill="1" applyBorder="1" applyAlignment="1">
      <alignment horizontal="justify" vertical="center" wrapText="1"/>
    </xf>
    <xf numFmtId="0" fontId="36" fillId="0" borderId="3" xfId="0" applyFont="1" applyFill="1" applyBorder="1" applyAlignment="1">
      <alignment horizontal="justify" vertical="center" wrapText="1"/>
    </xf>
    <xf numFmtId="0" fontId="34" fillId="8" borderId="0" xfId="0" applyFont="1" applyFill="1" applyAlignment="1">
      <alignment horizontal="center" vertical="center" wrapText="1"/>
    </xf>
    <xf numFmtId="0" fontId="34" fillId="8" borderId="13" xfId="0" applyFont="1" applyFill="1" applyBorder="1" applyAlignment="1">
      <alignment horizontal="center" vertical="center" wrapText="1"/>
    </xf>
    <xf numFmtId="0" fontId="60" fillId="0" borderId="2" xfId="0" applyFont="1" applyFill="1" applyBorder="1" applyAlignment="1">
      <alignment horizontal="center" vertical="center" wrapText="1"/>
    </xf>
    <xf numFmtId="0" fontId="60" fillId="0" borderId="3"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15" fillId="9" borderId="8"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57" fillId="0" borderId="2" xfId="1" applyFill="1" applyBorder="1" applyAlignment="1">
      <alignment horizontal="center" vertical="center" wrapText="1"/>
    </xf>
  </cellXfs>
  <cellStyles count="4">
    <cellStyle name="Hipervínculo" xfId="1" builtinId="8"/>
    <cellStyle name="Millares" xfId="2" builtinId="3"/>
    <cellStyle name="Normal" xfId="0" builtinId="0"/>
    <cellStyle name="Porcentaje" xfId="3" builtinId="5"/>
  </cellStyles>
  <dxfs count="0"/>
  <tableStyles count="0" defaultTableStyle="TableStyleMedium2" defaultPivotStyle="PivotStyleMedium9"/>
  <colors>
    <mruColors>
      <color rgb="FFFF6699"/>
      <color rgb="FFFF00FF"/>
      <color rgb="FF9933FF"/>
      <color rgb="FF66FFFF"/>
      <color rgb="FF72080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ssaver.gob.mx/tecnologias/politica-informatica/" TargetMode="External"/><Relationship Id="rId2" Type="http://schemas.openxmlformats.org/officeDocument/2006/relationships/hyperlink" Target="https://www.ssaver.gob.mx/tecnologias/politica-informatica/" TargetMode="External"/><Relationship Id="rId1" Type="http://schemas.openxmlformats.org/officeDocument/2006/relationships/hyperlink" Target="https://www.ssaver.gob.mx/pae/wp-content/uploads/sites/18/2022/08/PROCESO_DEL_FASSAPAE2021.pdf" TargetMode="External"/><Relationship Id="rId6" Type="http://schemas.openxmlformats.org/officeDocument/2006/relationships/printerSettings" Target="../printerSettings/printerSettings10.bin"/><Relationship Id="rId5" Type="http://schemas.openxmlformats.org/officeDocument/2006/relationships/hyperlink" Target="https://www.ssaver.gob.mx/transparencia/1260-2/ley875/fracc05/" TargetMode="External"/><Relationship Id="rId4" Type="http://schemas.openxmlformats.org/officeDocument/2006/relationships/hyperlink" Target="http://www.ssaver.gob.mx/"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saver.gob.mx/pae/programa-anual-de-evaluacion-pae-2022/" TargetMode="External"/><Relationship Id="rId13" Type="http://schemas.openxmlformats.org/officeDocument/2006/relationships/hyperlink" Target="https://www.ssaver.gob.mx/pae/programa-anual-de-evaluacion-pae-2022/" TargetMode="External"/><Relationship Id="rId3" Type="http://schemas.openxmlformats.org/officeDocument/2006/relationships/hyperlink" Target="https://www.ssaver.gob.mx/pae/wp-content/uploads/sites/18/2022/07/Informe_de_Evaluacion_PP_070_PAE-2022_Firmado.pdfP&#225;gina%206" TargetMode="External"/><Relationship Id="rId7" Type="http://schemas.openxmlformats.org/officeDocument/2006/relationships/hyperlink" Target="https://www.ssaver.gob.mx/transparencia/1260-2/ley875/fracc06/------------------------------------------------------------*-https:/www.ssaver.gob.mx/unidaddegenero/wp-content/uploads/sites/21/2022/09/PATINV-2022.pdf" TargetMode="External"/><Relationship Id="rId12" Type="http://schemas.openxmlformats.org/officeDocument/2006/relationships/hyperlink" Target="https://www.ssaver.gob.mx/pae/programa-anual-de-evaluacion-pae-2022/" TargetMode="External"/><Relationship Id="rId2" Type="http://schemas.openxmlformats.org/officeDocument/2006/relationships/hyperlink" Target="https://www.ssaver.gob.mx/pae/wp-content/uploads/sites/18/2022/07/Informe_de_Evaluacion_PP_070_PAE-2022_Firmado.pdf" TargetMode="External"/><Relationship Id="rId16" Type="http://schemas.openxmlformats.org/officeDocument/2006/relationships/printerSettings" Target="../printerSettings/printerSettings2.bin"/><Relationship Id="rId1" Type="http://schemas.openxmlformats.org/officeDocument/2006/relationships/hyperlink" Target="https://www.ssaver.gob.mx/pae/wp-content/uploads/sites/18/2022/08/PROCESO_DEL_FASSAPAE2021.pdf" TargetMode="External"/><Relationship Id="rId6" Type="http://schemas.openxmlformats.org/officeDocument/2006/relationships/hyperlink" Target="http://sistemas.coneval.org.mx/SIMEPS/MIR.aspx?pIdMatriz=22000338&amp;pCiclo=2022&amp;pRamo=33&amp;&amp;t=b" TargetMode="External"/><Relationship Id="rId11" Type="http://schemas.openxmlformats.org/officeDocument/2006/relationships/hyperlink" Target="https://www.ssaver.gob.mx/pae/programa-anual-de-evaluacion-pae-2022/" TargetMode="External"/><Relationship Id="rId5" Type="http://schemas.openxmlformats.org/officeDocument/2006/relationships/hyperlink" Target="http://sistemas.coneval.org.mx/SIMEPS/MIR.aspx?pIdMatriz=22000338&amp;pCiclo=2022&amp;pRamo=33&amp;&amp;t=b" TargetMode="External"/><Relationship Id="rId15" Type="http://schemas.openxmlformats.org/officeDocument/2006/relationships/hyperlink" Target="https://www.ssaver.gob.mx/pae/programa-anual-de-evaluacion-pae-2022" TargetMode="External"/><Relationship Id="rId10" Type="http://schemas.openxmlformats.org/officeDocument/2006/relationships/hyperlink" Target="https://www.ssaver.gob.mx/pae/programa-anual-de-evaluacion-pae-2022/" TargetMode="External"/><Relationship Id="rId4" Type="http://schemas.openxmlformats.org/officeDocument/2006/relationships/hyperlink" Target="http://sistemas.coneval.org.mx/SIMEPS/MIR.aspx?pIdMatriz=22000456&amp;pCiclo=2022&amp;pRamo=12&amp;siglas=SALUD&amp;nombre=Fortalecimiento%20de%20los%20Servicios%20Estatales%20de%20Salud" TargetMode="External"/><Relationship Id="rId9" Type="http://schemas.openxmlformats.org/officeDocument/2006/relationships/hyperlink" Target="https://www.ssaver.gob.mx/pae/" TargetMode="External"/><Relationship Id="rId14" Type="http://schemas.openxmlformats.org/officeDocument/2006/relationships/hyperlink" Target="https://www.ssaver.gob.mx/pae/programa-anual-de-evaluacion-pae-202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ssaver.gob.mx/pae/wp-content/uploads/sites/18/2022/08/PROCESO_DEL_FASSA_2020.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6"/>
  <sheetViews>
    <sheetView workbookViewId="0"/>
  </sheetViews>
  <sheetFormatPr baseColWidth="10" defaultColWidth="11.42578125" defaultRowHeight="21" x14ac:dyDescent="0.35"/>
  <cols>
    <col min="1" max="1" width="166.5703125" style="68" customWidth="1"/>
    <col min="2" max="16384" width="11.42578125" style="68"/>
  </cols>
  <sheetData>
    <row r="2" spans="1:1" x14ac:dyDescent="0.35">
      <c r="A2" s="73" t="s">
        <v>276</v>
      </c>
    </row>
    <row r="4" spans="1:1" ht="42" x14ac:dyDescent="0.35">
      <c r="A4" s="69" t="s">
        <v>277</v>
      </c>
    </row>
    <row r="5" spans="1:1" ht="231" x14ac:dyDescent="0.35">
      <c r="A5" s="76" t="s">
        <v>320</v>
      </c>
    </row>
    <row r="6" spans="1:1" x14ac:dyDescent="0.35">
      <c r="A6" s="70" t="s">
        <v>269</v>
      </c>
    </row>
    <row r="7" spans="1:1" x14ac:dyDescent="0.35">
      <c r="A7" s="70"/>
    </row>
    <row r="8" spans="1:1" x14ac:dyDescent="0.35">
      <c r="A8" s="71" t="s">
        <v>270</v>
      </c>
    </row>
    <row r="9" spans="1:1" x14ac:dyDescent="0.35">
      <c r="A9" s="71"/>
    </row>
    <row r="10" spans="1:1" ht="21.75" x14ac:dyDescent="0.35">
      <c r="A10" s="72" t="s">
        <v>271</v>
      </c>
    </row>
    <row r="11" spans="1:1" ht="21.75" x14ac:dyDescent="0.35">
      <c r="A11" s="72"/>
    </row>
    <row r="12" spans="1:1" ht="58.5" x14ac:dyDescent="0.35">
      <c r="A12" s="71" t="s">
        <v>274</v>
      </c>
    </row>
    <row r="13" spans="1:1" ht="58.5" x14ac:dyDescent="0.35">
      <c r="A13" s="71" t="s">
        <v>275</v>
      </c>
    </row>
    <row r="14" spans="1:1" x14ac:dyDescent="0.35">
      <c r="A14" s="71"/>
    </row>
    <row r="15" spans="1:1" ht="41.25" x14ac:dyDescent="0.35">
      <c r="A15" s="72" t="s">
        <v>272</v>
      </c>
    </row>
    <row r="16" spans="1:1" ht="60.75" customHeight="1" x14ac:dyDescent="0.35">
      <c r="A16" s="72" t="s">
        <v>273</v>
      </c>
    </row>
  </sheetData>
  <pageMargins left="0.7" right="0.7" top="0.75" bottom="0.75" header="0.3" footer="0.3"/>
  <pageSetup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4"/>
  <sheetViews>
    <sheetView tabSelected="1" zoomScaleNormal="100" workbookViewId="0">
      <pane ySplit="4" topLeftCell="A43" activePane="bottomLeft" state="frozen"/>
      <selection activeCell="E21" sqref="E21"/>
      <selection pane="bottomLeft" activeCell="J45" sqref="J45"/>
    </sheetView>
  </sheetViews>
  <sheetFormatPr baseColWidth="10" defaultColWidth="11.42578125" defaultRowHeight="15" x14ac:dyDescent="0.25"/>
  <cols>
    <col min="1" max="1" width="11.42578125" style="33"/>
    <col min="2" max="2" width="41.85546875" style="1" customWidth="1"/>
    <col min="3" max="5" width="29.5703125" style="1" customWidth="1"/>
    <col min="6" max="16384" width="11.42578125" style="1"/>
  </cols>
  <sheetData>
    <row r="2" spans="1:5" ht="18" x14ac:dyDescent="0.25">
      <c r="B2" s="186" t="s">
        <v>189</v>
      </c>
      <c r="C2" s="186"/>
      <c r="D2" s="186"/>
      <c r="E2" s="186"/>
    </row>
    <row r="3" spans="1:5" ht="18.75" thickBot="1" x14ac:dyDescent="0.3">
      <c r="B3" s="11"/>
    </row>
    <row r="4" spans="1:5" s="35" customFormat="1" ht="29.25" customHeight="1" thickBot="1" x14ac:dyDescent="0.3">
      <c r="A4" s="276" t="s">
        <v>138</v>
      </c>
      <c r="B4" s="277"/>
      <c r="C4" s="34" t="s">
        <v>88</v>
      </c>
      <c r="D4" s="34" t="s">
        <v>139</v>
      </c>
      <c r="E4" s="34" t="s">
        <v>140</v>
      </c>
    </row>
    <row r="5" spans="1:5" s="36" customFormat="1" ht="147" thickBot="1" x14ac:dyDescent="0.25">
      <c r="A5" s="261" t="s">
        <v>141</v>
      </c>
      <c r="B5" s="262"/>
      <c r="C5" s="147" t="s">
        <v>923</v>
      </c>
      <c r="D5" s="147" t="s">
        <v>924</v>
      </c>
      <c r="E5" s="147" t="s">
        <v>925</v>
      </c>
    </row>
    <row r="6" spans="1:5" s="36" customFormat="1" ht="57" customHeight="1" thickBot="1" x14ac:dyDescent="0.25">
      <c r="A6" s="263" t="s">
        <v>142</v>
      </c>
      <c r="B6" s="264"/>
      <c r="C6" s="147" t="s">
        <v>1416</v>
      </c>
      <c r="D6" s="147" t="s">
        <v>1417</v>
      </c>
      <c r="E6" s="147" t="s">
        <v>1418</v>
      </c>
    </row>
    <row r="7" spans="1:5" s="36" customFormat="1" ht="75.599999999999994" customHeight="1" thickBot="1" x14ac:dyDescent="0.25">
      <c r="A7" s="263" t="s">
        <v>143</v>
      </c>
      <c r="B7" s="264"/>
      <c r="C7" s="147" t="s">
        <v>984</v>
      </c>
      <c r="D7" s="147" t="s">
        <v>985</v>
      </c>
      <c r="E7" s="148" t="s">
        <v>986</v>
      </c>
    </row>
    <row r="8" spans="1:5" s="36" customFormat="1" ht="318" customHeight="1" x14ac:dyDescent="0.2">
      <c r="A8" s="265"/>
      <c r="B8" s="280" t="s">
        <v>144</v>
      </c>
      <c r="C8" s="278" t="s">
        <v>987</v>
      </c>
      <c r="D8" s="282"/>
      <c r="E8" s="284" t="s">
        <v>986</v>
      </c>
    </row>
    <row r="9" spans="1:5" s="36" customFormat="1" ht="318" customHeight="1" thickBot="1" x14ac:dyDescent="0.25">
      <c r="A9" s="266"/>
      <c r="B9" s="281"/>
      <c r="C9" s="279"/>
      <c r="D9" s="283"/>
      <c r="E9" s="283"/>
    </row>
    <row r="10" spans="1:5" s="36" customFormat="1" ht="144" customHeight="1" thickBot="1" x14ac:dyDescent="0.25">
      <c r="A10" s="267"/>
      <c r="B10" s="52" t="s">
        <v>145</v>
      </c>
      <c r="C10" s="147" t="s">
        <v>1419</v>
      </c>
      <c r="D10" s="147" t="s">
        <v>1420</v>
      </c>
      <c r="E10" s="147"/>
    </row>
    <row r="11" spans="1:5" s="36" customFormat="1" ht="133.15" customHeight="1" thickBot="1" x14ac:dyDescent="0.25">
      <c r="A11" s="263" t="s">
        <v>146</v>
      </c>
      <c r="B11" s="264"/>
      <c r="C11" s="147" t="s">
        <v>1014</v>
      </c>
      <c r="D11" s="147" t="s">
        <v>1017</v>
      </c>
      <c r="E11" s="148" t="s">
        <v>1015</v>
      </c>
    </row>
    <row r="12" spans="1:5" s="36" customFormat="1" ht="81" customHeight="1" thickBot="1" x14ac:dyDescent="0.25">
      <c r="A12" s="265"/>
      <c r="B12" s="51" t="s">
        <v>927</v>
      </c>
      <c r="C12" s="147" t="s">
        <v>1016</v>
      </c>
      <c r="D12" s="147" t="s">
        <v>1018</v>
      </c>
      <c r="E12" s="148" t="s">
        <v>1020</v>
      </c>
    </row>
    <row r="13" spans="1:5" s="36" customFormat="1" ht="60.6" customHeight="1" thickBot="1" x14ac:dyDescent="0.25">
      <c r="A13" s="267"/>
      <c r="B13" s="52" t="s">
        <v>930</v>
      </c>
      <c r="C13" s="147" t="s">
        <v>931</v>
      </c>
      <c r="D13" s="147" t="s">
        <v>1019</v>
      </c>
      <c r="E13" s="147" t="s">
        <v>1020</v>
      </c>
    </row>
    <row r="14" spans="1:5" s="36" customFormat="1" ht="76.150000000000006" customHeight="1" thickBot="1" x14ac:dyDescent="0.25">
      <c r="A14" s="261" t="s">
        <v>147</v>
      </c>
      <c r="B14" s="262"/>
      <c r="C14" s="147" t="s">
        <v>928</v>
      </c>
      <c r="D14" s="147" t="s">
        <v>932</v>
      </c>
      <c r="E14" s="147" t="s">
        <v>929</v>
      </c>
    </row>
    <row r="15" spans="1:5" s="36" customFormat="1" ht="77.25" customHeight="1" thickBot="1" x14ac:dyDescent="0.25">
      <c r="A15" s="265"/>
      <c r="B15" s="51" t="s">
        <v>933</v>
      </c>
      <c r="C15" s="147" t="s">
        <v>934</v>
      </c>
      <c r="D15" s="147" t="s">
        <v>935</v>
      </c>
      <c r="E15" s="147" t="s">
        <v>342</v>
      </c>
    </row>
    <row r="16" spans="1:5" s="36" customFormat="1" ht="90.75" thickBot="1" x14ac:dyDescent="0.25">
      <c r="A16" s="266"/>
      <c r="B16" s="51" t="s">
        <v>936</v>
      </c>
      <c r="C16" s="147" t="s">
        <v>937</v>
      </c>
      <c r="D16" s="147" t="s">
        <v>938</v>
      </c>
      <c r="E16" s="147" t="s">
        <v>342</v>
      </c>
    </row>
    <row r="17" spans="1:5" s="36" customFormat="1" ht="33.75" customHeight="1" thickBot="1" x14ac:dyDescent="0.25">
      <c r="A17" s="266"/>
      <c r="B17" s="51" t="s">
        <v>939</v>
      </c>
      <c r="C17" s="147" t="s">
        <v>470</v>
      </c>
      <c r="D17" s="147" t="s">
        <v>342</v>
      </c>
      <c r="E17" s="147" t="s">
        <v>342</v>
      </c>
    </row>
    <row r="18" spans="1:5" s="36" customFormat="1" ht="33.75" customHeight="1" thickBot="1" x14ac:dyDescent="0.25">
      <c r="A18" s="266"/>
      <c r="B18" s="51" t="s">
        <v>940</v>
      </c>
      <c r="C18" s="147" t="s">
        <v>342</v>
      </c>
      <c r="D18" s="147" t="s">
        <v>342</v>
      </c>
      <c r="E18" s="147" t="s">
        <v>342</v>
      </c>
    </row>
    <row r="19" spans="1:5" s="36" customFormat="1" ht="33.75" customHeight="1" thickBot="1" x14ac:dyDescent="0.25">
      <c r="A19" s="266"/>
      <c r="B19" s="51" t="s">
        <v>941</v>
      </c>
      <c r="C19" s="147" t="s">
        <v>408</v>
      </c>
      <c r="D19" s="147" t="s">
        <v>342</v>
      </c>
      <c r="E19" s="147" t="s">
        <v>342</v>
      </c>
    </row>
    <row r="20" spans="1:5" s="36" customFormat="1" ht="97.15" customHeight="1" thickBot="1" x14ac:dyDescent="0.25">
      <c r="A20" s="266"/>
      <c r="B20" s="51" t="s">
        <v>942</v>
      </c>
      <c r="C20" s="147" t="s">
        <v>943</v>
      </c>
      <c r="D20" s="147" t="s">
        <v>944</v>
      </c>
      <c r="E20" s="147" t="s">
        <v>342</v>
      </c>
    </row>
    <row r="21" spans="1:5" s="36" customFormat="1" ht="39" thickBot="1" x14ac:dyDescent="0.25">
      <c r="A21" s="266"/>
      <c r="B21" s="51" t="s">
        <v>945</v>
      </c>
      <c r="C21" s="147" t="s">
        <v>946</v>
      </c>
      <c r="D21" s="147" t="s">
        <v>342</v>
      </c>
      <c r="E21" s="147" t="s">
        <v>342</v>
      </c>
    </row>
    <row r="22" spans="1:5" s="36" customFormat="1" ht="33.75" customHeight="1" thickBot="1" x14ac:dyDescent="0.25">
      <c r="A22" s="266"/>
      <c r="B22" s="51" t="s">
        <v>947</v>
      </c>
      <c r="C22" s="147" t="s">
        <v>948</v>
      </c>
      <c r="D22" s="147" t="s">
        <v>949</v>
      </c>
      <c r="E22" s="147" t="s">
        <v>342</v>
      </c>
    </row>
    <row r="23" spans="1:5" s="36" customFormat="1" ht="63.6" customHeight="1" thickBot="1" x14ac:dyDescent="0.25">
      <c r="A23" s="266"/>
      <c r="B23" s="51" t="s">
        <v>950</v>
      </c>
      <c r="C23" s="147" t="s">
        <v>951</v>
      </c>
      <c r="D23" s="147" t="s">
        <v>342</v>
      </c>
      <c r="E23" s="147" t="s">
        <v>342</v>
      </c>
    </row>
    <row r="24" spans="1:5" s="36" customFormat="1" ht="67.5" customHeight="1" thickBot="1" x14ac:dyDescent="0.25">
      <c r="A24" s="267"/>
      <c r="B24" s="52" t="s">
        <v>952</v>
      </c>
      <c r="C24" s="147" t="s">
        <v>953</v>
      </c>
      <c r="D24" s="147" t="s">
        <v>932</v>
      </c>
      <c r="E24" s="147" t="s">
        <v>929</v>
      </c>
    </row>
    <row r="25" spans="1:5" s="36" customFormat="1" ht="43.5" customHeight="1" thickBot="1" x14ac:dyDescent="0.25">
      <c r="A25" s="261" t="s">
        <v>148</v>
      </c>
      <c r="B25" s="262"/>
      <c r="C25" s="149" t="s">
        <v>470</v>
      </c>
      <c r="D25" s="147"/>
      <c r="E25" s="147"/>
    </row>
    <row r="26" spans="1:5" s="36" customFormat="1" ht="33.75" customHeight="1" thickBot="1" x14ac:dyDescent="0.25">
      <c r="A26" s="265"/>
      <c r="B26" s="53" t="s">
        <v>149</v>
      </c>
      <c r="C26" s="149" t="s">
        <v>470</v>
      </c>
      <c r="D26" s="147" t="s">
        <v>342</v>
      </c>
      <c r="E26" s="147" t="s">
        <v>342</v>
      </c>
    </row>
    <row r="27" spans="1:5" s="36" customFormat="1" ht="33.75" customHeight="1" thickBot="1" x14ac:dyDescent="0.25">
      <c r="A27" s="267"/>
      <c r="B27" s="53" t="s">
        <v>150</v>
      </c>
      <c r="C27" s="149" t="s">
        <v>470</v>
      </c>
      <c r="D27" s="147" t="s">
        <v>342</v>
      </c>
      <c r="E27" s="147" t="s">
        <v>342</v>
      </c>
    </row>
    <row r="28" spans="1:5" s="36" customFormat="1" ht="43.9" customHeight="1" thickBot="1" x14ac:dyDescent="0.25">
      <c r="A28" s="261" t="s">
        <v>151</v>
      </c>
      <c r="B28" s="262"/>
      <c r="C28" s="147" t="s">
        <v>954</v>
      </c>
      <c r="D28" s="147" t="s">
        <v>342</v>
      </c>
      <c r="E28" s="147" t="s">
        <v>342</v>
      </c>
    </row>
    <row r="29" spans="1:5" s="36" customFormat="1" ht="33.75" customHeight="1" thickBot="1" x14ac:dyDescent="0.25">
      <c r="A29" s="265"/>
      <c r="B29" s="53" t="s">
        <v>152</v>
      </c>
      <c r="C29" s="147" t="s">
        <v>955</v>
      </c>
      <c r="D29" s="147" t="s">
        <v>342</v>
      </c>
      <c r="E29" s="147" t="s">
        <v>342</v>
      </c>
    </row>
    <row r="30" spans="1:5" s="36" customFormat="1" ht="33.75" customHeight="1" thickBot="1" x14ac:dyDescent="0.25">
      <c r="A30" s="267"/>
      <c r="B30" s="54" t="s">
        <v>153</v>
      </c>
      <c r="C30" s="147" t="s">
        <v>342</v>
      </c>
      <c r="D30" s="147" t="s">
        <v>342</v>
      </c>
      <c r="E30" s="147" t="s">
        <v>342</v>
      </c>
    </row>
    <row r="31" spans="1:5" s="36" customFormat="1" ht="33.75" customHeight="1" thickBot="1" x14ac:dyDescent="0.25">
      <c r="A31" s="261" t="s">
        <v>154</v>
      </c>
      <c r="B31" s="262"/>
      <c r="C31" s="273" t="s">
        <v>956</v>
      </c>
      <c r="D31" s="273" t="s">
        <v>957</v>
      </c>
      <c r="E31" s="273"/>
    </row>
    <row r="32" spans="1:5" s="36" customFormat="1" ht="33.75" customHeight="1" thickBot="1" x14ac:dyDescent="0.25">
      <c r="A32" s="265"/>
      <c r="B32" s="51" t="s">
        <v>155</v>
      </c>
      <c r="C32" s="274"/>
      <c r="D32" s="274"/>
      <c r="E32" s="274"/>
    </row>
    <row r="33" spans="1:5" s="36" customFormat="1" ht="33.75" customHeight="1" thickBot="1" x14ac:dyDescent="0.25">
      <c r="A33" s="266"/>
      <c r="B33" s="51" t="s">
        <v>156</v>
      </c>
      <c r="C33" s="274"/>
      <c r="D33" s="274"/>
      <c r="E33" s="274"/>
    </row>
    <row r="34" spans="1:5" s="36" customFormat="1" ht="33.75" customHeight="1" thickBot="1" x14ac:dyDescent="0.25">
      <c r="A34" s="266"/>
      <c r="B34" s="51" t="s">
        <v>157</v>
      </c>
      <c r="C34" s="274"/>
      <c r="D34" s="274"/>
      <c r="E34" s="274"/>
    </row>
    <row r="35" spans="1:5" s="36" customFormat="1" ht="33.75" customHeight="1" thickBot="1" x14ac:dyDescent="0.25">
      <c r="A35" s="266"/>
      <c r="B35" s="51" t="s">
        <v>158</v>
      </c>
      <c r="C35" s="274"/>
      <c r="D35" s="274"/>
      <c r="E35" s="274"/>
    </row>
    <row r="36" spans="1:5" s="36" customFormat="1" ht="33.75" customHeight="1" thickBot="1" x14ac:dyDescent="0.25">
      <c r="A36" s="266"/>
      <c r="B36" s="51" t="s">
        <v>159</v>
      </c>
      <c r="C36" s="275"/>
      <c r="D36" s="275"/>
      <c r="E36" s="275"/>
    </row>
    <row r="37" spans="1:5" s="36" customFormat="1" ht="33.75" customHeight="1" thickBot="1" x14ac:dyDescent="0.25">
      <c r="A37" s="266"/>
      <c r="B37" s="51" t="s">
        <v>160</v>
      </c>
      <c r="C37" s="147" t="s">
        <v>958</v>
      </c>
      <c r="D37" s="147" t="s">
        <v>959</v>
      </c>
      <c r="E37" s="147"/>
    </row>
    <row r="38" spans="1:5" s="36" customFormat="1" ht="33.75" customHeight="1" thickBot="1" x14ac:dyDescent="0.25">
      <c r="A38" s="266"/>
      <c r="B38" s="51" t="s">
        <v>161</v>
      </c>
      <c r="C38" s="147" t="s">
        <v>958</v>
      </c>
      <c r="D38" s="147" t="s">
        <v>960</v>
      </c>
      <c r="E38" s="147"/>
    </row>
    <row r="39" spans="1:5" s="36" customFormat="1" ht="33.75" customHeight="1" thickBot="1" x14ac:dyDescent="0.25">
      <c r="A39" s="266"/>
      <c r="B39" s="51" t="s">
        <v>162</v>
      </c>
      <c r="C39" s="147" t="s">
        <v>961</v>
      </c>
      <c r="D39" s="147" t="s">
        <v>962</v>
      </c>
      <c r="E39" s="147"/>
    </row>
    <row r="40" spans="1:5" s="36" customFormat="1" ht="33.75" customHeight="1" thickBot="1" x14ac:dyDescent="0.25">
      <c r="A40" s="266"/>
      <c r="B40" s="51" t="s">
        <v>163</v>
      </c>
      <c r="C40" s="147" t="s">
        <v>926</v>
      </c>
      <c r="D40" s="147" t="s">
        <v>342</v>
      </c>
      <c r="E40" s="147" t="s">
        <v>342</v>
      </c>
    </row>
    <row r="41" spans="1:5" s="36" customFormat="1" ht="33.75" customHeight="1" thickBot="1" x14ac:dyDescent="0.25">
      <c r="A41" s="266"/>
      <c r="B41" s="51" t="s">
        <v>164</v>
      </c>
      <c r="C41" s="147" t="s">
        <v>926</v>
      </c>
      <c r="D41" s="147" t="s">
        <v>342</v>
      </c>
      <c r="E41" s="147" t="s">
        <v>342</v>
      </c>
    </row>
    <row r="42" spans="1:5" s="36" customFormat="1" ht="185.25" customHeight="1" thickBot="1" x14ac:dyDescent="0.25">
      <c r="A42" s="266"/>
      <c r="B42" s="51" t="s">
        <v>165</v>
      </c>
      <c r="C42" s="147" t="s">
        <v>963</v>
      </c>
      <c r="D42" s="147" t="s">
        <v>964</v>
      </c>
      <c r="E42" s="147"/>
    </row>
    <row r="43" spans="1:5" s="36" customFormat="1" ht="84.6" customHeight="1" thickBot="1" x14ac:dyDescent="0.25">
      <c r="A43" s="266"/>
      <c r="B43" s="51" t="s">
        <v>166</v>
      </c>
      <c r="C43" s="147" t="s">
        <v>965</v>
      </c>
      <c r="D43" s="147" t="s">
        <v>966</v>
      </c>
      <c r="E43" s="147"/>
    </row>
    <row r="44" spans="1:5" s="36" customFormat="1" ht="70.5" customHeight="1" thickBot="1" x14ac:dyDescent="0.25">
      <c r="A44" s="266"/>
      <c r="B44" s="51" t="s">
        <v>167</v>
      </c>
      <c r="C44" s="147" t="s">
        <v>967</v>
      </c>
      <c r="D44" s="147" t="s">
        <v>966</v>
      </c>
      <c r="E44" s="147"/>
    </row>
    <row r="45" spans="1:5" s="36" customFormat="1" ht="84" customHeight="1" thickBot="1" x14ac:dyDescent="0.25">
      <c r="A45" s="266"/>
      <c r="B45" s="51" t="s">
        <v>168</v>
      </c>
      <c r="C45" s="147" t="s">
        <v>968</v>
      </c>
      <c r="D45" s="147" t="s">
        <v>415</v>
      </c>
      <c r="E45" s="147"/>
    </row>
    <row r="46" spans="1:5" s="36" customFormat="1" ht="57" thickBot="1" x14ac:dyDescent="0.25">
      <c r="A46" s="266"/>
      <c r="B46" s="51" t="s">
        <v>169</v>
      </c>
      <c r="C46" s="147" t="s">
        <v>969</v>
      </c>
      <c r="D46" s="147" t="s">
        <v>415</v>
      </c>
      <c r="E46" s="147"/>
    </row>
    <row r="47" spans="1:5" s="36" customFormat="1" ht="87" customHeight="1" thickBot="1" x14ac:dyDescent="0.25">
      <c r="A47" s="267"/>
      <c r="B47" s="52" t="s">
        <v>170</v>
      </c>
      <c r="C47" s="147" t="s">
        <v>970</v>
      </c>
      <c r="D47" s="147" t="s">
        <v>971</v>
      </c>
      <c r="E47" s="147"/>
    </row>
    <row r="48" spans="1:5" s="36" customFormat="1" ht="60.75" customHeight="1" thickBot="1" x14ac:dyDescent="0.25">
      <c r="A48" s="261" t="s">
        <v>171</v>
      </c>
      <c r="B48" s="262"/>
      <c r="C48" s="147" t="s">
        <v>1062</v>
      </c>
      <c r="D48" s="147"/>
      <c r="E48" s="147"/>
    </row>
    <row r="49" spans="1:5" s="36" customFormat="1" ht="33.75" customHeight="1" thickBot="1" x14ac:dyDescent="0.25">
      <c r="A49" s="265"/>
      <c r="B49" s="51" t="s">
        <v>172</v>
      </c>
      <c r="C49" s="147" t="s">
        <v>1063</v>
      </c>
      <c r="D49" s="147"/>
      <c r="E49" s="147"/>
    </row>
    <row r="50" spans="1:5" s="36" customFormat="1" ht="33.75" customHeight="1" thickBot="1" x14ac:dyDescent="0.25">
      <c r="A50" s="266"/>
      <c r="B50" s="51" t="s">
        <v>173</v>
      </c>
      <c r="C50" s="147" t="s">
        <v>408</v>
      </c>
      <c r="D50" s="147"/>
      <c r="E50" s="147"/>
    </row>
    <row r="51" spans="1:5" s="36" customFormat="1" ht="54.6" customHeight="1" thickBot="1" x14ac:dyDescent="0.25">
      <c r="A51" s="266"/>
      <c r="B51" s="51" t="s">
        <v>174</v>
      </c>
      <c r="C51" s="147" t="s">
        <v>1064</v>
      </c>
      <c r="D51" s="147"/>
      <c r="E51" s="147"/>
    </row>
    <row r="52" spans="1:5" s="36" customFormat="1" ht="33.75" customHeight="1" thickBot="1" x14ac:dyDescent="0.25">
      <c r="A52" s="266"/>
      <c r="B52" s="51" t="s">
        <v>175</v>
      </c>
      <c r="C52" s="147" t="s">
        <v>1065</v>
      </c>
      <c r="D52" s="147"/>
      <c r="E52" s="147"/>
    </row>
    <row r="53" spans="1:5" s="36" customFormat="1" ht="33.75" customHeight="1" thickBot="1" x14ac:dyDescent="0.25">
      <c r="A53" s="267"/>
      <c r="B53" s="52" t="s">
        <v>176</v>
      </c>
      <c r="C53" s="147" t="s">
        <v>1067</v>
      </c>
      <c r="D53" s="147"/>
      <c r="E53" s="147"/>
    </row>
    <row r="54" spans="1:5" s="36" customFormat="1" ht="33.75" customHeight="1" thickBot="1" x14ac:dyDescent="0.25">
      <c r="A54" s="261" t="s">
        <v>177</v>
      </c>
      <c r="B54" s="262"/>
      <c r="C54" s="147" t="s">
        <v>470</v>
      </c>
      <c r="D54" s="147"/>
      <c r="E54" s="147"/>
    </row>
    <row r="55" spans="1:5" s="36" customFormat="1" ht="33.75" customHeight="1" thickBot="1" x14ac:dyDescent="0.25">
      <c r="A55" s="268"/>
      <c r="B55" s="51" t="s">
        <v>178</v>
      </c>
      <c r="C55" s="147" t="s">
        <v>1066</v>
      </c>
      <c r="D55" s="147"/>
      <c r="E55" s="147"/>
    </row>
    <row r="56" spans="1:5" s="36" customFormat="1" ht="33.75" customHeight="1" thickBot="1" x14ac:dyDescent="0.25">
      <c r="A56" s="269"/>
      <c r="B56" s="51" t="s">
        <v>179</v>
      </c>
      <c r="C56" s="147" t="s">
        <v>1068</v>
      </c>
      <c r="D56" s="147"/>
      <c r="E56" s="147"/>
    </row>
    <row r="57" spans="1:5" s="36" customFormat="1" ht="33.75" customHeight="1" thickBot="1" x14ac:dyDescent="0.25">
      <c r="A57" s="270"/>
      <c r="B57" s="51" t="s">
        <v>180</v>
      </c>
      <c r="C57" s="147" t="s">
        <v>1392</v>
      </c>
      <c r="D57" s="147"/>
      <c r="E57" s="147"/>
    </row>
    <row r="58" spans="1:5" s="36" customFormat="1" ht="33.75" customHeight="1" thickBot="1" x14ac:dyDescent="0.25">
      <c r="A58" s="271" t="s">
        <v>181</v>
      </c>
      <c r="B58" s="272"/>
      <c r="C58" s="147" t="s">
        <v>972</v>
      </c>
      <c r="D58" s="147" t="s">
        <v>342</v>
      </c>
      <c r="E58" s="147" t="s">
        <v>342</v>
      </c>
    </row>
    <row r="59" spans="1:5" s="36" customFormat="1" ht="124.5" thickBot="1" x14ac:dyDescent="0.25">
      <c r="A59" s="269"/>
      <c r="B59" s="51" t="s">
        <v>973</v>
      </c>
      <c r="C59" s="147" t="s">
        <v>396</v>
      </c>
      <c r="D59" s="147" t="s">
        <v>974</v>
      </c>
      <c r="E59" s="147" t="s">
        <v>975</v>
      </c>
    </row>
    <row r="60" spans="1:5" s="36" customFormat="1" ht="76.150000000000006" customHeight="1" thickBot="1" x14ac:dyDescent="0.25">
      <c r="A60" s="270"/>
      <c r="B60" s="52" t="s">
        <v>976</v>
      </c>
      <c r="C60" s="147" t="s">
        <v>977</v>
      </c>
      <c r="D60" s="147" t="s">
        <v>348</v>
      </c>
      <c r="E60" s="147" t="s">
        <v>342</v>
      </c>
    </row>
    <row r="61" spans="1:5" s="36" customFormat="1" ht="113.25" thickBot="1" x14ac:dyDescent="0.25">
      <c r="A61" s="261" t="s">
        <v>182</v>
      </c>
      <c r="B61" s="262"/>
      <c r="C61" s="147" t="s">
        <v>978</v>
      </c>
      <c r="D61" s="147" t="s">
        <v>979</v>
      </c>
      <c r="E61" s="79" t="s">
        <v>454</v>
      </c>
    </row>
    <row r="62" spans="1:5" s="36" customFormat="1" ht="192" thickBot="1" x14ac:dyDescent="0.25">
      <c r="A62" s="263" t="s">
        <v>183</v>
      </c>
      <c r="B62" s="264"/>
      <c r="C62" s="147" t="s">
        <v>1389</v>
      </c>
      <c r="D62" s="147" t="s">
        <v>1390</v>
      </c>
      <c r="E62" s="147" t="s">
        <v>1391</v>
      </c>
    </row>
    <row r="63" spans="1:5" s="36" customFormat="1" ht="42.75" customHeight="1" thickBot="1" x14ac:dyDescent="0.25">
      <c r="A63" s="261" t="s">
        <v>184</v>
      </c>
      <c r="B63" s="262"/>
      <c r="C63" s="124"/>
      <c r="D63" s="124"/>
      <c r="E63" s="124"/>
    </row>
    <row r="64" spans="1:5" ht="18" x14ac:dyDescent="0.25">
      <c r="B64" s="2"/>
      <c r="C64"/>
      <c r="D64"/>
      <c r="E64"/>
    </row>
  </sheetData>
  <autoFilter ref="C2:C64"/>
  <mergeCells count="32">
    <mergeCell ref="A8:A10"/>
    <mergeCell ref="B2:E2"/>
    <mergeCell ref="A4:B4"/>
    <mergeCell ref="A5:B5"/>
    <mergeCell ref="A6:B6"/>
    <mergeCell ref="A7:B7"/>
    <mergeCell ref="C8:C9"/>
    <mergeCell ref="B8:B9"/>
    <mergeCell ref="D8:D9"/>
    <mergeCell ref="E8:E9"/>
    <mergeCell ref="E31:E36"/>
    <mergeCell ref="A32:A47"/>
    <mergeCell ref="A11:B11"/>
    <mergeCell ref="A12:A13"/>
    <mergeCell ref="A14:B14"/>
    <mergeCell ref="A15:A24"/>
    <mergeCell ref="A25:B25"/>
    <mergeCell ref="A26:A27"/>
    <mergeCell ref="A28:B28"/>
    <mergeCell ref="A29:A30"/>
    <mergeCell ref="A31:B31"/>
    <mergeCell ref="C31:C36"/>
    <mergeCell ref="D31:D36"/>
    <mergeCell ref="A61:B61"/>
    <mergeCell ref="A62:B62"/>
    <mergeCell ref="A63:B63"/>
    <mergeCell ref="A48:B48"/>
    <mergeCell ref="A49:A53"/>
    <mergeCell ref="A54:B54"/>
    <mergeCell ref="A55:A57"/>
    <mergeCell ref="A58:B58"/>
    <mergeCell ref="A59:A60"/>
  </mergeCells>
  <hyperlinks>
    <hyperlink ref="E61" r:id="rId1"/>
    <hyperlink ref="E7" r:id="rId2"/>
    <hyperlink ref="E8" r:id="rId3"/>
    <hyperlink ref="E11" r:id="rId4" display="www.ssaver.gob.mx_x000a__x000a_"/>
    <hyperlink ref="E12" r:id="rId5" display="https://www.ssaver.gob.mx/transparencia/1260-2/ley875/fracc05/_x000a__x000a_"/>
  </hyperlinks>
  <pageMargins left="0.70866141732283472" right="0.70866141732283472" top="0.74803149606299213" bottom="0.74803149606299213" header="0.31496062992125984" footer="0.31496062992125984"/>
  <pageSetup scale="63"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115" zoomScaleNormal="115" workbookViewId="0">
      <pane ySplit="4" topLeftCell="A26" activePane="bottomLeft" state="frozen"/>
      <selection pane="bottomLeft" activeCell="C30" sqref="C30"/>
    </sheetView>
  </sheetViews>
  <sheetFormatPr baseColWidth="10" defaultColWidth="11.42578125" defaultRowHeight="15" x14ac:dyDescent="0.25"/>
  <cols>
    <col min="1" max="1" width="159" style="1" customWidth="1"/>
    <col min="2" max="16384" width="11.42578125" style="1"/>
  </cols>
  <sheetData>
    <row r="1" spans="1:1" x14ac:dyDescent="0.25">
      <c r="A1" s="55"/>
    </row>
    <row r="2" spans="1:1" ht="18" x14ac:dyDescent="0.25">
      <c r="A2" s="56" t="s">
        <v>268</v>
      </c>
    </row>
    <row r="3" spans="1:1" ht="18" x14ac:dyDescent="0.25">
      <c r="A3" s="56"/>
    </row>
    <row r="4" spans="1:1" ht="12" customHeight="1" x14ac:dyDescent="0.25">
      <c r="A4" s="57"/>
    </row>
    <row r="5" spans="1:1" x14ac:dyDescent="0.25">
      <c r="A5" s="58"/>
    </row>
    <row r="6" spans="1:1" ht="30" x14ac:dyDescent="0.25">
      <c r="A6" s="59" t="s">
        <v>244</v>
      </c>
    </row>
    <row r="7" spans="1:1" x14ac:dyDescent="0.25">
      <c r="A7" s="59"/>
    </row>
    <row r="8" spans="1:1" x14ac:dyDescent="0.25">
      <c r="A8" s="59" t="s">
        <v>245</v>
      </c>
    </row>
    <row r="9" spans="1:1" x14ac:dyDescent="0.25">
      <c r="A9" s="59"/>
    </row>
    <row r="10" spans="1:1" ht="25.5" x14ac:dyDescent="0.25">
      <c r="A10" s="60" t="s">
        <v>246</v>
      </c>
    </row>
    <row r="11" spans="1:1" ht="25.5" x14ac:dyDescent="0.25">
      <c r="A11" s="60" t="s">
        <v>247</v>
      </c>
    </row>
    <row r="12" spans="1:1" ht="25.5" x14ac:dyDescent="0.25">
      <c r="A12" s="60" t="s">
        <v>248</v>
      </c>
    </row>
    <row r="13" spans="1:1" ht="25.5" x14ac:dyDescent="0.25">
      <c r="A13" s="60" t="s">
        <v>249</v>
      </c>
    </row>
    <row r="14" spans="1:1" x14ac:dyDescent="0.25">
      <c r="A14" s="60" t="s">
        <v>319</v>
      </c>
    </row>
    <row r="15" spans="1:1" x14ac:dyDescent="0.25">
      <c r="A15" s="58"/>
    </row>
    <row r="16" spans="1:1" x14ac:dyDescent="0.25">
      <c r="A16" s="58" t="s">
        <v>250</v>
      </c>
    </row>
    <row r="17" spans="1:1" x14ac:dyDescent="0.25">
      <c r="A17" s="59" t="s">
        <v>251</v>
      </c>
    </row>
    <row r="18" spans="1:1" x14ac:dyDescent="0.25">
      <c r="A18" s="59"/>
    </row>
    <row r="19" spans="1:1" ht="60" x14ac:dyDescent="0.25">
      <c r="A19" s="61" t="s">
        <v>252</v>
      </c>
    </row>
    <row r="20" spans="1:1" ht="45" x14ac:dyDescent="0.25">
      <c r="A20" s="61" t="s">
        <v>253</v>
      </c>
    </row>
    <row r="21" spans="1:1" ht="60" x14ac:dyDescent="0.25">
      <c r="A21" s="61" t="s">
        <v>254</v>
      </c>
    </row>
    <row r="22" spans="1:1" ht="30" x14ac:dyDescent="0.25">
      <c r="A22" s="61" t="s">
        <v>255</v>
      </c>
    </row>
    <row r="23" spans="1:1" ht="30" x14ac:dyDescent="0.25">
      <c r="A23" s="61" t="s">
        <v>256</v>
      </c>
    </row>
    <row r="24" spans="1:1" ht="45" x14ac:dyDescent="0.25">
      <c r="A24" s="61" t="s">
        <v>257</v>
      </c>
    </row>
    <row r="25" spans="1:1" ht="45" x14ac:dyDescent="0.25">
      <c r="A25" s="61" t="s">
        <v>258</v>
      </c>
    </row>
    <row r="26" spans="1:1" ht="30" x14ac:dyDescent="0.25">
      <c r="A26" s="59" t="s">
        <v>259</v>
      </c>
    </row>
    <row r="27" spans="1:1" ht="60" x14ac:dyDescent="0.25">
      <c r="A27" s="61" t="s">
        <v>260</v>
      </c>
    </row>
    <row r="28" spans="1:1" ht="45" x14ac:dyDescent="0.25">
      <c r="A28" s="61" t="s">
        <v>261</v>
      </c>
    </row>
    <row r="29" spans="1:1" ht="45" x14ac:dyDescent="0.25">
      <c r="A29" s="61" t="s">
        <v>321</v>
      </c>
    </row>
    <row r="30" spans="1:1" ht="45" x14ac:dyDescent="0.25">
      <c r="A30" s="61" t="s">
        <v>262</v>
      </c>
    </row>
    <row r="31" spans="1:1" ht="30" x14ac:dyDescent="0.25">
      <c r="A31" s="59" t="s">
        <v>263</v>
      </c>
    </row>
    <row r="32" spans="1:1" x14ac:dyDescent="0.25">
      <c r="A32" s="62" t="s">
        <v>264</v>
      </c>
    </row>
    <row r="33" spans="1:1" ht="18" x14ac:dyDescent="0.25">
      <c r="A33" s="63"/>
    </row>
  </sheetData>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44"/>
  <sheetViews>
    <sheetView zoomScaleNormal="100" workbookViewId="0">
      <pane ySplit="4" topLeftCell="A38" activePane="bottomLeft" state="frozen"/>
      <selection pane="bottomLeft" activeCell="D48" sqref="D48"/>
    </sheetView>
  </sheetViews>
  <sheetFormatPr baseColWidth="10" defaultColWidth="11.42578125" defaultRowHeight="14.25" x14ac:dyDescent="0.2"/>
  <cols>
    <col min="1" max="1" width="5.5703125" style="37" customWidth="1"/>
    <col min="2" max="2" width="55.85546875" style="39" customWidth="1"/>
    <col min="3" max="3" width="60" style="39" customWidth="1"/>
    <col min="4" max="4" width="55.85546875" style="78" customWidth="1"/>
    <col min="5" max="5" width="59.7109375" style="39" customWidth="1"/>
    <col min="6" max="16384" width="11.42578125" style="39"/>
  </cols>
  <sheetData>
    <row r="2" spans="1:10" ht="20.25" x14ac:dyDescent="0.2">
      <c r="B2" s="150" t="s">
        <v>243</v>
      </c>
      <c r="C2" s="150"/>
      <c r="D2" s="150"/>
      <c r="E2" s="150"/>
      <c r="F2" s="38"/>
      <c r="G2" s="38"/>
      <c r="H2" s="38"/>
      <c r="I2" s="38"/>
      <c r="J2" s="38"/>
    </row>
    <row r="3" spans="1:10" ht="15.75" thickBot="1" x14ac:dyDescent="0.25">
      <c r="B3" s="40"/>
      <c r="C3" s="40"/>
      <c r="D3" s="80"/>
      <c r="E3" s="40"/>
      <c r="F3" s="38"/>
      <c r="G3" s="38"/>
      <c r="H3" s="38"/>
      <c r="I3" s="38"/>
      <c r="J3" s="38"/>
    </row>
    <row r="4" spans="1:10" ht="27" customHeight="1" thickBot="1" x14ac:dyDescent="0.25">
      <c r="A4" s="151" t="s">
        <v>191</v>
      </c>
      <c r="B4" s="152"/>
      <c r="C4" s="77" t="s">
        <v>192</v>
      </c>
      <c r="D4" s="77" t="s">
        <v>193</v>
      </c>
      <c r="E4" s="77" t="s">
        <v>194</v>
      </c>
    </row>
    <row r="5" spans="1:10" ht="24" customHeight="1" thickBot="1" x14ac:dyDescent="0.25">
      <c r="A5" s="153" t="s">
        <v>190</v>
      </c>
      <c r="B5" s="154"/>
      <c r="C5" s="154"/>
      <c r="D5" s="154"/>
      <c r="E5" s="155"/>
    </row>
    <row r="6" spans="1:10" ht="300" thickBot="1" x14ac:dyDescent="0.25">
      <c r="A6" s="156" t="s">
        <v>322</v>
      </c>
      <c r="B6" s="156"/>
      <c r="C6" s="126" t="s">
        <v>473</v>
      </c>
      <c r="D6" s="126" t="s">
        <v>472</v>
      </c>
      <c r="E6" s="126"/>
    </row>
    <row r="7" spans="1:10" ht="129" thickBot="1" x14ac:dyDescent="0.25">
      <c r="A7" s="157"/>
      <c r="B7" s="127" t="s">
        <v>323</v>
      </c>
      <c r="C7" s="126" t="s">
        <v>1000</v>
      </c>
      <c r="D7" s="126" t="s">
        <v>1001</v>
      </c>
      <c r="E7" s="160"/>
    </row>
    <row r="8" spans="1:10" ht="100.5" thickBot="1" x14ac:dyDescent="0.25">
      <c r="A8" s="158"/>
      <c r="B8" s="127" t="s">
        <v>324</v>
      </c>
      <c r="C8" s="126" t="s">
        <v>1002</v>
      </c>
      <c r="D8" s="126" t="s">
        <v>471</v>
      </c>
      <c r="E8" s="160"/>
    </row>
    <row r="9" spans="1:10" ht="157.5" thickBot="1" x14ac:dyDescent="0.25">
      <c r="A9" s="158"/>
      <c r="B9" s="127" t="s">
        <v>325</v>
      </c>
      <c r="C9" s="126" t="s">
        <v>1003</v>
      </c>
      <c r="D9" s="128" t="s">
        <v>999</v>
      </c>
      <c r="E9" s="160"/>
    </row>
    <row r="10" spans="1:10" ht="45.75" thickBot="1" x14ac:dyDescent="0.25">
      <c r="A10" s="158"/>
      <c r="B10" s="127" t="s">
        <v>326</v>
      </c>
      <c r="C10" s="126" t="s">
        <v>470</v>
      </c>
      <c r="D10" s="126" t="s">
        <v>342</v>
      </c>
      <c r="E10" s="160"/>
    </row>
    <row r="11" spans="1:10" ht="90.75" thickBot="1" x14ac:dyDescent="0.25">
      <c r="A11" s="159"/>
      <c r="B11" s="127" t="s">
        <v>327</v>
      </c>
      <c r="C11" s="126" t="s">
        <v>470</v>
      </c>
      <c r="D11" s="126" t="s">
        <v>342</v>
      </c>
      <c r="E11" s="160"/>
    </row>
    <row r="12" spans="1:10" ht="94.9" customHeight="1" thickBot="1" x14ac:dyDescent="0.25">
      <c r="A12" s="156" t="s">
        <v>328</v>
      </c>
      <c r="B12" s="156"/>
      <c r="C12" s="126"/>
      <c r="D12" s="126"/>
      <c r="E12" s="126"/>
    </row>
    <row r="13" spans="1:10" ht="86.25" thickBot="1" x14ac:dyDescent="0.25">
      <c r="A13" s="157"/>
      <c r="B13" s="127" t="s">
        <v>278</v>
      </c>
      <c r="C13" s="126" t="s">
        <v>1060</v>
      </c>
      <c r="D13" s="126" t="s">
        <v>1045</v>
      </c>
      <c r="E13" s="160"/>
    </row>
    <row r="14" spans="1:10" ht="49.9" customHeight="1" thickBot="1" x14ac:dyDescent="0.25">
      <c r="A14" s="158"/>
      <c r="B14" s="127" t="s">
        <v>279</v>
      </c>
      <c r="C14" s="126" t="s">
        <v>1426</v>
      </c>
      <c r="D14" s="126" t="s">
        <v>1429</v>
      </c>
      <c r="E14" s="160"/>
    </row>
    <row r="15" spans="1:10" ht="51" customHeight="1" thickBot="1" x14ac:dyDescent="0.25">
      <c r="A15" s="158"/>
      <c r="B15" s="127" t="s">
        <v>280</v>
      </c>
      <c r="C15" s="126" t="s">
        <v>1427</v>
      </c>
      <c r="D15" s="126"/>
      <c r="E15" s="160"/>
    </row>
    <row r="16" spans="1:10" ht="51" customHeight="1" thickBot="1" x14ac:dyDescent="0.25">
      <c r="A16" s="158"/>
      <c r="B16" s="127" t="s">
        <v>281</v>
      </c>
      <c r="C16" s="126" t="s">
        <v>1428</v>
      </c>
      <c r="D16" s="126"/>
      <c r="E16" s="160"/>
    </row>
    <row r="17" spans="1:5" ht="129" thickBot="1" x14ac:dyDescent="0.25">
      <c r="A17" s="156" t="s">
        <v>329</v>
      </c>
      <c r="B17" s="156"/>
      <c r="C17" s="126" t="s">
        <v>1009</v>
      </c>
      <c r="D17" s="126" t="s">
        <v>1010</v>
      </c>
      <c r="E17" s="126"/>
    </row>
    <row r="18" spans="1:5" ht="200.25" thickBot="1" x14ac:dyDescent="0.25">
      <c r="A18" s="157"/>
      <c r="B18" s="129" t="s">
        <v>330</v>
      </c>
      <c r="C18" s="126" t="s">
        <v>1004</v>
      </c>
      <c r="D18" s="126" t="s">
        <v>1011</v>
      </c>
      <c r="E18" s="161"/>
    </row>
    <row r="19" spans="1:5" ht="72" thickBot="1" x14ac:dyDescent="0.25">
      <c r="A19" s="158"/>
      <c r="B19" s="129" t="s">
        <v>331</v>
      </c>
      <c r="C19" s="126" t="s">
        <v>1008</v>
      </c>
      <c r="D19" s="126" t="s">
        <v>1005</v>
      </c>
      <c r="E19" s="162"/>
    </row>
    <row r="20" spans="1:5" ht="157.5" thickBot="1" x14ac:dyDescent="0.25">
      <c r="A20" s="158"/>
      <c r="B20" s="129" t="s">
        <v>332</v>
      </c>
      <c r="C20" s="126" t="s">
        <v>1007</v>
      </c>
      <c r="D20" s="126" t="s">
        <v>1006</v>
      </c>
      <c r="E20" s="162"/>
    </row>
    <row r="21" spans="1:5" ht="60.75" thickBot="1" x14ac:dyDescent="0.25">
      <c r="A21" s="159"/>
      <c r="B21" s="129" t="s">
        <v>333</v>
      </c>
      <c r="C21" s="126" t="s">
        <v>1013</v>
      </c>
      <c r="D21" s="130" t="s">
        <v>1012</v>
      </c>
      <c r="E21" s="163"/>
    </row>
    <row r="22" spans="1:5" ht="69" customHeight="1" thickBot="1" x14ac:dyDescent="0.25">
      <c r="A22" s="156" t="s">
        <v>282</v>
      </c>
      <c r="B22" s="156"/>
      <c r="C22" s="126"/>
      <c r="D22" s="126"/>
      <c r="E22" s="126"/>
    </row>
    <row r="23" spans="1:5" ht="28.5" customHeight="1" thickBot="1" x14ac:dyDescent="0.25">
      <c r="A23" s="157"/>
      <c r="B23" s="129" t="s">
        <v>283</v>
      </c>
      <c r="C23" s="126" t="s">
        <v>1062</v>
      </c>
      <c r="D23" s="126" t="s">
        <v>1076</v>
      </c>
      <c r="E23" s="161"/>
    </row>
    <row r="24" spans="1:5" ht="28.5" customHeight="1" thickBot="1" x14ac:dyDescent="0.25">
      <c r="A24" s="158"/>
      <c r="B24" s="129" t="s">
        <v>284</v>
      </c>
      <c r="C24" s="126" t="s">
        <v>1062</v>
      </c>
      <c r="D24" s="126" t="s">
        <v>1365</v>
      </c>
      <c r="E24" s="162"/>
    </row>
    <row r="25" spans="1:5" ht="28.5" customHeight="1" thickBot="1" x14ac:dyDescent="0.25">
      <c r="A25" s="158"/>
      <c r="B25" s="129" t="s">
        <v>285</v>
      </c>
      <c r="C25" s="126" t="s">
        <v>408</v>
      </c>
      <c r="D25" s="126" t="s">
        <v>1365</v>
      </c>
      <c r="E25" s="162"/>
    </row>
    <row r="26" spans="1:5" ht="28.5" customHeight="1" thickBot="1" x14ac:dyDescent="0.25">
      <c r="A26" s="159"/>
      <c r="B26" s="129" t="s">
        <v>286</v>
      </c>
      <c r="C26" s="126" t="s">
        <v>408</v>
      </c>
      <c r="D26" s="126" t="s">
        <v>1402</v>
      </c>
      <c r="E26" s="163"/>
    </row>
    <row r="27" spans="1:5" ht="28.5" customHeight="1" thickBot="1" x14ac:dyDescent="0.25">
      <c r="A27" s="156" t="s">
        <v>195</v>
      </c>
      <c r="B27" s="156"/>
      <c r="C27" s="126"/>
      <c r="D27" s="126"/>
      <c r="E27" s="126"/>
    </row>
    <row r="28" spans="1:5" ht="409.6" thickBot="1" x14ac:dyDescent="0.25">
      <c r="A28" s="164"/>
      <c r="B28" s="131" t="s">
        <v>469</v>
      </c>
      <c r="C28" s="126" t="s">
        <v>1058</v>
      </c>
      <c r="D28" s="126" t="s">
        <v>1059</v>
      </c>
      <c r="E28" s="161"/>
    </row>
    <row r="29" spans="1:5" ht="114.75" thickBot="1" x14ac:dyDescent="0.25">
      <c r="A29" s="165"/>
      <c r="B29" s="131" t="s">
        <v>468</v>
      </c>
      <c r="C29" s="126" t="s">
        <v>467</v>
      </c>
      <c r="D29" s="126" t="s">
        <v>466</v>
      </c>
      <c r="E29" s="162"/>
    </row>
    <row r="30" spans="1:5" ht="43.5" thickBot="1" x14ac:dyDescent="0.25">
      <c r="A30" s="165"/>
      <c r="B30" s="131" t="s">
        <v>465</v>
      </c>
      <c r="C30" s="126" t="s">
        <v>464</v>
      </c>
      <c r="D30" s="126" t="s">
        <v>342</v>
      </c>
      <c r="E30" s="162"/>
    </row>
    <row r="31" spans="1:5" ht="43.5" thickBot="1" x14ac:dyDescent="0.25">
      <c r="A31" s="165"/>
      <c r="B31" s="132" t="s">
        <v>463</v>
      </c>
      <c r="C31" s="126" t="s">
        <v>1430</v>
      </c>
      <c r="D31" s="126" t="s">
        <v>342</v>
      </c>
      <c r="E31" s="162"/>
    </row>
    <row r="32" spans="1:5" ht="57.75" thickBot="1" x14ac:dyDescent="0.25">
      <c r="A32" s="165"/>
      <c r="B32" s="132" t="s">
        <v>462</v>
      </c>
      <c r="C32" s="126" t="s">
        <v>461</v>
      </c>
      <c r="D32" s="126" t="s">
        <v>460</v>
      </c>
      <c r="E32" s="162"/>
    </row>
    <row r="33" spans="1:5" ht="114.75" thickBot="1" x14ac:dyDescent="0.25">
      <c r="A33" s="165"/>
      <c r="B33" s="132" t="s">
        <v>459</v>
      </c>
      <c r="C33" s="126" t="s">
        <v>458</v>
      </c>
      <c r="D33" s="126" t="s">
        <v>457</v>
      </c>
      <c r="E33" s="162"/>
    </row>
    <row r="34" spans="1:5" ht="45.75" thickBot="1" x14ac:dyDescent="0.25">
      <c r="A34" s="165"/>
      <c r="B34" s="132" t="s">
        <v>456</v>
      </c>
      <c r="C34" s="126" t="s">
        <v>455</v>
      </c>
      <c r="D34" s="130" t="s">
        <v>454</v>
      </c>
      <c r="E34" s="162"/>
    </row>
    <row r="35" spans="1:5" ht="43.5" thickBot="1" x14ac:dyDescent="0.25">
      <c r="A35" s="165"/>
      <c r="B35" s="132" t="s">
        <v>453</v>
      </c>
      <c r="C35" s="126" t="s">
        <v>452</v>
      </c>
      <c r="D35" s="126" t="s">
        <v>342</v>
      </c>
      <c r="E35" s="162"/>
    </row>
    <row r="36" spans="1:5" ht="43.5" thickBot="1" x14ac:dyDescent="0.25">
      <c r="A36" s="165"/>
      <c r="B36" s="132" t="s">
        <v>451</v>
      </c>
      <c r="C36" s="126" t="s">
        <v>450</v>
      </c>
      <c r="D36" s="126" t="s">
        <v>342</v>
      </c>
      <c r="E36" s="162"/>
    </row>
    <row r="37" spans="1:5" ht="57.75" thickBot="1" x14ac:dyDescent="0.25">
      <c r="A37" s="165"/>
      <c r="B37" s="132" t="s">
        <v>449</v>
      </c>
      <c r="C37" s="126" t="s">
        <v>448</v>
      </c>
      <c r="D37" s="126" t="s">
        <v>447</v>
      </c>
      <c r="E37" s="162"/>
    </row>
    <row r="38" spans="1:5" ht="43.5" thickBot="1" x14ac:dyDescent="0.25">
      <c r="A38" s="165"/>
      <c r="B38" s="132" t="s">
        <v>446</v>
      </c>
      <c r="C38" s="126" t="s">
        <v>445</v>
      </c>
      <c r="D38" s="126" t="s">
        <v>444</v>
      </c>
      <c r="E38" s="162"/>
    </row>
    <row r="39" spans="1:5" ht="43.5" thickBot="1" x14ac:dyDescent="0.25">
      <c r="A39" s="165"/>
      <c r="B39" s="132" t="s">
        <v>443</v>
      </c>
      <c r="C39" s="126" t="s">
        <v>442</v>
      </c>
      <c r="D39" s="126" t="s">
        <v>441</v>
      </c>
      <c r="E39" s="162"/>
    </row>
    <row r="40" spans="1:5" ht="129" thickBot="1" x14ac:dyDescent="0.25">
      <c r="A40" s="165"/>
      <c r="B40" s="132" t="s">
        <v>440</v>
      </c>
      <c r="C40" s="126" t="s">
        <v>1061</v>
      </c>
      <c r="D40" s="126" t="s">
        <v>439</v>
      </c>
      <c r="E40" s="162"/>
    </row>
    <row r="41" spans="1:5" ht="57.75" thickBot="1" x14ac:dyDescent="0.25">
      <c r="A41" s="165"/>
      <c r="B41" s="132" t="s">
        <v>438</v>
      </c>
      <c r="C41" s="126" t="s">
        <v>437</v>
      </c>
      <c r="D41" s="126" t="s">
        <v>436</v>
      </c>
      <c r="E41" s="162"/>
    </row>
    <row r="42" spans="1:5" ht="29.25" thickBot="1" x14ac:dyDescent="0.25">
      <c r="A42" s="165"/>
      <c r="B42" s="132" t="s">
        <v>435</v>
      </c>
      <c r="C42" s="126" t="s">
        <v>434</v>
      </c>
      <c r="D42" s="126" t="s">
        <v>342</v>
      </c>
      <c r="E42" s="162"/>
    </row>
    <row r="43" spans="1:5" ht="100.5" thickBot="1" x14ac:dyDescent="0.25">
      <c r="A43" s="165"/>
      <c r="B43" s="132" t="s">
        <v>433</v>
      </c>
      <c r="C43" s="133" t="s">
        <v>980</v>
      </c>
      <c r="D43" s="126" t="s">
        <v>982</v>
      </c>
      <c r="E43" s="162"/>
    </row>
    <row r="44" spans="1:5" ht="85.15" customHeight="1" thickBot="1" x14ac:dyDescent="0.25">
      <c r="A44" s="165"/>
      <c r="B44" s="132" t="s">
        <v>432</v>
      </c>
      <c r="C44" s="133" t="s">
        <v>981</v>
      </c>
      <c r="D44" s="126" t="s">
        <v>342</v>
      </c>
      <c r="E44" s="163"/>
    </row>
    <row r="45" spans="1:5" ht="43.5" thickBot="1" x14ac:dyDescent="0.25">
      <c r="A45" s="165"/>
      <c r="B45" s="132" t="s">
        <v>431</v>
      </c>
      <c r="C45" s="126" t="s">
        <v>1403</v>
      </c>
      <c r="D45" s="130" t="s">
        <v>1431</v>
      </c>
      <c r="E45" s="161"/>
    </row>
    <row r="46" spans="1:5" ht="243" thickBot="1" x14ac:dyDescent="0.25">
      <c r="A46" s="166"/>
      <c r="B46" s="132" t="s">
        <v>430</v>
      </c>
      <c r="C46" s="134" t="s">
        <v>983</v>
      </c>
      <c r="D46" s="134" t="s">
        <v>429</v>
      </c>
      <c r="E46" s="162"/>
    </row>
    <row r="47" spans="1:5" ht="30.75" customHeight="1" thickBot="1" x14ac:dyDescent="0.25">
      <c r="A47" s="156" t="s">
        <v>287</v>
      </c>
      <c r="B47" s="156"/>
      <c r="C47" s="126"/>
      <c r="D47" s="126"/>
      <c r="E47" s="126"/>
    </row>
    <row r="48" spans="1:5" ht="171.75" thickBot="1" x14ac:dyDescent="0.25">
      <c r="A48" s="157"/>
      <c r="B48" s="129" t="s">
        <v>288</v>
      </c>
      <c r="C48" s="126" t="s">
        <v>1423</v>
      </c>
      <c r="D48" s="126" t="s">
        <v>1435</v>
      </c>
      <c r="E48" s="161"/>
    </row>
    <row r="49" spans="1:5" ht="145.15" customHeight="1" thickBot="1" x14ac:dyDescent="0.25">
      <c r="A49" s="158"/>
      <c r="B49" s="129" t="s">
        <v>428</v>
      </c>
      <c r="C49" s="126" t="s">
        <v>1424</v>
      </c>
      <c r="D49" s="126"/>
      <c r="E49" s="162"/>
    </row>
    <row r="50" spans="1:5" ht="21.75" customHeight="1" thickBot="1" x14ac:dyDescent="0.25">
      <c r="A50" s="167" t="s">
        <v>196</v>
      </c>
      <c r="B50" s="168"/>
      <c r="C50" s="168"/>
      <c r="D50" s="168"/>
      <c r="E50" s="169"/>
    </row>
    <row r="51" spans="1:5" ht="85.5" customHeight="1" thickBot="1" x14ac:dyDescent="0.25">
      <c r="A51" s="156" t="s">
        <v>197</v>
      </c>
      <c r="B51" s="156"/>
      <c r="C51" s="126" t="s">
        <v>1367</v>
      </c>
      <c r="D51" s="126" t="s">
        <v>1368</v>
      </c>
      <c r="E51" s="126"/>
    </row>
    <row r="52" spans="1:5" ht="56.25" customHeight="1" thickBot="1" x14ac:dyDescent="0.25">
      <c r="A52" s="156" t="s">
        <v>198</v>
      </c>
      <c r="B52" s="156"/>
      <c r="C52" s="126" t="s">
        <v>427</v>
      </c>
      <c r="D52" s="126" t="s">
        <v>422</v>
      </c>
      <c r="E52" s="126"/>
    </row>
    <row r="53" spans="1:5" ht="75.75" thickBot="1" x14ac:dyDescent="0.25">
      <c r="A53" s="157"/>
      <c r="B53" s="129" t="s">
        <v>334</v>
      </c>
      <c r="C53" s="126" t="s">
        <v>426</v>
      </c>
      <c r="D53" s="126" t="s">
        <v>422</v>
      </c>
      <c r="E53" s="161"/>
    </row>
    <row r="54" spans="1:5" ht="45.75" thickBot="1" x14ac:dyDescent="0.25">
      <c r="A54" s="158"/>
      <c r="B54" s="129" t="s">
        <v>335</v>
      </c>
      <c r="C54" s="126" t="s">
        <v>425</v>
      </c>
      <c r="D54" s="126" t="s">
        <v>376</v>
      </c>
      <c r="E54" s="162"/>
    </row>
    <row r="55" spans="1:5" ht="75.75" thickBot="1" x14ac:dyDescent="0.25">
      <c r="A55" s="158"/>
      <c r="B55" s="129" t="s">
        <v>336</v>
      </c>
      <c r="C55" s="126" t="s">
        <v>424</v>
      </c>
      <c r="D55" s="126" t="s">
        <v>422</v>
      </c>
      <c r="E55" s="162"/>
    </row>
    <row r="56" spans="1:5" ht="45.75" thickBot="1" x14ac:dyDescent="0.25">
      <c r="A56" s="159"/>
      <c r="B56" s="129" t="s">
        <v>337</v>
      </c>
      <c r="C56" s="126" t="s">
        <v>423</v>
      </c>
      <c r="D56" s="126" t="s">
        <v>422</v>
      </c>
      <c r="E56" s="163"/>
    </row>
    <row r="57" spans="1:5" ht="57" customHeight="1" thickBot="1" x14ac:dyDescent="0.25">
      <c r="A57" s="156" t="s">
        <v>199</v>
      </c>
      <c r="B57" s="156"/>
      <c r="C57" s="126" t="s">
        <v>408</v>
      </c>
      <c r="D57" s="126"/>
      <c r="E57" s="126"/>
    </row>
    <row r="58" spans="1:5" ht="83.45" customHeight="1" thickBot="1" x14ac:dyDescent="0.25">
      <c r="A58" s="170"/>
      <c r="B58" s="129" t="s">
        <v>222</v>
      </c>
      <c r="C58" s="126" t="s">
        <v>1069</v>
      </c>
      <c r="D58" s="126" t="s">
        <v>1046</v>
      </c>
      <c r="E58" s="126"/>
    </row>
    <row r="59" spans="1:5" ht="70.900000000000006" customHeight="1" thickBot="1" x14ac:dyDescent="0.25">
      <c r="A59" s="171"/>
      <c r="B59" s="129" t="s">
        <v>223</v>
      </c>
      <c r="C59" s="126" t="s">
        <v>1047</v>
      </c>
      <c r="D59" s="126"/>
      <c r="E59" s="126"/>
    </row>
    <row r="60" spans="1:5" ht="72" thickBot="1" x14ac:dyDescent="0.25">
      <c r="A60" s="171"/>
      <c r="B60" s="129" t="s">
        <v>224</v>
      </c>
      <c r="C60" s="126" t="s">
        <v>1049</v>
      </c>
      <c r="D60" s="126"/>
      <c r="E60" s="126"/>
    </row>
    <row r="61" spans="1:5" ht="100.5" thickBot="1" x14ac:dyDescent="0.25">
      <c r="A61" s="172"/>
      <c r="B61" s="129" t="s">
        <v>225</v>
      </c>
      <c r="C61" s="126" t="s">
        <v>1048</v>
      </c>
      <c r="D61" s="126" t="s">
        <v>1050</v>
      </c>
      <c r="E61" s="126"/>
    </row>
    <row r="62" spans="1:5" ht="51" customHeight="1" thickBot="1" x14ac:dyDescent="0.25">
      <c r="A62" s="156" t="s">
        <v>200</v>
      </c>
      <c r="B62" s="156"/>
      <c r="C62" s="126" t="s">
        <v>1053</v>
      </c>
      <c r="D62" s="126"/>
      <c r="E62" s="126"/>
    </row>
    <row r="63" spans="1:5" ht="63.6" customHeight="1" thickBot="1" x14ac:dyDescent="0.25">
      <c r="A63" s="157"/>
      <c r="B63" s="129" t="s">
        <v>338</v>
      </c>
      <c r="C63" s="126" t="s">
        <v>1413</v>
      </c>
      <c r="D63" s="126" t="s">
        <v>1425</v>
      </c>
      <c r="E63" s="161"/>
    </row>
    <row r="64" spans="1:5" ht="43.5" thickBot="1" x14ac:dyDescent="0.25">
      <c r="A64" s="158"/>
      <c r="B64" s="129" t="s">
        <v>339</v>
      </c>
      <c r="C64" s="126" t="s">
        <v>1414</v>
      </c>
      <c r="D64" s="126"/>
      <c r="E64" s="162"/>
    </row>
    <row r="65" spans="1:5" ht="45.75" thickBot="1" x14ac:dyDescent="0.25">
      <c r="A65" s="158"/>
      <c r="B65" s="129" t="s">
        <v>340</v>
      </c>
      <c r="C65" s="126" t="s">
        <v>1415</v>
      </c>
      <c r="D65" s="126"/>
      <c r="E65" s="162"/>
    </row>
    <row r="66" spans="1:5" ht="42" customHeight="1" thickBot="1" x14ac:dyDescent="0.25">
      <c r="A66" s="159"/>
      <c r="B66" s="129" t="s">
        <v>341</v>
      </c>
      <c r="C66" s="126" t="s">
        <v>1422</v>
      </c>
      <c r="D66" s="130"/>
      <c r="E66" s="163"/>
    </row>
    <row r="67" spans="1:5" ht="36" customHeight="1" thickBot="1" x14ac:dyDescent="0.25">
      <c r="A67" s="156" t="s">
        <v>201</v>
      </c>
      <c r="B67" s="156"/>
      <c r="C67" s="126"/>
      <c r="D67" s="126"/>
      <c r="E67" s="126"/>
    </row>
    <row r="68" spans="1:5" ht="114.75" thickBot="1" x14ac:dyDescent="0.25">
      <c r="A68" s="157"/>
      <c r="B68" s="129" t="s">
        <v>202</v>
      </c>
      <c r="C68" s="134" t="s">
        <v>421</v>
      </c>
      <c r="D68" s="126" t="s">
        <v>368</v>
      </c>
      <c r="E68" s="161"/>
    </row>
    <row r="69" spans="1:5" ht="250.9" customHeight="1" thickBot="1" x14ac:dyDescent="0.25">
      <c r="A69" s="158"/>
      <c r="B69" s="129" t="s">
        <v>203</v>
      </c>
      <c r="C69" s="126" t="s">
        <v>1388</v>
      </c>
      <c r="D69" s="126" t="s">
        <v>1387</v>
      </c>
      <c r="E69" s="162"/>
    </row>
    <row r="70" spans="1:5" ht="114.75" thickBot="1" x14ac:dyDescent="0.25">
      <c r="A70" s="158"/>
      <c r="B70" s="129" t="s">
        <v>210</v>
      </c>
      <c r="C70" s="126" t="s">
        <v>420</v>
      </c>
      <c r="D70" s="126" t="s">
        <v>419</v>
      </c>
      <c r="E70" s="162"/>
    </row>
    <row r="71" spans="1:5" ht="28.5" customHeight="1" thickBot="1" x14ac:dyDescent="0.25">
      <c r="A71" s="158"/>
      <c r="B71" s="129" t="s">
        <v>204</v>
      </c>
      <c r="C71" s="126" t="s">
        <v>342</v>
      </c>
      <c r="D71" s="126" t="s">
        <v>342</v>
      </c>
      <c r="E71" s="162"/>
    </row>
    <row r="72" spans="1:5" ht="72" thickBot="1" x14ac:dyDescent="0.25">
      <c r="A72" s="158"/>
      <c r="B72" s="129" t="s">
        <v>205</v>
      </c>
      <c r="C72" s="126" t="s">
        <v>408</v>
      </c>
      <c r="D72" s="126" t="s">
        <v>1401</v>
      </c>
      <c r="E72" s="162"/>
    </row>
    <row r="73" spans="1:5" ht="29.25" thickBot="1" x14ac:dyDescent="0.25">
      <c r="A73" s="158"/>
      <c r="B73" s="129" t="s">
        <v>206</v>
      </c>
      <c r="C73" s="126" t="s">
        <v>342</v>
      </c>
      <c r="D73" s="126" t="s">
        <v>342</v>
      </c>
      <c r="E73" s="162"/>
    </row>
    <row r="74" spans="1:5" ht="43.5" thickBot="1" x14ac:dyDescent="0.25">
      <c r="A74" s="158"/>
      <c r="B74" s="129" t="s">
        <v>207</v>
      </c>
      <c r="C74" s="126" t="s">
        <v>1411</v>
      </c>
      <c r="D74" s="126" t="s">
        <v>342</v>
      </c>
      <c r="E74" s="162"/>
    </row>
    <row r="75" spans="1:5" ht="72" thickBot="1" x14ac:dyDescent="0.25">
      <c r="A75" s="158"/>
      <c r="B75" s="129" t="s">
        <v>208</v>
      </c>
      <c r="C75" s="126" t="s">
        <v>1421</v>
      </c>
      <c r="D75" s="126" t="s">
        <v>342</v>
      </c>
      <c r="E75" s="162"/>
    </row>
    <row r="76" spans="1:5" ht="100.5" thickBot="1" x14ac:dyDescent="0.25">
      <c r="A76" s="158"/>
      <c r="B76" s="129" t="s">
        <v>209</v>
      </c>
      <c r="C76" s="126" t="s">
        <v>418</v>
      </c>
      <c r="D76" s="126" t="s">
        <v>417</v>
      </c>
      <c r="E76" s="162"/>
    </row>
    <row r="77" spans="1:5" ht="86.25" thickBot="1" x14ac:dyDescent="0.25">
      <c r="A77" s="159"/>
      <c r="B77" s="129" t="s">
        <v>211</v>
      </c>
      <c r="C77" s="126" t="s">
        <v>416</v>
      </c>
      <c r="D77" s="126" t="s">
        <v>415</v>
      </c>
      <c r="E77" s="163"/>
    </row>
    <row r="78" spans="1:5" ht="22.5" customHeight="1" thickBot="1" x14ac:dyDescent="0.25">
      <c r="A78" s="167" t="s">
        <v>212</v>
      </c>
      <c r="B78" s="168"/>
      <c r="C78" s="168"/>
      <c r="D78" s="168"/>
      <c r="E78" s="169"/>
    </row>
    <row r="79" spans="1:5" ht="57.75" customHeight="1" thickBot="1" x14ac:dyDescent="0.25">
      <c r="A79" s="156" t="s">
        <v>293</v>
      </c>
      <c r="B79" s="156"/>
      <c r="C79" s="126" t="s">
        <v>408</v>
      </c>
      <c r="D79" s="126" t="s">
        <v>342</v>
      </c>
      <c r="E79" s="126"/>
    </row>
    <row r="80" spans="1:5" ht="20.25" customHeight="1" thickBot="1" x14ac:dyDescent="0.25">
      <c r="A80" s="157"/>
      <c r="B80" s="129" t="s">
        <v>289</v>
      </c>
      <c r="C80" s="126" t="s">
        <v>414</v>
      </c>
      <c r="D80" s="126" t="s">
        <v>413</v>
      </c>
      <c r="E80" s="173" t="s">
        <v>412</v>
      </c>
    </row>
    <row r="81" spans="1:5" ht="20.25" customHeight="1" thickBot="1" x14ac:dyDescent="0.25">
      <c r="A81" s="158"/>
      <c r="B81" s="129" t="s">
        <v>290</v>
      </c>
      <c r="C81" s="126"/>
      <c r="D81" s="126"/>
      <c r="E81" s="174"/>
    </row>
    <row r="82" spans="1:5" ht="171.75" thickBot="1" x14ac:dyDescent="0.25">
      <c r="A82" s="158"/>
      <c r="B82" s="129" t="s">
        <v>291</v>
      </c>
      <c r="C82" s="126" t="s">
        <v>388</v>
      </c>
      <c r="D82" s="129" t="s">
        <v>411</v>
      </c>
      <c r="E82" s="174"/>
    </row>
    <row r="83" spans="1:5" ht="129" thickBot="1" x14ac:dyDescent="0.25">
      <c r="A83" s="159"/>
      <c r="B83" s="129" t="s">
        <v>292</v>
      </c>
      <c r="C83" s="126" t="s">
        <v>410</v>
      </c>
      <c r="D83" s="126" t="s">
        <v>409</v>
      </c>
      <c r="E83" s="175"/>
    </row>
    <row r="84" spans="1:5" ht="88.15" customHeight="1" thickBot="1" x14ac:dyDescent="0.25">
      <c r="A84" s="156" t="s">
        <v>213</v>
      </c>
      <c r="B84" s="156"/>
      <c r="C84" s="126" t="s">
        <v>1070</v>
      </c>
      <c r="D84" s="126" t="s">
        <v>1071</v>
      </c>
      <c r="E84" s="126"/>
    </row>
    <row r="85" spans="1:5" ht="176.45" customHeight="1" thickBot="1" x14ac:dyDescent="0.25">
      <c r="A85" s="157"/>
      <c r="B85" s="129" t="s">
        <v>226</v>
      </c>
      <c r="C85" s="126" t="s">
        <v>1366</v>
      </c>
      <c r="D85" s="126" t="s">
        <v>1072</v>
      </c>
      <c r="E85" s="161" t="s">
        <v>407</v>
      </c>
    </row>
    <row r="86" spans="1:5" ht="171.75" thickBot="1" x14ac:dyDescent="0.25">
      <c r="A86" s="158"/>
      <c r="B86" s="129" t="s">
        <v>227</v>
      </c>
      <c r="C86" s="126" t="s">
        <v>1074</v>
      </c>
      <c r="D86" s="135" t="s">
        <v>1073</v>
      </c>
      <c r="E86" s="162"/>
    </row>
    <row r="87" spans="1:5" ht="72" thickBot="1" x14ac:dyDescent="0.25">
      <c r="A87" s="158"/>
      <c r="B87" s="129" t="s">
        <v>228</v>
      </c>
      <c r="C87" s="126" t="s">
        <v>1075</v>
      </c>
      <c r="D87" s="126" t="s">
        <v>406</v>
      </c>
      <c r="E87" s="162"/>
    </row>
    <row r="88" spans="1:5" ht="57.75" thickBot="1" x14ac:dyDescent="0.25">
      <c r="A88" s="158"/>
      <c r="B88" s="129" t="s">
        <v>229</v>
      </c>
      <c r="C88" s="126" t="s">
        <v>405</v>
      </c>
      <c r="D88" s="126" t="s">
        <v>404</v>
      </c>
      <c r="E88" s="162"/>
    </row>
    <row r="89" spans="1:5" ht="72" thickBot="1" x14ac:dyDescent="0.25">
      <c r="A89" s="159"/>
      <c r="B89" s="129" t="s">
        <v>230</v>
      </c>
      <c r="C89" s="126" t="s">
        <v>403</v>
      </c>
      <c r="D89" s="126" t="s">
        <v>402</v>
      </c>
      <c r="E89" s="163"/>
    </row>
    <row r="90" spans="1:5" ht="145.9" customHeight="1" thickBot="1" x14ac:dyDescent="0.25">
      <c r="A90" s="156" t="s">
        <v>214</v>
      </c>
      <c r="B90" s="156"/>
      <c r="C90" s="136" t="s">
        <v>1053</v>
      </c>
      <c r="D90" s="126"/>
      <c r="E90" s="137" t="s">
        <v>1054</v>
      </c>
    </row>
    <row r="91" spans="1:5" ht="43.5" thickBot="1" x14ac:dyDescent="0.25">
      <c r="A91" s="157"/>
      <c r="B91" s="129" t="s">
        <v>231</v>
      </c>
      <c r="C91" s="138" t="s">
        <v>1053</v>
      </c>
      <c r="D91" s="137" t="s">
        <v>1057</v>
      </c>
      <c r="E91" s="161"/>
    </row>
    <row r="92" spans="1:5" ht="100.5" thickBot="1" x14ac:dyDescent="0.25">
      <c r="A92" s="158"/>
      <c r="B92" s="129" t="s">
        <v>232</v>
      </c>
      <c r="C92" s="125" t="s">
        <v>401</v>
      </c>
      <c r="D92" s="135" t="s">
        <v>400</v>
      </c>
      <c r="E92" s="162"/>
    </row>
    <row r="93" spans="1:5" ht="50.25" customHeight="1" thickBot="1" x14ac:dyDescent="0.25">
      <c r="A93" s="158"/>
      <c r="B93" s="139" t="s">
        <v>233</v>
      </c>
      <c r="C93" s="140" t="s">
        <v>1053</v>
      </c>
      <c r="D93" s="137" t="s">
        <v>1055</v>
      </c>
      <c r="E93" s="162"/>
    </row>
    <row r="94" spans="1:5" ht="51.75" customHeight="1" thickBot="1" x14ac:dyDescent="0.25">
      <c r="A94" s="159"/>
      <c r="B94" s="139" t="s">
        <v>234</v>
      </c>
      <c r="C94" s="140" t="s">
        <v>1053</v>
      </c>
      <c r="D94" s="141" t="s">
        <v>1056</v>
      </c>
      <c r="E94" s="176"/>
    </row>
    <row r="95" spans="1:5" ht="22.5" customHeight="1" thickBot="1" x14ac:dyDescent="0.25">
      <c r="A95" s="167" t="s">
        <v>215</v>
      </c>
      <c r="B95" s="168"/>
      <c r="C95" s="177"/>
      <c r="D95" s="177"/>
      <c r="E95" s="169"/>
    </row>
    <row r="96" spans="1:5" ht="43.5" thickBot="1" x14ac:dyDescent="0.25">
      <c r="A96" s="156" t="s">
        <v>216</v>
      </c>
      <c r="B96" s="156"/>
      <c r="C96" s="126" t="s">
        <v>399</v>
      </c>
      <c r="D96" s="126" t="s">
        <v>398</v>
      </c>
      <c r="E96" s="161"/>
    </row>
    <row r="97" spans="1:5" ht="100.5" thickBot="1" x14ac:dyDescent="0.25">
      <c r="A97" s="156" t="s">
        <v>397</v>
      </c>
      <c r="B97" s="156"/>
      <c r="C97" s="126" t="s">
        <v>396</v>
      </c>
      <c r="D97" s="130" t="s">
        <v>395</v>
      </c>
      <c r="E97" s="162"/>
    </row>
    <row r="98" spans="1:5" ht="15.75" thickBot="1" x14ac:dyDescent="0.25">
      <c r="A98" s="156" t="s">
        <v>217</v>
      </c>
      <c r="B98" s="156"/>
      <c r="C98" s="126"/>
      <c r="D98" s="126"/>
      <c r="E98" s="162"/>
    </row>
    <row r="99" spans="1:5" ht="143.25" thickBot="1" x14ac:dyDescent="0.25">
      <c r="A99" s="156" t="s">
        <v>394</v>
      </c>
      <c r="B99" s="156"/>
      <c r="C99" s="129" t="s">
        <v>393</v>
      </c>
      <c r="D99" s="130" t="s">
        <v>392</v>
      </c>
      <c r="E99" s="162"/>
    </row>
    <row r="100" spans="1:5" ht="409.6" thickBot="1" x14ac:dyDescent="0.25">
      <c r="A100" s="156" t="s">
        <v>391</v>
      </c>
      <c r="B100" s="156"/>
      <c r="C100" s="126" t="s">
        <v>390</v>
      </c>
      <c r="D100" s="161" t="s">
        <v>389</v>
      </c>
      <c r="E100" s="162"/>
    </row>
    <row r="101" spans="1:5" ht="28.5" customHeight="1" thickBot="1" x14ac:dyDescent="0.25">
      <c r="A101" s="156" t="s">
        <v>294</v>
      </c>
      <c r="B101" s="156"/>
      <c r="C101" s="126" t="s">
        <v>1400</v>
      </c>
      <c r="D101" s="163"/>
      <c r="E101" s="162"/>
    </row>
    <row r="102" spans="1:5" ht="28.5" customHeight="1" thickBot="1" x14ac:dyDescent="0.25">
      <c r="A102" s="156" t="s">
        <v>295</v>
      </c>
      <c r="B102" s="156"/>
      <c r="C102" s="126"/>
      <c r="D102" s="126"/>
      <c r="E102" s="162"/>
    </row>
    <row r="103" spans="1:5" ht="57.75" thickBot="1" x14ac:dyDescent="0.25">
      <c r="A103" s="156" t="s">
        <v>296</v>
      </c>
      <c r="B103" s="156"/>
      <c r="C103" s="126" t="s">
        <v>388</v>
      </c>
      <c r="D103" s="126" t="s">
        <v>387</v>
      </c>
      <c r="E103" s="163"/>
    </row>
    <row r="104" spans="1:5" ht="28.5" customHeight="1" thickBot="1" x14ac:dyDescent="0.3">
      <c r="A104" s="157"/>
      <c r="B104" s="129" t="s">
        <v>297</v>
      </c>
      <c r="C104" s="126" t="s">
        <v>386</v>
      </c>
      <c r="D104" s="142" t="s">
        <v>382</v>
      </c>
      <c r="E104" s="161"/>
    </row>
    <row r="105" spans="1:5" ht="37.15" customHeight="1" thickBot="1" x14ac:dyDescent="0.3">
      <c r="A105" s="158"/>
      <c r="B105" s="129" t="s">
        <v>298</v>
      </c>
      <c r="C105" s="126" t="s">
        <v>385</v>
      </c>
      <c r="D105" s="142" t="s">
        <v>382</v>
      </c>
      <c r="E105" s="162"/>
    </row>
    <row r="106" spans="1:5" ht="45" customHeight="1" thickBot="1" x14ac:dyDescent="0.3">
      <c r="A106" s="158"/>
      <c r="B106" s="129" t="s">
        <v>299</v>
      </c>
      <c r="C106" s="126" t="s">
        <v>384</v>
      </c>
      <c r="D106" s="142" t="s">
        <v>382</v>
      </c>
      <c r="E106" s="162"/>
    </row>
    <row r="107" spans="1:5" ht="43.5" thickBot="1" x14ac:dyDescent="0.3">
      <c r="A107" s="159"/>
      <c r="B107" s="129" t="s">
        <v>300</v>
      </c>
      <c r="C107" s="126" t="s">
        <v>383</v>
      </c>
      <c r="D107" s="142" t="s">
        <v>382</v>
      </c>
      <c r="E107" s="163"/>
    </row>
    <row r="108" spans="1:5" ht="309.60000000000002" customHeight="1" thickBot="1" x14ac:dyDescent="0.25">
      <c r="A108" s="156" t="s">
        <v>301</v>
      </c>
      <c r="B108" s="156"/>
      <c r="C108" s="161" t="s">
        <v>1399</v>
      </c>
      <c r="D108" s="161"/>
      <c r="E108" s="161"/>
    </row>
    <row r="109" spans="1:5" ht="309.60000000000002" customHeight="1" thickBot="1" x14ac:dyDescent="0.25">
      <c r="A109" s="143"/>
      <c r="B109" s="144"/>
      <c r="C109" s="163"/>
      <c r="D109" s="163"/>
      <c r="E109" s="163"/>
    </row>
    <row r="110" spans="1:5" ht="57.75" thickBot="1" x14ac:dyDescent="0.25">
      <c r="A110" s="178"/>
      <c r="B110" s="129" t="s">
        <v>235</v>
      </c>
      <c r="C110" s="126" t="s">
        <v>381</v>
      </c>
      <c r="D110" s="126" t="s">
        <v>380</v>
      </c>
      <c r="E110" s="161"/>
    </row>
    <row r="111" spans="1:5" ht="43.5" thickBot="1" x14ac:dyDescent="0.25">
      <c r="A111" s="179"/>
      <c r="B111" s="129" t="s">
        <v>236</v>
      </c>
      <c r="C111" s="126" t="s">
        <v>379</v>
      </c>
      <c r="D111" s="126" t="s">
        <v>378</v>
      </c>
      <c r="E111" s="162"/>
    </row>
    <row r="112" spans="1:5" ht="43.5" thickBot="1" x14ac:dyDescent="0.25">
      <c r="A112" s="179"/>
      <c r="B112" s="129" t="s">
        <v>237</v>
      </c>
      <c r="C112" s="126" t="s">
        <v>377</v>
      </c>
      <c r="D112" s="126" t="s">
        <v>376</v>
      </c>
      <c r="E112" s="162"/>
    </row>
    <row r="113" spans="1:5" ht="114.75" thickBot="1" x14ac:dyDescent="0.25">
      <c r="A113" s="180"/>
      <c r="B113" s="129" t="s">
        <v>238</v>
      </c>
      <c r="C113" s="126" t="s">
        <v>375</v>
      </c>
      <c r="D113" s="126" t="s">
        <v>374</v>
      </c>
      <c r="E113" s="163"/>
    </row>
    <row r="114" spans="1:5" ht="45.75" customHeight="1" thickBot="1" x14ac:dyDescent="0.25">
      <c r="A114" s="156" t="s">
        <v>218</v>
      </c>
      <c r="B114" s="156"/>
      <c r="C114" s="126"/>
      <c r="D114" s="126"/>
      <c r="E114" s="126"/>
    </row>
    <row r="115" spans="1:5" ht="44.45" customHeight="1" thickBot="1" x14ac:dyDescent="0.25">
      <c r="A115" s="157"/>
      <c r="B115" s="129" t="s">
        <v>373</v>
      </c>
      <c r="C115" s="145" t="s">
        <v>1051</v>
      </c>
      <c r="D115" s="130" t="s">
        <v>1057</v>
      </c>
      <c r="E115" s="161" t="s">
        <v>372</v>
      </c>
    </row>
    <row r="116" spans="1:5" ht="170.45" customHeight="1" thickBot="1" x14ac:dyDescent="0.25">
      <c r="A116" s="158"/>
      <c r="B116" s="129" t="s">
        <v>371</v>
      </c>
      <c r="C116" s="126" t="s">
        <v>1052</v>
      </c>
      <c r="D116" s="130" t="s">
        <v>1404</v>
      </c>
      <c r="E116" s="162"/>
    </row>
    <row r="117" spans="1:5" ht="100.5" thickBot="1" x14ac:dyDescent="0.25">
      <c r="A117" s="158"/>
      <c r="B117" s="129" t="s">
        <v>370</v>
      </c>
      <c r="C117" s="134" t="s">
        <v>369</v>
      </c>
      <c r="D117" s="126" t="s">
        <v>368</v>
      </c>
      <c r="E117" s="162"/>
    </row>
    <row r="118" spans="1:5" ht="86.25" thickBot="1" x14ac:dyDescent="0.25">
      <c r="A118" s="158"/>
      <c r="B118" s="129" t="s">
        <v>367</v>
      </c>
      <c r="C118" s="126" t="s">
        <v>366</v>
      </c>
      <c r="D118" s="126" t="s">
        <v>365</v>
      </c>
      <c r="E118" s="162"/>
    </row>
    <row r="119" spans="1:5" ht="57.75" thickBot="1" x14ac:dyDescent="0.25">
      <c r="A119" s="158"/>
      <c r="B119" s="129" t="s">
        <v>364</v>
      </c>
      <c r="C119" s="146" t="s">
        <v>988</v>
      </c>
      <c r="D119" s="146" t="s">
        <v>989</v>
      </c>
      <c r="E119" s="162"/>
    </row>
    <row r="120" spans="1:5" ht="57.75" thickBot="1" x14ac:dyDescent="0.25">
      <c r="A120" s="158"/>
      <c r="B120" s="129" t="s">
        <v>363</v>
      </c>
      <c r="C120" s="146" t="s">
        <v>990</v>
      </c>
      <c r="D120" s="146" t="s">
        <v>989</v>
      </c>
      <c r="E120" s="162"/>
    </row>
    <row r="121" spans="1:5" ht="316.14999999999998" customHeight="1" thickBot="1" x14ac:dyDescent="0.25">
      <c r="A121" s="158"/>
      <c r="B121" s="129" t="s">
        <v>362</v>
      </c>
      <c r="C121" s="146" t="s">
        <v>991</v>
      </c>
      <c r="D121" s="146" t="s">
        <v>992</v>
      </c>
      <c r="E121" s="162"/>
    </row>
    <row r="122" spans="1:5" ht="28.5" customHeight="1" thickBot="1" x14ac:dyDescent="0.25">
      <c r="A122" s="158"/>
      <c r="B122" s="129" t="s">
        <v>361</v>
      </c>
      <c r="C122" s="146" t="s">
        <v>993</v>
      </c>
      <c r="D122" s="126" t="s">
        <v>342</v>
      </c>
      <c r="E122" s="162"/>
    </row>
    <row r="123" spans="1:5" ht="90" customHeight="1" thickBot="1" x14ac:dyDescent="0.25">
      <c r="A123" s="158"/>
      <c r="B123" s="129" t="s">
        <v>360</v>
      </c>
      <c r="C123" s="146" t="s">
        <v>994</v>
      </c>
      <c r="D123" s="126" t="s">
        <v>342</v>
      </c>
      <c r="E123" s="162"/>
    </row>
    <row r="124" spans="1:5" ht="285" customHeight="1" thickBot="1" x14ac:dyDescent="0.25">
      <c r="A124" s="158"/>
      <c r="B124" s="129" t="s">
        <v>359</v>
      </c>
      <c r="C124" s="146" t="s">
        <v>995</v>
      </c>
      <c r="D124" s="126" t="s">
        <v>342</v>
      </c>
      <c r="E124" s="162"/>
    </row>
    <row r="125" spans="1:5" ht="24" customHeight="1" thickBot="1" x14ac:dyDescent="0.25">
      <c r="A125" s="158"/>
      <c r="B125" s="129" t="s">
        <v>358</v>
      </c>
      <c r="C125" s="146" t="s">
        <v>996</v>
      </c>
      <c r="D125" s="126" t="s">
        <v>342</v>
      </c>
      <c r="E125" s="162"/>
    </row>
    <row r="126" spans="1:5" ht="24" customHeight="1" thickBot="1" x14ac:dyDescent="0.25">
      <c r="A126" s="158"/>
      <c r="B126" s="129" t="s">
        <v>357</v>
      </c>
      <c r="C126" s="146" t="s">
        <v>997</v>
      </c>
      <c r="D126" s="126" t="s">
        <v>342</v>
      </c>
      <c r="E126" s="162"/>
    </row>
    <row r="127" spans="1:5" ht="73.150000000000006" customHeight="1" thickBot="1" x14ac:dyDescent="0.25">
      <c r="A127" s="158"/>
      <c r="B127" s="129" t="s">
        <v>356</v>
      </c>
      <c r="C127" s="146" t="s">
        <v>998</v>
      </c>
      <c r="D127" s="126" t="s">
        <v>342</v>
      </c>
      <c r="E127" s="162"/>
    </row>
    <row r="128" spans="1:5" ht="57.75" thickBot="1" x14ac:dyDescent="0.25">
      <c r="A128" s="158"/>
      <c r="B128" s="129" t="s">
        <v>355</v>
      </c>
      <c r="C128" s="126" t="s">
        <v>354</v>
      </c>
      <c r="D128" s="126" t="s">
        <v>348</v>
      </c>
      <c r="E128" s="162"/>
    </row>
    <row r="129" spans="1:5" ht="29.25" thickBot="1" x14ac:dyDescent="0.25">
      <c r="A129" s="158"/>
      <c r="B129" s="129" t="s">
        <v>353</v>
      </c>
      <c r="C129" s="126" t="s">
        <v>352</v>
      </c>
      <c r="D129" s="126" t="s">
        <v>351</v>
      </c>
      <c r="E129" s="162"/>
    </row>
    <row r="130" spans="1:5" ht="29.25" thickBot="1" x14ac:dyDescent="0.25">
      <c r="A130" s="158"/>
      <c r="B130" s="129" t="s">
        <v>350</v>
      </c>
      <c r="C130" s="126" t="s">
        <v>349</v>
      </c>
      <c r="D130" s="126" t="s">
        <v>348</v>
      </c>
      <c r="E130" s="162"/>
    </row>
    <row r="131" spans="1:5" ht="57.75" thickBot="1" x14ac:dyDescent="0.25">
      <c r="A131" s="158"/>
      <c r="B131" s="129" t="s">
        <v>347</v>
      </c>
      <c r="C131" s="126" t="s">
        <v>346</v>
      </c>
      <c r="D131" s="126" t="s">
        <v>345</v>
      </c>
      <c r="E131" s="162"/>
    </row>
    <row r="132" spans="1:5" ht="28.5" customHeight="1" thickBot="1" x14ac:dyDescent="0.25">
      <c r="A132" s="159"/>
      <c r="B132" s="129" t="s">
        <v>344</v>
      </c>
      <c r="C132" s="126" t="s">
        <v>343</v>
      </c>
      <c r="D132" s="126" t="s">
        <v>342</v>
      </c>
      <c r="E132" s="163"/>
    </row>
    <row r="133" spans="1:5" ht="42.75" customHeight="1" thickBot="1" x14ac:dyDescent="0.25">
      <c r="A133" s="156" t="s">
        <v>219</v>
      </c>
      <c r="B133" s="156"/>
      <c r="C133" s="126" t="s">
        <v>1405</v>
      </c>
      <c r="D133" s="130" t="s">
        <v>1057</v>
      </c>
      <c r="E133" s="161"/>
    </row>
    <row r="134" spans="1:5" ht="126" customHeight="1" thickBot="1" x14ac:dyDescent="0.25">
      <c r="A134" s="156" t="s">
        <v>220</v>
      </c>
      <c r="B134" s="156"/>
      <c r="C134" s="129" t="s">
        <v>1406</v>
      </c>
      <c r="D134" s="130" t="s">
        <v>1057</v>
      </c>
      <c r="E134" s="162"/>
    </row>
    <row r="135" spans="1:5" ht="36" customHeight="1" thickBot="1" x14ac:dyDescent="0.25">
      <c r="A135" s="156" t="s">
        <v>221</v>
      </c>
      <c r="B135" s="156"/>
      <c r="C135" s="126" t="s">
        <v>1412</v>
      </c>
      <c r="D135" s="126" t="s">
        <v>1404</v>
      </c>
      <c r="E135" s="162"/>
    </row>
    <row r="136" spans="1:5" ht="79.900000000000006" customHeight="1" thickBot="1" x14ac:dyDescent="0.25">
      <c r="A136" s="156" t="s">
        <v>302</v>
      </c>
      <c r="B136" s="156"/>
      <c r="C136" s="126" t="s">
        <v>1407</v>
      </c>
      <c r="D136" s="126" t="s">
        <v>1404</v>
      </c>
      <c r="E136" s="162"/>
    </row>
    <row r="137" spans="1:5" ht="31.5" customHeight="1" thickBot="1" x14ac:dyDescent="0.25">
      <c r="A137" s="156" t="s">
        <v>303</v>
      </c>
      <c r="B137" s="156"/>
      <c r="C137" s="126" t="s">
        <v>1408</v>
      </c>
      <c r="D137" s="126"/>
      <c r="E137" s="162"/>
    </row>
    <row r="138" spans="1:5" ht="31.5" customHeight="1" thickBot="1" x14ac:dyDescent="0.25">
      <c r="A138" s="181" t="s">
        <v>304</v>
      </c>
      <c r="B138" s="182"/>
      <c r="C138" s="126" t="s">
        <v>1408</v>
      </c>
      <c r="D138" s="126"/>
      <c r="E138" s="162"/>
    </row>
    <row r="139" spans="1:5" ht="47.25" customHeight="1" thickBot="1" x14ac:dyDescent="0.25">
      <c r="A139" s="156" t="s">
        <v>305</v>
      </c>
      <c r="B139" s="156"/>
      <c r="C139" s="126" t="s">
        <v>1408</v>
      </c>
      <c r="D139" s="126"/>
      <c r="E139" s="163"/>
    </row>
    <row r="140" spans="1:5" ht="30.75" thickBot="1" x14ac:dyDescent="0.25">
      <c r="A140" s="183"/>
      <c r="B140" s="129" t="s">
        <v>239</v>
      </c>
      <c r="C140" s="126" t="s">
        <v>408</v>
      </c>
      <c r="D140" s="130" t="s">
        <v>1057</v>
      </c>
      <c r="E140" s="161"/>
    </row>
    <row r="141" spans="1:5" ht="30.75" thickBot="1" x14ac:dyDescent="0.25">
      <c r="A141" s="184"/>
      <c r="B141" s="129" t="s">
        <v>240</v>
      </c>
      <c r="C141" s="126" t="s">
        <v>1409</v>
      </c>
      <c r="D141" s="130" t="s">
        <v>1057</v>
      </c>
      <c r="E141" s="162"/>
    </row>
    <row r="142" spans="1:5" ht="57.75" thickBot="1" x14ac:dyDescent="0.25">
      <c r="A142" s="184"/>
      <c r="B142" s="129" t="s">
        <v>241</v>
      </c>
      <c r="C142" s="126" t="s">
        <v>1407</v>
      </c>
      <c r="D142" s="126" t="s">
        <v>1404</v>
      </c>
      <c r="E142" s="162"/>
    </row>
    <row r="143" spans="1:5" ht="86.25" thickBot="1" x14ac:dyDescent="0.25">
      <c r="A143" s="185"/>
      <c r="B143" s="129" t="s">
        <v>242</v>
      </c>
      <c r="C143" s="126" t="s">
        <v>1410</v>
      </c>
      <c r="D143" s="130" t="s">
        <v>1057</v>
      </c>
      <c r="E143" s="163"/>
    </row>
    <row r="144" spans="1:5" ht="15" thickBot="1" x14ac:dyDescent="0.25">
      <c r="A144" s="41"/>
      <c r="B144" s="42"/>
      <c r="C144" s="43"/>
      <c r="D144" s="43"/>
      <c r="E144" s="44"/>
    </row>
  </sheetData>
  <autoFilter ref="C2:C144"/>
  <mergeCells count="77">
    <mergeCell ref="A140:A143"/>
    <mergeCell ref="E140:E143"/>
    <mergeCell ref="A114:B114"/>
    <mergeCell ref="A115:A132"/>
    <mergeCell ref="E115:E132"/>
    <mergeCell ref="A133:B133"/>
    <mergeCell ref="E133:E139"/>
    <mergeCell ref="A134:B134"/>
    <mergeCell ref="A135:B135"/>
    <mergeCell ref="A108:B108"/>
    <mergeCell ref="A110:A113"/>
    <mergeCell ref="E110:E113"/>
    <mergeCell ref="A139:B139"/>
    <mergeCell ref="A136:B136"/>
    <mergeCell ref="A137:B137"/>
    <mergeCell ref="A138:B138"/>
    <mergeCell ref="C108:C109"/>
    <mergeCell ref="D108:D109"/>
    <mergeCell ref="E108:E109"/>
    <mergeCell ref="A103:B103"/>
    <mergeCell ref="A104:A107"/>
    <mergeCell ref="A95:E95"/>
    <mergeCell ref="A96:B96"/>
    <mergeCell ref="E96:E103"/>
    <mergeCell ref="A97:B97"/>
    <mergeCell ref="A98:B98"/>
    <mergeCell ref="A99:B99"/>
    <mergeCell ref="A100:B100"/>
    <mergeCell ref="D100:D101"/>
    <mergeCell ref="A101:B101"/>
    <mergeCell ref="A102:B102"/>
    <mergeCell ref="E104:E107"/>
    <mergeCell ref="A85:A89"/>
    <mergeCell ref="E85:E89"/>
    <mergeCell ref="A90:B90"/>
    <mergeCell ref="A91:A94"/>
    <mergeCell ref="E91:E94"/>
    <mergeCell ref="A78:E78"/>
    <mergeCell ref="A79:B79"/>
    <mergeCell ref="A80:A83"/>
    <mergeCell ref="E80:E83"/>
    <mergeCell ref="A84:B84"/>
    <mergeCell ref="A62:B62"/>
    <mergeCell ref="A63:A66"/>
    <mergeCell ref="E63:E66"/>
    <mergeCell ref="A67:B67"/>
    <mergeCell ref="A68:A77"/>
    <mergeCell ref="E68:E77"/>
    <mergeCell ref="A52:B52"/>
    <mergeCell ref="A53:A56"/>
    <mergeCell ref="E53:E56"/>
    <mergeCell ref="A57:B57"/>
    <mergeCell ref="A58:A61"/>
    <mergeCell ref="A47:B47"/>
    <mergeCell ref="A48:A49"/>
    <mergeCell ref="E48:E49"/>
    <mergeCell ref="A50:E50"/>
    <mergeCell ref="A51:B51"/>
    <mergeCell ref="A22:B22"/>
    <mergeCell ref="A23:A26"/>
    <mergeCell ref="E23:E26"/>
    <mergeCell ref="A27:B27"/>
    <mergeCell ref="A28:A46"/>
    <mergeCell ref="E28:E44"/>
    <mergeCell ref="E45:E46"/>
    <mergeCell ref="A12:B12"/>
    <mergeCell ref="A13:A16"/>
    <mergeCell ref="E13:E16"/>
    <mergeCell ref="A17:B17"/>
    <mergeCell ref="A18:A21"/>
    <mergeCell ref="E18:E21"/>
    <mergeCell ref="B2:E2"/>
    <mergeCell ref="A4:B4"/>
    <mergeCell ref="A5:E5"/>
    <mergeCell ref="A6:B6"/>
    <mergeCell ref="A7:A11"/>
    <mergeCell ref="E7:E11"/>
  </mergeCells>
  <hyperlinks>
    <hyperlink ref="D34" r:id="rId1"/>
    <hyperlink ref="D97" r:id="rId2"/>
    <hyperlink ref="D99" r:id="rId3"/>
    <hyperlink ref="D103" r:id="rId4"/>
    <hyperlink ref="D104" r:id="rId5"/>
    <hyperlink ref="D105:D107" r:id="rId6" display="http://sistemas.coneval.org.mx/SIMEPS/MIR.aspx?pIdMatriz=22000338&amp;pCiclo=2022&amp;pRamo=33&amp;&amp;t=b"/>
    <hyperlink ref="D21" r:id="rId7"/>
    <hyperlink ref="D115" r:id="rId8"/>
    <hyperlink ref="D116" r:id="rId9"/>
    <hyperlink ref="D133" r:id="rId10"/>
    <hyperlink ref="D134" r:id="rId11"/>
    <hyperlink ref="D140" r:id="rId12"/>
    <hyperlink ref="D141" r:id="rId13"/>
    <hyperlink ref="D143" r:id="rId14"/>
    <hyperlink ref="D45" r:id="rId15"/>
  </hyperlinks>
  <pageMargins left="0.70866141732283472" right="0.70866141732283472" top="0.74803149606299213" bottom="0.74803149606299213" header="0.31496062992125984" footer="0.31496062992125984"/>
  <pageSetup scale="50" orientation="landscape"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zoomScale="130" zoomScaleNormal="130" workbookViewId="0">
      <pane ySplit="5" topLeftCell="A6" activePane="bottomLeft" state="frozen"/>
      <selection pane="bottomLeft" activeCell="E21" sqref="E21"/>
    </sheetView>
  </sheetViews>
  <sheetFormatPr baseColWidth="10" defaultColWidth="11.42578125" defaultRowHeight="15" x14ac:dyDescent="0.25"/>
  <cols>
    <col min="1" max="1" width="141.5703125" style="1" customWidth="1"/>
    <col min="2" max="16384" width="11.42578125" style="1"/>
  </cols>
  <sheetData>
    <row r="1" spans="1:1" x14ac:dyDescent="0.25">
      <c r="A1" s="55"/>
    </row>
    <row r="2" spans="1:1" ht="18" x14ac:dyDescent="0.25">
      <c r="A2" s="56" t="s">
        <v>266</v>
      </c>
    </row>
    <row r="3" spans="1:1" x14ac:dyDescent="0.25">
      <c r="A3" s="65" t="s">
        <v>265</v>
      </c>
    </row>
    <row r="4" spans="1:1" ht="9.75" customHeight="1" x14ac:dyDescent="0.25">
      <c r="A4" s="65"/>
    </row>
    <row r="5" spans="1:1" ht="11.25" customHeight="1" x14ac:dyDescent="0.25">
      <c r="A5" s="66"/>
    </row>
    <row r="6" spans="1:1" x14ac:dyDescent="0.25">
      <c r="A6" s="58"/>
    </row>
    <row r="7" spans="1:1" x14ac:dyDescent="0.25">
      <c r="A7" s="58" t="s">
        <v>267</v>
      </c>
    </row>
    <row r="8" spans="1:1" x14ac:dyDescent="0.25">
      <c r="A8" s="58"/>
    </row>
    <row r="9" spans="1:1" x14ac:dyDescent="0.25">
      <c r="A9" s="75" t="s">
        <v>306</v>
      </c>
    </row>
    <row r="10" spans="1:1" x14ac:dyDescent="0.25">
      <c r="A10" s="75"/>
    </row>
    <row r="11" spans="1:1" x14ac:dyDescent="0.25">
      <c r="A11" s="75" t="s">
        <v>307</v>
      </c>
    </row>
    <row r="12" spans="1:1" x14ac:dyDescent="0.25">
      <c r="A12" s="75"/>
    </row>
    <row r="13" spans="1:1" ht="30" x14ac:dyDescent="0.25">
      <c r="A13" s="75" t="s">
        <v>308</v>
      </c>
    </row>
    <row r="15" spans="1:1" x14ac:dyDescent="0.25">
      <c r="A15" s="74"/>
    </row>
    <row r="16" spans="1:1" x14ac:dyDescent="0.25">
      <c r="A16" s="58"/>
    </row>
    <row r="17" spans="1:1" x14ac:dyDescent="0.25">
      <c r="A17" s="58"/>
    </row>
    <row r="18" spans="1:1" x14ac:dyDescent="0.25">
      <c r="A18" s="59"/>
    </row>
    <row r="19" spans="1:1" x14ac:dyDescent="0.25">
      <c r="A19" s="59"/>
    </row>
    <row r="20" spans="1:1" x14ac:dyDescent="0.25">
      <c r="A20" s="58"/>
    </row>
    <row r="21" spans="1:1" x14ac:dyDescent="0.25">
      <c r="A21" s="59"/>
    </row>
    <row r="22" spans="1:1" x14ac:dyDescent="0.25">
      <c r="A22" s="67"/>
    </row>
    <row r="23" spans="1:1" x14ac:dyDescent="0.25">
      <c r="A23" s="64"/>
    </row>
  </sheetData>
  <pageMargins left="0.7" right="0.7" top="0.75" bottom="0.75" header="0.3" footer="0.3"/>
  <pageSetup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G66"/>
  <sheetViews>
    <sheetView workbookViewId="0">
      <pane ySplit="5" topLeftCell="A15" activePane="bottomLeft" state="frozen"/>
      <selection pane="bottomLeft" activeCell="E63" sqref="E63"/>
    </sheetView>
  </sheetViews>
  <sheetFormatPr baseColWidth="10" defaultColWidth="9.140625" defaultRowHeight="15" x14ac:dyDescent="0.25"/>
  <cols>
    <col min="1" max="1" width="36.85546875" style="1" customWidth="1"/>
    <col min="2" max="2" width="9.140625" style="1"/>
    <col min="3" max="3" width="64.140625" style="1" bestFit="1" customWidth="1"/>
    <col min="4" max="4" width="14.7109375" style="1" bestFit="1" customWidth="1"/>
    <col min="5" max="5" width="14.5703125" style="1" customWidth="1"/>
    <col min="6" max="6" width="15.28515625" style="1" customWidth="1"/>
    <col min="7" max="7" width="13" style="1" customWidth="1"/>
    <col min="8" max="16384" width="9.140625" style="1"/>
  </cols>
  <sheetData>
    <row r="2" spans="1:7" ht="18" x14ac:dyDescent="0.25">
      <c r="A2" s="186" t="s">
        <v>185</v>
      </c>
      <c r="B2" s="186"/>
      <c r="C2" s="186"/>
      <c r="D2" s="186"/>
      <c r="E2" s="186"/>
      <c r="F2" s="186"/>
      <c r="G2" s="186"/>
    </row>
    <row r="3" spans="1:7" ht="15.75" thickBot="1" x14ac:dyDescent="0.3">
      <c r="A3" s="6"/>
    </row>
    <row r="4" spans="1:7" s="9" customFormat="1" ht="13.5" thickBot="1" x14ac:dyDescent="0.25">
      <c r="A4" s="187" t="s">
        <v>0</v>
      </c>
      <c r="B4" s="189" t="s">
        <v>1</v>
      </c>
      <c r="C4" s="190"/>
      <c r="D4" s="193" t="s">
        <v>2</v>
      </c>
      <c r="E4" s="187" t="s">
        <v>3</v>
      </c>
      <c r="F4" s="187" t="s">
        <v>4</v>
      </c>
      <c r="G4" s="8" t="s">
        <v>5</v>
      </c>
    </row>
    <row r="5" spans="1:7" s="9" customFormat="1" ht="13.5" thickBot="1" x14ac:dyDescent="0.25">
      <c r="A5" s="188"/>
      <c r="B5" s="191"/>
      <c r="C5" s="192"/>
      <c r="D5" s="194"/>
      <c r="E5" s="188"/>
      <c r="F5" s="188"/>
      <c r="G5" s="10" t="s">
        <v>3</v>
      </c>
    </row>
    <row r="6" spans="1:7" ht="15.75" thickBot="1" x14ac:dyDescent="0.3">
      <c r="A6" s="195" t="s">
        <v>6</v>
      </c>
      <c r="B6" s="45">
        <v>1100</v>
      </c>
      <c r="C6" s="46" t="s">
        <v>7</v>
      </c>
      <c r="D6" s="88">
        <v>3277235553</v>
      </c>
      <c r="E6" s="88">
        <v>1900358850</v>
      </c>
      <c r="F6" s="88">
        <v>1900358850</v>
      </c>
      <c r="G6" s="89">
        <f>F6/E6</f>
        <v>1</v>
      </c>
    </row>
    <row r="7" spans="1:7" ht="15.75" thickBot="1" x14ac:dyDescent="0.3">
      <c r="A7" s="196"/>
      <c r="B7" s="45">
        <v>1200</v>
      </c>
      <c r="C7" s="46" t="s">
        <v>9</v>
      </c>
      <c r="D7" s="88">
        <v>2834775082</v>
      </c>
      <c r="E7" s="88">
        <v>232031651.61000001</v>
      </c>
      <c r="F7" s="88">
        <v>232031651.61000001</v>
      </c>
      <c r="G7" s="89">
        <f t="shared" ref="G7:G32" si="0">F7/E7</f>
        <v>1</v>
      </c>
    </row>
    <row r="8" spans="1:7" ht="15.75" thickBot="1" x14ac:dyDescent="0.3">
      <c r="A8" s="196"/>
      <c r="B8" s="45">
        <v>1300</v>
      </c>
      <c r="C8" s="46" t="s">
        <v>10</v>
      </c>
      <c r="D8" s="88">
        <v>0</v>
      </c>
      <c r="E8" s="88">
        <v>1383425755.6900001</v>
      </c>
      <c r="F8" s="88">
        <v>1383425755.6900001</v>
      </c>
      <c r="G8" s="89">
        <f t="shared" si="0"/>
        <v>1</v>
      </c>
    </row>
    <row r="9" spans="1:7" ht="15.75" thickBot="1" x14ac:dyDescent="0.3">
      <c r="A9" s="196"/>
      <c r="B9" s="45">
        <v>1400</v>
      </c>
      <c r="C9" s="46" t="s">
        <v>11</v>
      </c>
      <c r="D9" s="88">
        <v>0</v>
      </c>
      <c r="E9" s="88">
        <v>478978295.08999997</v>
      </c>
      <c r="F9" s="88">
        <v>478978295.08999997</v>
      </c>
      <c r="G9" s="89">
        <f t="shared" si="0"/>
        <v>1</v>
      </c>
    </row>
    <row r="10" spans="1:7" ht="15.75" thickBot="1" x14ac:dyDescent="0.3">
      <c r="A10" s="196"/>
      <c r="B10" s="45">
        <v>1500</v>
      </c>
      <c r="C10" s="46" t="s">
        <v>12</v>
      </c>
      <c r="D10" s="88">
        <v>0</v>
      </c>
      <c r="E10" s="88">
        <v>1916787021.3499999</v>
      </c>
      <c r="F10" s="88">
        <v>1916787021.3499999</v>
      </c>
      <c r="G10" s="89">
        <f t="shared" si="0"/>
        <v>1</v>
      </c>
    </row>
    <row r="11" spans="1:7" ht="15.75" thickBot="1" x14ac:dyDescent="0.3">
      <c r="A11" s="196"/>
      <c r="B11" s="45">
        <v>1600</v>
      </c>
      <c r="C11" s="46" t="s">
        <v>13</v>
      </c>
      <c r="D11" s="88">
        <v>0</v>
      </c>
      <c r="E11" s="88">
        <v>0</v>
      </c>
      <c r="F11" s="88">
        <v>0</v>
      </c>
      <c r="G11" s="90">
        <v>0</v>
      </c>
    </row>
    <row r="12" spans="1:7" ht="15.75" thickBot="1" x14ac:dyDescent="0.3">
      <c r="A12" s="196"/>
      <c r="B12" s="45">
        <v>1700</v>
      </c>
      <c r="C12" s="46" t="s">
        <v>14</v>
      </c>
      <c r="D12" s="88">
        <v>0</v>
      </c>
      <c r="E12" s="88">
        <v>234788584.03999999</v>
      </c>
      <c r="F12" s="88">
        <v>231612856.09</v>
      </c>
      <c r="G12" s="89">
        <f t="shared" si="0"/>
        <v>0.98647409556565602</v>
      </c>
    </row>
    <row r="13" spans="1:7" ht="15.75" thickBot="1" x14ac:dyDescent="0.3">
      <c r="A13" s="196"/>
      <c r="B13" s="45">
        <v>1800</v>
      </c>
      <c r="C13" s="46" t="s">
        <v>1021</v>
      </c>
      <c r="D13" s="88">
        <v>0</v>
      </c>
      <c r="E13" s="88">
        <v>0</v>
      </c>
      <c r="F13" s="88">
        <v>0</v>
      </c>
      <c r="G13" s="89">
        <v>0</v>
      </c>
    </row>
    <row r="14" spans="1:7" ht="15.75" thickBot="1" x14ac:dyDescent="0.3">
      <c r="A14" s="197"/>
      <c r="B14" s="198" t="s">
        <v>15</v>
      </c>
      <c r="C14" s="199"/>
      <c r="D14" s="91">
        <f>SUM(D6:D13)</f>
        <v>6112010635</v>
      </c>
      <c r="E14" s="91">
        <f>SUM(E6:E13)</f>
        <v>6146370157.7799997</v>
      </c>
      <c r="F14" s="91">
        <f>SUM(F6:F13)</f>
        <v>6143194429.8299999</v>
      </c>
      <c r="G14" s="92">
        <f>F14/E14</f>
        <v>0.99948331651552424</v>
      </c>
    </row>
    <row r="15" spans="1:7" ht="15.75" thickBot="1" x14ac:dyDescent="0.3">
      <c r="A15" s="195" t="s">
        <v>16</v>
      </c>
      <c r="B15" s="47">
        <v>2100</v>
      </c>
      <c r="C15" s="46" t="s">
        <v>17</v>
      </c>
      <c r="D15" s="88">
        <v>0</v>
      </c>
      <c r="E15" s="88">
        <f>42708202.11+673438+134055.23</f>
        <v>43515695.339999996</v>
      </c>
      <c r="F15" s="88">
        <f>42708202.13+673438+134055.23</f>
        <v>43515695.359999999</v>
      </c>
      <c r="G15" s="89">
        <f t="shared" si="0"/>
        <v>1.0000000004596044</v>
      </c>
    </row>
    <row r="16" spans="1:7" ht="15.75" thickBot="1" x14ac:dyDescent="0.3">
      <c r="A16" s="196"/>
      <c r="B16" s="47">
        <v>2200</v>
      </c>
      <c r="C16" s="46" t="s">
        <v>18</v>
      </c>
      <c r="D16" s="88">
        <v>0</v>
      </c>
      <c r="E16" s="88">
        <v>50771155.899999999</v>
      </c>
      <c r="F16" s="88">
        <v>50771155.899999999</v>
      </c>
      <c r="G16" s="89">
        <f t="shared" si="0"/>
        <v>1</v>
      </c>
    </row>
    <row r="17" spans="1:7" ht="15.75" thickBot="1" x14ac:dyDescent="0.3">
      <c r="A17" s="196"/>
      <c r="B17" s="47">
        <v>2300</v>
      </c>
      <c r="C17" s="46" t="s">
        <v>19</v>
      </c>
      <c r="D17" s="88">
        <v>0</v>
      </c>
      <c r="E17" s="88">
        <f>17823477.47+46085.09</f>
        <v>17869562.559999999</v>
      </c>
      <c r="F17" s="88">
        <f>17823477.47+46085.09</f>
        <v>17869562.559999999</v>
      </c>
      <c r="G17" s="89">
        <f t="shared" si="0"/>
        <v>1</v>
      </c>
    </row>
    <row r="18" spans="1:7" ht="15.75" thickBot="1" x14ac:dyDescent="0.3">
      <c r="A18" s="196"/>
      <c r="B18" s="47">
        <v>2400</v>
      </c>
      <c r="C18" s="46" t="s">
        <v>20</v>
      </c>
      <c r="D18" s="88">
        <v>0</v>
      </c>
      <c r="E18" s="88">
        <f>44757489.98+10579.18+129045.16</f>
        <v>44897114.319999993</v>
      </c>
      <c r="F18" s="88">
        <f>44757489.98+10579.18+129045.16</f>
        <v>44897114.319999993</v>
      </c>
      <c r="G18" s="89">
        <f t="shared" si="0"/>
        <v>1</v>
      </c>
    </row>
    <row r="19" spans="1:7" ht="15.75" thickBot="1" x14ac:dyDescent="0.3">
      <c r="A19" s="196"/>
      <c r="B19" s="47">
        <v>2500</v>
      </c>
      <c r="C19" s="46" t="s">
        <v>21</v>
      </c>
      <c r="D19" s="88">
        <v>0</v>
      </c>
      <c r="E19" s="88">
        <f>315817526.39+3734.5</f>
        <v>315821260.88999999</v>
      </c>
      <c r="F19" s="88">
        <v>321847772.37</v>
      </c>
      <c r="G19" s="89">
        <f t="shared" si="0"/>
        <v>1.0190820322324627</v>
      </c>
    </row>
    <row r="20" spans="1:7" ht="15.75" thickBot="1" x14ac:dyDescent="0.3">
      <c r="A20" s="196"/>
      <c r="B20" s="47">
        <v>2600</v>
      </c>
      <c r="C20" s="46" t="s">
        <v>22</v>
      </c>
      <c r="D20" s="88">
        <v>0</v>
      </c>
      <c r="E20" s="88">
        <f>68982532.14+224900+451291.38</f>
        <v>69658723.519999996</v>
      </c>
      <c r="F20" s="88">
        <f>68982532.14+224900+444812.68</f>
        <v>69652244.820000008</v>
      </c>
      <c r="G20" s="89">
        <f t="shared" si="0"/>
        <v>0.99990699370197145</v>
      </c>
    </row>
    <row r="21" spans="1:7" ht="15.75" thickBot="1" x14ac:dyDescent="0.3">
      <c r="A21" s="196"/>
      <c r="B21" s="47">
        <v>2700</v>
      </c>
      <c r="C21" s="46" t="s">
        <v>23</v>
      </c>
      <c r="D21" s="88">
        <v>0</v>
      </c>
      <c r="E21" s="88">
        <f>66357799.46+11633409.3</f>
        <v>77991208.760000005</v>
      </c>
      <c r="F21" s="88">
        <f>66357799.46+11633409.3</f>
        <v>77991208.760000005</v>
      </c>
      <c r="G21" s="89">
        <f t="shared" si="0"/>
        <v>1</v>
      </c>
    </row>
    <row r="22" spans="1:7" ht="15.75" thickBot="1" x14ac:dyDescent="0.3">
      <c r="A22" s="196"/>
      <c r="B22" s="47">
        <v>2800</v>
      </c>
      <c r="C22" s="46" t="s">
        <v>24</v>
      </c>
      <c r="D22" s="88">
        <v>0</v>
      </c>
      <c r="E22" s="88">
        <v>0</v>
      </c>
      <c r="F22" s="88">
        <v>0</v>
      </c>
      <c r="G22" s="89">
        <v>0</v>
      </c>
    </row>
    <row r="23" spans="1:7" ht="15.75" thickBot="1" x14ac:dyDescent="0.3">
      <c r="A23" s="196"/>
      <c r="B23" s="47">
        <v>2900</v>
      </c>
      <c r="C23" s="46" t="s">
        <v>25</v>
      </c>
      <c r="D23" s="88">
        <v>0</v>
      </c>
      <c r="E23" s="88">
        <v>0</v>
      </c>
      <c r="F23" s="88">
        <v>0</v>
      </c>
      <c r="G23" s="89">
        <v>0</v>
      </c>
    </row>
    <row r="24" spans="1:7" ht="15.75" thickBot="1" x14ac:dyDescent="0.3">
      <c r="A24" s="197"/>
      <c r="B24" s="198" t="s">
        <v>26</v>
      </c>
      <c r="C24" s="199"/>
      <c r="D24" s="91">
        <f>SUM(D15:D23)</f>
        <v>0</v>
      </c>
      <c r="E24" s="91">
        <f>SUM(E15:E23)</f>
        <v>620524721.28999996</v>
      </c>
      <c r="F24" s="91">
        <f t="shared" ref="F24" si="1">SUM(F15:F23)</f>
        <v>626544754.09000003</v>
      </c>
      <c r="G24" s="92">
        <f>F24/E24</f>
        <v>1.0097015196872174</v>
      </c>
    </row>
    <row r="25" spans="1:7" ht="15.75" thickBot="1" x14ac:dyDescent="0.3">
      <c r="A25" s="195" t="s">
        <v>27</v>
      </c>
      <c r="B25" s="45">
        <v>3100</v>
      </c>
      <c r="C25" s="46" t="s">
        <v>28</v>
      </c>
      <c r="D25" s="88">
        <v>0</v>
      </c>
      <c r="E25" s="88">
        <f>148182881.18+42348962.55+1992680.14</f>
        <v>192524523.87</v>
      </c>
      <c r="F25" s="88">
        <f>148182881.18+42348962.55+1992680.14</f>
        <v>192524523.87</v>
      </c>
      <c r="G25" s="89">
        <f t="shared" si="0"/>
        <v>1</v>
      </c>
    </row>
    <row r="26" spans="1:7" ht="15.75" thickBot="1" x14ac:dyDescent="0.3">
      <c r="A26" s="196"/>
      <c r="B26" s="45">
        <v>3200</v>
      </c>
      <c r="C26" s="46" t="s">
        <v>29</v>
      </c>
      <c r="D26" s="88">
        <v>0</v>
      </c>
      <c r="E26" s="88">
        <v>36289441.740000002</v>
      </c>
      <c r="F26" s="88">
        <v>36289441.740000002</v>
      </c>
      <c r="G26" s="89">
        <f t="shared" si="0"/>
        <v>1</v>
      </c>
    </row>
    <row r="27" spans="1:7" ht="15.75" thickBot="1" x14ac:dyDescent="0.3">
      <c r="A27" s="196"/>
      <c r="B27" s="45">
        <v>3300</v>
      </c>
      <c r="C27" s="46" t="s">
        <v>30</v>
      </c>
      <c r="D27" s="88">
        <v>0</v>
      </c>
      <c r="E27" s="88">
        <v>707409.32</v>
      </c>
      <c r="F27" s="88">
        <v>707409.32</v>
      </c>
      <c r="G27" s="89">
        <f t="shared" si="0"/>
        <v>1</v>
      </c>
    </row>
    <row r="28" spans="1:7" ht="15.75" thickBot="1" x14ac:dyDescent="0.3">
      <c r="A28" s="196"/>
      <c r="B28" s="45">
        <v>3400</v>
      </c>
      <c r="C28" s="46" t="s">
        <v>31</v>
      </c>
      <c r="D28" s="88">
        <v>0</v>
      </c>
      <c r="E28" s="88">
        <f>195352113.28+4327</f>
        <v>195356440.28</v>
      </c>
      <c r="F28" s="88">
        <f>195352113.28+4327</f>
        <v>195356440.28</v>
      </c>
      <c r="G28" s="89">
        <f t="shared" si="0"/>
        <v>1</v>
      </c>
    </row>
    <row r="29" spans="1:7" ht="15.75" thickBot="1" x14ac:dyDescent="0.3">
      <c r="A29" s="196"/>
      <c r="B29" s="45">
        <v>3500</v>
      </c>
      <c r="C29" s="46" t="s">
        <v>32</v>
      </c>
      <c r="D29" s="88">
        <v>0</v>
      </c>
      <c r="E29" s="88">
        <v>237028059.37</v>
      </c>
      <c r="F29" s="88">
        <v>237152233.94</v>
      </c>
      <c r="G29" s="89">
        <f t="shared" si="0"/>
        <v>1.0005238813089472</v>
      </c>
    </row>
    <row r="30" spans="1:7" ht="15.75" thickBot="1" x14ac:dyDescent="0.3">
      <c r="A30" s="196"/>
      <c r="B30" s="45">
        <v>3600</v>
      </c>
      <c r="C30" s="46" t="s">
        <v>33</v>
      </c>
      <c r="D30" s="88"/>
      <c r="E30" s="88">
        <v>22130124.260000002</v>
      </c>
      <c r="F30" s="88">
        <v>22130124.260000002</v>
      </c>
      <c r="G30" s="89">
        <f t="shared" si="0"/>
        <v>1</v>
      </c>
    </row>
    <row r="31" spans="1:7" ht="15.75" thickBot="1" x14ac:dyDescent="0.3">
      <c r="A31" s="196"/>
      <c r="B31" s="45">
        <v>3700</v>
      </c>
      <c r="C31" s="46" t="s">
        <v>34</v>
      </c>
      <c r="D31" s="88">
        <v>0</v>
      </c>
      <c r="E31" s="88">
        <v>186690.71</v>
      </c>
      <c r="F31" s="88">
        <v>186690.71</v>
      </c>
      <c r="G31" s="89">
        <f t="shared" si="0"/>
        <v>1</v>
      </c>
    </row>
    <row r="32" spans="1:7" ht="15.75" thickBot="1" x14ac:dyDescent="0.3">
      <c r="A32" s="196"/>
      <c r="B32" s="45">
        <v>3800</v>
      </c>
      <c r="C32" s="46" t="s">
        <v>35</v>
      </c>
      <c r="D32" s="88">
        <v>0</v>
      </c>
      <c r="E32" s="88">
        <v>71219880.579999998</v>
      </c>
      <c r="F32" s="88">
        <v>71219880.560000002</v>
      </c>
      <c r="G32" s="89">
        <f t="shared" si="0"/>
        <v>0.99999999971917963</v>
      </c>
    </row>
    <row r="33" spans="1:7" ht="15.75" thickBot="1" x14ac:dyDescent="0.3">
      <c r="A33" s="196"/>
      <c r="B33" s="45">
        <v>3900</v>
      </c>
      <c r="C33" s="46" t="s">
        <v>36</v>
      </c>
      <c r="D33" s="88">
        <v>0</v>
      </c>
      <c r="E33" s="88">
        <v>0</v>
      </c>
      <c r="F33" s="88" t="s">
        <v>8</v>
      </c>
      <c r="G33" s="89">
        <v>0</v>
      </c>
    </row>
    <row r="34" spans="1:7" ht="15.75" thickBot="1" x14ac:dyDescent="0.3">
      <c r="A34" s="197"/>
      <c r="B34" s="198" t="s">
        <v>37</v>
      </c>
      <c r="C34" s="199"/>
      <c r="D34" s="91">
        <f>SUM(D25:D33)</f>
        <v>0</v>
      </c>
      <c r="E34" s="91">
        <f>SUM(E25:E33)</f>
        <v>755442570.13000011</v>
      </c>
      <c r="F34" s="91">
        <f t="shared" ref="F34" si="2">SUM(F25:F33)</f>
        <v>755566744.68000007</v>
      </c>
      <c r="G34" s="92">
        <f>F34/E34</f>
        <v>1.0001643732494168</v>
      </c>
    </row>
    <row r="35" spans="1:7" ht="15.75" thickBot="1" x14ac:dyDescent="0.3">
      <c r="A35" s="195" t="s">
        <v>38</v>
      </c>
      <c r="B35" s="45">
        <v>4100</v>
      </c>
      <c r="C35" s="46" t="s">
        <v>39</v>
      </c>
      <c r="D35" s="88">
        <v>0</v>
      </c>
      <c r="E35" s="88">
        <v>956911</v>
      </c>
      <c r="F35" s="88">
        <v>956911</v>
      </c>
      <c r="G35" s="89">
        <f t="shared" ref="G35:G48" si="3">F35/E35</f>
        <v>1</v>
      </c>
    </row>
    <row r="36" spans="1:7" ht="15.75" thickBot="1" x14ac:dyDescent="0.3">
      <c r="A36" s="196"/>
      <c r="B36" s="45">
        <v>4200</v>
      </c>
      <c r="C36" s="46" t="s">
        <v>40</v>
      </c>
      <c r="D36" s="88">
        <v>0</v>
      </c>
      <c r="E36" s="88">
        <v>0</v>
      </c>
      <c r="F36" s="88">
        <v>0</v>
      </c>
      <c r="G36" s="89">
        <v>0</v>
      </c>
    </row>
    <row r="37" spans="1:7" ht="15.75" thickBot="1" x14ac:dyDescent="0.3">
      <c r="A37" s="196"/>
      <c r="B37" s="45">
        <v>4300</v>
      </c>
      <c r="C37" s="46" t="s">
        <v>41</v>
      </c>
      <c r="D37" s="88">
        <v>1422053135</v>
      </c>
      <c r="E37" s="88">
        <v>91150.67</v>
      </c>
      <c r="F37" s="88">
        <v>0</v>
      </c>
      <c r="G37" s="89">
        <f t="shared" si="3"/>
        <v>0</v>
      </c>
    </row>
    <row r="38" spans="1:7" ht="15.75" thickBot="1" x14ac:dyDescent="0.3">
      <c r="A38" s="196"/>
      <c r="B38" s="45">
        <v>4400</v>
      </c>
      <c r="C38" s="46" t="s">
        <v>42</v>
      </c>
      <c r="D38" s="88">
        <v>0</v>
      </c>
      <c r="E38" s="88">
        <v>0</v>
      </c>
      <c r="F38" s="88">
        <v>0</v>
      </c>
      <c r="G38" s="89">
        <v>0</v>
      </c>
    </row>
    <row r="39" spans="1:7" ht="15.75" thickBot="1" x14ac:dyDescent="0.3">
      <c r="A39" s="196"/>
      <c r="B39" s="45">
        <v>4500</v>
      </c>
      <c r="C39" s="46" t="s">
        <v>43</v>
      </c>
      <c r="D39" s="88">
        <v>0</v>
      </c>
      <c r="E39" s="88">
        <v>0</v>
      </c>
      <c r="F39" s="88">
        <v>0</v>
      </c>
      <c r="G39" s="89">
        <v>0</v>
      </c>
    </row>
    <row r="40" spans="1:7" ht="15.75" thickBot="1" x14ac:dyDescent="0.3">
      <c r="A40" s="196"/>
      <c r="B40" s="45">
        <v>4600</v>
      </c>
      <c r="C40" s="46" t="s">
        <v>44</v>
      </c>
      <c r="D40" s="88">
        <v>0</v>
      </c>
      <c r="E40" s="88">
        <v>0</v>
      </c>
      <c r="F40" s="88">
        <v>0</v>
      </c>
      <c r="G40" s="89">
        <v>0</v>
      </c>
    </row>
    <row r="41" spans="1:7" ht="15.75" thickBot="1" x14ac:dyDescent="0.3">
      <c r="A41" s="196"/>
      <c r="B41" s="45">
        <v>4700</v>
      </c>
      <c r="C41" s="46" t="s">
        <v>45</v>
      </c>
      <c r="D41" s="88">
        <v>0</v>
      </c>
      <c r="E41" s="88">
        <v>0</v>
      </c>
      <c r="F41" s="88">
        <v>0</v>
      </c>
      <c r="G41" s="89">
        <v>0</v>
      </c>
    </row>
    <row r="42" spans="1:7" ht="15.75" thickBot="1" x14ac:dyDescent="0.3">
      <c r="A42" s="196"/>
      <c r="B42" s="45">
        <v>4800</v>
      </c>
      <c r="C42" s="46" t="s">
        <v>46</v>
      </c>
      <c r="D42" s="88">
        <v>0</v>
      </c>
      <c r="E42" s="88">
        <v>0</v>
      </c>
      <c r="F42" s="88">
        <v>0</v>
      </c>
      <c r="G42" s="89">
        <v>0</v>
      </c>
    </row>
    <row r="43" spans="1:7" ht="15.75" thickBot="1" x14ac:dyDescent="0.3">
      <c r="A43" s="196"/>
      <c r="B43" s="45">
        <v>4900</v>
      </c>
      <c r="C43" s="46" t="s">
        <v>47</v>
      </c>
      <c r="D43" s="88">
        <v>0</v>
      </c>
      <c r="E43" s="88">
        <v>0</v>
      </c>
      <c r="F43" s="88">
        <v>0</v>
      </c>
      <c r="G43" s="89">
        <v>0</v>
      </c>
    </row>
    <row r="44" spans="1:7" ht="15.75" thickBot="1" x14ac:dyDescent="0.3">
      <c r="A44" s="197"/>
      <c r="B44" s="198" t="s">
        <v>48</v>
      </c>
      <c r="C44" s="199"/>
      <c r="D44" s="91">
        <f>SUM(D35:D43)</f>
        <v>1422053135</v>
      </c>
      <c r="E44" s="91">
        <f>SUM(E35:E43)</f>
        <v>1048061.67</v>
      </c>
      <c r="F44" s="91">
        <f t="shared" ref="F44:G44" si="4">SUM(F35:F43)</f>
        <v>956911</v>
      </c>
      <c r="G44" s="92">
        <f t="shared" si="4"/>
        <v>1</v>
      </c>
    </row>
    <row r="45" spans="1:7" ht="15.75" thickBot="1" x14ac:dyDescent="0.3">
      <c r="A45" s="195" t="s">
        <v>49</v>
      </c>
      <c r="B45" s="3">
        <v>5100</v>
      </c>
      <c r="C45" s="4" t="s">
        <v>50</v>
      </c>
      <c r="D45" s="88">
        <v>0</v>
      </c>
      <c r="E45" s="88">
        <f>10762192.69+341913.14</f>
        <v>11104105.83</v>
      </c>
      <c r="F45" s="88">
        <f>10762192.69+341913.14</f>
        <v>11104105.83</v>
      </c>
      <c r="G45" s="89">
        <f t="shared" si="3"/>
        <v>1</v>
      </c>
    </row>
    <row r="46" spans="1:7" ht="15.75" thickBot="1" x14ac:dyDescent="0.3">
      <c r="A46" s="196"/>
      <c r="B46" s="3">
        <v>5200</v>
      </c>
      <c r="C46" s="4" t="s">
        <v>51</v>
      </c>
      <c r="D46" s="88">
        <v>0</v>
      </c>
      <c r="E46" s="88">
        <f>49708019.93+3389876.48</f>
        <v>53097896.409999996</v>
      </c>
      <c r="F46" s="88">
        <f>49708019.93+3389876.48</f>
        <v>53097896.409999996</v>
      </c>
      <c r="G46" s="89">
        <f t="shared" si="3"/>
        <v>1</v>
      </c>
    </row>
    <row r="47" spans="1:7" ht="15.75" thickBot="1" x14ac:dyDescent="0.3">
      <c r="A47" s="196"/>
      <c r="B47" s="3">
        <v>5300</v>
      </c>
      <c r="C47" s="4" t="s">
        <v>52</v>
      </c>
      <c r="D47" s="88">
        <v>0</v>
      </c>
      <c r="E47" s="88">
        <v>27344979.629999999</v>
      </c>
      <c r="F47" s="88">
        <v>27344979.629999999</v>
      </c>
      <c r="G47" s="89">
        <f t="shared" si="3"/>
        <v>1</v>
      </c>
    </row>
    <row r="48" spans="1:7" ht="15.75" thickBot="1" x14ac:dyDescent="0.3">
      <c r="A48" s="196"/>
      <c r="B48" s="3">
        <v>5400</v>
      </c>
      <c r="C48" s="4" t="s">
        <v>53</v>
      </c>
      <c r="D48" s="88">
        <v>0</v>
      </c>
      <c r="E48" s="88">
        <f>503225103.48+2274024.38</f>
        <v>505499127.86000001</v>
      </c>
      <c r="F48" s="88">
        <f>504258574.25+2274024.38</f>
        <v>506532598.63</v>
      </c>
      <c r="G48" s="89">
        <f t="shared" si="3"/>
        <v>1.0020444560891235</v>
      </c>
    </row>
    <row r="49" spans="1:7" ht="15.75" thickBot="1" x14ac:dyDescent="0.3">
      <c r="A49" s="196"/>
      <c r="B49" s="3">
        <v>5500</v>
      </c>
      <c r="C49" s="4" t="s">
        <v>54</v>
      </c>
      <c r="D49" s="88">
        <v>0</v>
      </c>
      <c r="E49" s="88">
        <v>0</v>
      </c>
      <c r="F49" s="88">
        <v>0</v>
      </c>
      <c r="G49" s="89">
        <v>0</v>
      </c>
    </row>
    <row r="50" spans="1:7" ht="15.75" thickBot="1" x14ac:dyDescent="0.3">
      <c r="A50" s="196"/>
      <c r="B50" s="3">
        <v>5600</v>
      </c>
      <c r="C50" s="4" t="s">
        <v>55</v>
      </c>
      <c r="D50" s="88">
        <v>0</v>
      </c>
      <c r="E50" s="88">
        <v>0</v>
      </c>
      <c r="F50" s="88">
        <v>0</v>
      </c>
      <c r="G50" s="89">
        <v>0</v>
      </c>
    </row>
    <row r="51" spans="1:7" ht="15.75" thickBot="1" x14ac:dyDescent="0.3">
      <c r="A51" s="196"/>
      <c r="B51" s="3">
        <v>5700</v>
      </c>
      <c r="C51" s="4" t="s">
        <v>56</v>
      </c>
      <c r="D51" s="88">
        <v>0</v>
      </c>
      <c r="E51" s="88">
        <v>0</v>
      </c>
      <c r="F51" s="88">
        <v>0</v>
      </c>
      <c r="G51" s="89">
        <v>0</v>
      </c>
    </row>
    <row r="52" spans="1:7" ht="15.75" thickBot="1" x14ac:dyDescent="0.3">
      <c r="A52" s="196"/>
      <c r="B52" s="3">
        <v>5800</v>
      </c>
      <c r="C52" s="4" t="s">
        <v>57</v>
      </c>
      <c r="D52" s="88">
        <v>0</v>
      </c>
      <c r="E52" s="88">
        <v>0</v>
      </c>
      <c r="F52" s="88">
        <v>0</v>
      </c>
      <c r="G52" s="89">
        <v>0</v>
      </c>
    </row>
    <row r="53" spans="1:7" ht="15.75" thickBot="1" x14ac:dyDescent="0.3">
      <c r="A53" s="196"/>
      <c r="B53" s="3">
        <v>5900</v>
      </c>
      <c r="C53" s="4" t="s">
        <v>58</v>
      </c>
      <c r="D53" s="88">
        <v>0</v>
      </c>
      <c r="E53" s="88">
        <v>0</v>
      </c>
      <c r="F53" s="88">
        <v>0</v>
      </c>
      <c r="G53" s="89">
        <v>0</v>
      </c>
    </row>
    <row r="54" spans="1:7" ht="15.75" thickBot="1" x14ac:dyDescent="0.3">
      <c r="A54" s="197"/>
      <c r="B54" s="198" t="s">
        <v>59</v>
      </c>
      <c r="C54" s="199"/>
      <c r="D54" s="93">
        <f>SUM(D45:D53)</f>
        <v>0</v>
      </c>
      <c r="E54" s="93">
        <f>SUM(E45:E53)</f>
        <v>597046109.73000002</v>
      </c>
      <c r="F54" s="93">
        <f t="shared" ref="F54" si="5">SUM(F45:F53)</f>
        <v>598079580.5</v>
      </c>
      <c r="G54" s="92">
        <f>F54/E54</f>
        <v>1.0017309731244499</v>
      </c>
    </row>
    <row r="55" spans="1:7" ht="15.75" thickBot="1" x14ac:dyDescent="0.3">
      <c r="A55" s="195" t="s">
        <v>60</v>
      </c>
      <c r="B55" s="3">
        <v>6100</v>
      </c>
      <c r="C55" s="4" t="s">
        <v>61</v>
      </c>
      <c r="D55" s="88">
        <v>0</v>
      </c>
      <c r="E55" s="88">
        <v>0</v>
      </c>
      <c r="F55" s="88">
        <v>0</v>
      </c>
      <c r="G55" s="89">
        <v>0</v>
      </c>
    </row>
    <row r="56" spans="1:7" ht="15.75" thickBot="1" x14ac:dyDescent="0.3">
      <c r="A56" s="196"/>
      <c r="B56" s="3">
        <v>6200</v>
      </c>
      <c r="C56" s="4" t="s">
        <v>62</v>
      </c>
      <c r="D56" s="88">
        <v>0</v>
      </c>
      <c r="E56" s="88">
        <v>0</v>
      </c>
      <c r="F56" s="88">
        <v>0</v>
      </c>
      <c r="G56" s="89">
        <v>0</v>
      </c>
    </row>
    <row r="57" spans="1:7" ht="15.75" thickBot="1" x14ac:dyDescent="0.3">
      <c r="A57" s="196"/>
      <c r="B57" s="3">
        <v>6300</v>
      </c>
      <c r="C57" s="4" t="s">
        <v>63</v>
      </c>
      <c r="D57" s="88">
        <v>0</v>
      </c>
      <c r="E57" s="88" t="s">
        <v>8</v>
      </c>
      <c r="F57" s="88">
        <v>0</v>
      </c>
      <c r="G57" s="89">
        <v>0</v>
      </c>
    </row>
    <row r="58" spans="1:7" ht="15.75" thickBot="1" x14ac:dyDescent="0.3">
      <c r="A58" s="197"/>
      <c r="B58" s="198" t="s">
        <v>64</v>
      </c>
      <c r="C58" s="199"/>
      <c r="D58" s="94">
        <f>SUM(D53:D55)</f>
        <v>0</v>
      </c>
      <c r="E58" s="94">
        <f>SUM(E53:E55)</f>
        <v>597046109.73000002</v>
      </c>
      <c r="F58" s="94">
        <f t="shared" ref="F58" si="6">SUM(F53:F55)</f>
        <v>598079580.5</v>
      </c>
      <c r="G58" s="95">
        <v>0</v>
      </c>
    </row>
    <row r="59" spans="1:7" ht="15.75" thickBot="1" x14ac:dyDescent="0.3">
      <c r="A59" s="200" t="s">
        <v>1022</v>
      </c>
      <c r="B59" s="96">
        <v>7500</v>
      </c>
      <c r="C59" s="4" t="s">
        <v>1023</v>
      </c>
      <c r="D59" s="88">
        <v>0</v>
      </c>
      <c r="E59" s="88">
        <v>2176414.41</v>
      </c>
      <c r="F59" s="88">
        <v>2176414.41</v>
      </c>
      <c r="G59" s="89">
        <f t="shared" ref="G59" si="7">F59/E59</f>
        <v>1</v>
      </c>
    </row>
    <row r="60" spans="1:7" ht="15.75" thickBot="1" x14ac:dyDescent="0.3">
      <c r="A60" s="201"/>
      <c r="B60" s="198" t="s">
        <v>1024</v>
      </c>
      <c r="C60" s="199"/>
      <c r="D60" s="94">
        <f>SUM(D55:D57)</f>
        <v>0</v>
      </c>
      <c r="E60" s="94">
        <f>SUM(E59)</f>
        <v>2176414.41</v>
      </c>
      <c r="F60" s="94">
        <f t="shared" ref="F60:G60" si="8">SUM(F59)</f>
        <v>2176414.41</v>
      </c>
      <c r="G60" s="97">
        <f t="shared" si="8"/>
        <v>1</v>
      </c>
    </row>
    <row r="61" spans="1:7" s="7" customFormat="1" ht="15.75" thickBot="1" x14ac:dyDescent="0.3">
      <c r="A61" s="202" t="s">
        <v>65</v>
      </c>
      <c r="B61" s="203"/>
      <c r="C61" s="204"/>
      <c r="D61" s="98">
        <f>D14+D24+D34+D44+D54+D60</f>
        <v>7534063770</v>
      </c>
      <c r="E61" s="98">
        <f>E14+E24+E34+E44+E54+E60</f>
        <v>8122608035.0100002</v>
      </c>
      <c r="F61" s="98">
        <f t="shared" ref="F61" si="9">F14+F24+F34+F44+F54+F60</f>
        <v>8126518834.5100002</v>
      </c>
      <c r="G61" s="99">
        <f>F61/E61</f>
        <v>1.0004814709121927</v>
      </c>
    </row>
    <row r="62" spans="1:7" x14ac:dyDescent="0.25">
      <c r="A62" s="5"/>
      <c r="B62"/>
      <c r="C62"/>
      <c r="D62"/>
      <c r="E62"/>
      <c r="F62"/>
      <c r="G62"/>
    </row>
    <row r="63" spans="1:7" x14ac:dyDescent="0.25">
      <c r="E63" s="100"/>
    </row>
    <row r="64" spans="1:7" x14ac:dyDescent="0.25">
      <c r="E64" s="100"/>
      <c r="F64" s="101"/>
    </row>
    <row r="65" spans="5:5" x14ac:dyDescent="0.25">
      <c r="E65" s="100"/>
    </row>
    <row r="66" spans="5:5" x14ac:dyDescent="0.25">
      <c r="E66" s="102"/>
    </row>
  </sheetData>
  <mergeCells count="21">
    <mergeCell ref="A59:A60"/>
    <mergeCell ref="B60:C60"/>
    <mergeCell ref="A61:C61"/>
    <mergeCell ref="A35:A44"/>
    <mergeCell ref="B44:C44"/>
    <mergeCell ref="A45:A54"/>
    <mergeCell ref="B54:C54"/>
    <mergeCell ref="A55:A58"/>
    <mergeCell ref="B58:C58"/>
    <mergeCell ref="A6:A14"/>
    <mergeCell ref="B14:C14"/>
    <mergeCell ref="A15:A24"/>
    <mergeCell ref="B24:C24"/>
    <mergeCell ref="A25:A34"/>
    <mergeCell ref="B34:C34"/>
    <mergeCell ref="A2:G2"/>
    <mergeCell ref="A4:A5"/>
    <mergeCell ref="B4:C5"/>
    <mergeCell ref="D4:D5"/>
    <mergeCell ref="E4:E5"/>
    <mergeCell ref="F4:F5"/>
  </mergeCells>
  <pageMargins left="0.70866141732283472" right="0.70866141732283472" top="0.74803149606299213" bottom="0.74803149606299213" header="0.31496062992125984" footer="0.31496062992125984"/>
  <pageSetup scale="70" orientation="landscape"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topLeftCell="A19" zoomScale="90" zoomScaleNormal="90" workbookViewId="0">
      <selection activeCell="A45" sqref="A45"/>
    </sheetView>
  </sheetViews>
  <sheetFormatPr baseColWidth="10" defaultRowHeight="15" x14ac:dyDescent="0.25"/>
  <cols>
    <col min="1" max="1" width="95.140625" bestFit="1" customWidth="1"/>
    <col min="2" max="2" width="18.28515625" style="121" bestFit="1" customWidth="1"/>
    <col min="3" max="3" width="16.5703125" style="121" bestFit="1" customWidth="1"/>
    <col min="4" max="4" width="15.28515625" style="121" bestFit="1" customWidth="1"/>
    <col min="5" max="5" width="18.28515625" bestFit="1" customWidth="1"/>
    <col min="6" max="6" width="3" bestFit="1" customWidth="1"/>
  </cols>
  <sheetData>
    <row r="1" spans="1:5" x14ac:dyDescent="0.25">
      <c r="A1" s="1"/>
      <c r="B1" s="102"/>
      <c r="C1" s="102"/>
      <c r="D1" s="102"/>
      <c r="E1" s="1"/>
    </row>
    <row r="2" spans="1:5" ht="18" x14ac:dyDescent="0.25">
      <c r="A2" s="205" t="s">
        <v>311</v>
      </c>
      <c r="B2" s="205"/>
      <c r="C2" s="205"/>
      <c r="D2" s="205"/>
      <c r="E2" s="205"/>
    </row>
    <row r="3" spans="1:5" ht="18.75" thickBot="1" x14ac:dyDescent="0.3">
      <c r="A3" s="11"/>
      <c r="B3" s="102"/>
      <c r="C3" s="102"/>
      <c r="D3" s="102"/>
      <c r="E3" s="1"/>
    </row>
    <row r="4" spans="1:5" ht="15.75" thickBot="1" x14ac:dyDescent="0.3">
      <c r="A4" s="206" t="s">
        <v>309</v>
      </c>
      <c r="B4" s="208" t="s">
        <v>310</v>
      </c>
      <c r="C4" s="209"/>
      <c r="D4" s="210"/>
      <c r="E4" s="206" t="s">
        <v>66</v>
      </c>
    </row>
    <row r="5" spans="1:5" ht="15.75" thickBot="1" x14ac:dyDescent="0.3">
      <c r="A5" s="207"/>
      <c r="B5" s="116" t="s">
        <v>1077</v>
      </c>
      <c r="C5" s="116" t="s">
        <v>1078</v>
      </c>
      <c r="D5" s="116" t="s">
        <v>1079</v>
      </c>
      <c r="E5" s="207"/>
    </row>
    <row r="6" spans="1:5" ht="15.75" thickBot="1" x14ac:dyDescent="0.3">
      <c r="A6" s="117" t="s">
        <v>1080</v>
      </c>
      <c r="B6" s="118">
        <v>307268798.51392007</v>
      </c>
      <c r="C6" s="118">
        <v>17797074.185250126</v>
      </c>
      <c r="D6" s="118">
        <v>25245583.009610083</v>
      </c>
      <c r="E6" s="119">
        <f>SUM(B6:D6)</f>
        <v>350311455.70878023</v>
      </c>
    </row>
    <row r="7" spans="1:5" ht="15.75" thickBot="1" x14ac:dyDescent="0.3">
      <c r="A7" s="117" t="s">
        <v>1081</v>
      </c>
      <c r="B7" s="118">
        <v>208936298.82738405</v>
      </c>
      <c r="C7" s="118">
        <v>1019516.2783458472</v>
      </c>
      <c r="D7" s="118">
        <v>571186.46281642094</v>
      </c>
      <c r="E7" s="119">
        <f t="shared" ref="E7:E70" si="0">SUM(B7:D7)</f>
        <v>210527001.56854632</v>
      </c>
    </row>
    <row r="8" spans="1:5" ht="15.75" thickBot="1" x14ac:dyDescent="0.3">
      <c r="A8" s="117" t="s">
        <v>1082</v>
      </c>
      <c r="B8" s="118">
        <v>188497225.04305497</v>
      </c>
      <c r="C8" s="118">
        <v>2251988.1973221106</v>
      </c>
      <c r="D8" s="118">
        <v>924372.23561514879</v>
      </c>
      <c r="E8" s="119">
        <f t="shared" si="0"/>
        <v>191673585.4759922</v>
      </c>
    </row>
    <row r="9" spans="1:5" ht="15.75" thickBot="1" x14ac:dyDescent="0.3">
      <c r="A9" s="117" t="s">
        <v>1083</v>
      </c>
      <c r="B9" s="118">
        <v>272407941.60872144</v>
      </c>
      <c r="C9" s="118">
        <v>2849257.2233046293</v>
      </c>
      <c r="D9" s="118">
        <v>900551.77070483891</v>
      </c>
      <c r="E9" s="119">
        <f t="shared" si="0"/>
        <v>276157750.60273093</v>
      </c>
    </row>
    <row r="10" spans="1:5" ht="15.75" thickBot="1" x14ac:dyDescent="0.3">
      <c r="A10" s="117" t="s">
        <v>1084</v>
      </c>
      <c r="B10" s="118">
        <v>179915950.557419</v>
      </c>
      <c r="C10" s="118">
        <v>2564801.2190237502</v>
      </c>
      <c r="D10" s="118">
        <v>897190.9390105264</v>
      </c>
      <c r="E10" s="119">
        <f t="shared" si="0"/>
        <v>183377942.7154533</v>
      </c>
    </row>
    <row r="11" spans="1:5" ht="15.75" thickBot="1" x14ac:dyDescent="0.3">
      <c r="A11" s="117" t="s">
        <v>1085</v>
      </c>
      <c r="B11" s="118">
        <v>380163657.34616005</v>
      </c>
      <c r="C11" s="118">
        <v>17589693.951497223</v>
      </c>
      <c r="D11" s="118">
        <v>1276818.5494042118</v>
      </c>
      <c r="E11" s="119">
        <f t="shared" si="0"/>
        <v>399030169.84706146</v>
      </c>
    </row>
    <row r="12" spans="1:5" ht="15.75" thickBot="1" x14ac:dyDescent="0.3">
      <c r="A12" s="117" t="s">
        <v>1086</v>
      </c>
      <c r="B12" s="118">
        <v>251209535.61622795</v>
      </c>
      <c r="C12" s="118">
        <v>2201282.9797802065</v>
      </c>
      <c r="D12" s="118">
        <v>897308.79623057577</v>
      </c>
      <c r="E12" s="119">
        <f t="shared" si="0"/>
        <v>254308127.39223874</v>
      </c>
    </row>
    <row r="13" spans="1:5" ht="15.75" thickBot="1" x14ac:dyDescent="0.3">
      <c r="A13" s="117" t="s">
        <v>1087</v>
      </c>
      <c r="B13" s="118">
        <v>230813201.23201105</v>
      </c>
      <c r="C13" s="118">
        <v>4059265.9363240553</v>
      </c>
      <c r="D13" s="118">
        <v>1227977.1867697015</v>
      </c>
      <c r="E13" s="119">
        <f t="shared" si="0"/>
        <v>236100444.3551048</v>
      </c>
    </row>
    <row r="14" spans="1:5" ht="15.75" thickBot="1" x14ac:dyDescent="0.3">
      <c r="A14" s="117" t="s">
        <v>1088</v>
      </c>
      <c r="B14" s="118">
        <v>348041239.56173033</v>
      </c>
      <c r="C14" s="118">
        <v>10988310.5091631</v>
      </c>
      <c r="D14" s="118">
        <v>902805.31480755797</v>
      </c>
      <c r="E14" s="119">
        <f t="shared" si="0"/>
        <v>359932355.38570094</v>
      </c>
    </row>
    <row r="15" spans="1:5" ht="15.75" thickBot="1" x14ac:dyDescent="0.3">
      <c r="A15" s="117" t="s">
        <v>1089</v>
      </c>
      <c r="B15" s="118">
        <v>137669674.55812338</v>
      </c>
      <c r="C15" s="118">
        <v>1658684.4965173847</v>
      </c>
      <c r="D15" s="118">
        <v>901372.01893792464</v>
      </c>
      <c r="E15" s="119">
        <f t="shared" si="0"/>
        <v>140229731.07357869</v>
      </c>
    </row>
    <row r="16" spans="1:5" ht="15.75" thickBot="1" x14ac:dyDescent="0.3">
      <c r="A16" s="117" t="s">
        <v>1090</v>
      </c>
      <c r="B16" s="118">
        <v>148836768.76733282</v>
      </c>
      <c r="C16" s="118">
        <v>1784205.2872543673</v>
      </c>
      <c r="D16" s="118">
        <v>899947.27722135955</v>
      </c>
      <c r="E16" s="119">
        <f t="shared" si="0"/>
        <v>151520921.33180854</v>
      </c>
    </row>
    <row r="17" spans="1:5" ht="15.75" thickBot="1" x14ac:dyDescent="0.3">
      <c r="A17" s="117" t="s">
        <v>1091</v>
      </c>
      <c r="B17" s="118">
        <v>286523561.13620627</v>
      </c>
      <c r="C17" s="118">
        <v>1768699.4591262529</v>
      </c>
      <c r="D17" s="118">
        <v>895405.021942197</v>
      </c>
      <c r="E17" s="119">
        <f t="shared" si="0"/>
        <v>289187665.6172747</v>
      </c>
    </row>
    <row r="18" spans="1:5" ht="15.75" thickBot="1" x14ac:dyDescent="0.3">
      <c r="A18" s="117" t="s">
        <v>1092</v>
      </c>
      <c r="B18" s="118">
        <v>66508139.960227124</v>
      </c>
      <c r="C18" s="118">
        <v>1173181.1831383398</v>
      </c>
      <c r="D18" s="118">
        <v>328044.16647012206</v>
      </c>
      <c r="E18" s="119">
        <f t="shared" si="0"/>
        <v>68009365.309835583</v>
      </c>
    </row>
    <row r="19" spans="1:5" ht="15.75" thickBot="1" x14ac:dyDescent="0.3">
      <c r="A19" s="117" t="s">
        <v>1093</v>
      </c>
      <c r="B19" s="118">
        <v>3844375.1561773419</v>
      </c>
      <c r="C19" s="118"/>
      <c r="D19" s="118"/>
      <c r="E19" s="119">
        <f t="shared" si="0"/>
        <v>3844375.1561773419</v>
      </c>
    </row>
    <row r="20" spans="1:5" ht="15.75" thickBot="1" x14ac:dyDescent="0.3">
      <c r="A20" s="117" t="s">
        <v>1094</v>
      </c>
      <c r="B20" s="118">
        <v>16486039.023573522</v>
      </c>
      <c r="C20" s="118">
        <v>473535.10277531663</v>
      </c>
      <c r="D20" s="118"/>
      <c r="E20" s="119">
        <f t="shared" si="0"/>
        <v>16959574.126348838</v>
      </c>
    </row>
    <row r="21" spans="1:5" ht="15.75" thickBot="1" x14ac:dyDescent="0.3">
      <c r="A21" s="117" t="s">
        <v>1095</v>
      </c>
      <c r="B21" s="118">
        <v>58594207.271123342</v>
      </c>
      <c r="C21" s="118">
        <v>2396101.914983341</v>
      </c>
      <c r="D21" s="118"/>
      <c r="E21" s="119">
        <f t="shared" si="0"/>
        <v>60990309.186106682</v>
      </c>
    </row>
    <row r="22" spans="1:5" ht="15.75" thickBot="1" x14ac:dyDescent="0.3">
      <c r="A22" s="117" t="s">
        <v>1096</v>
      </c>
      <c r="B22" s="118">
        <v>63943914.720843345</v>
      </c>
      <c r="C22" s="118">
        <v>17818029.008882608</v>
      </c>
      <c r="D22" s="118"/>
      <c r="E22" s="119">
        <f t="shared" si="0"/>
        <v>81761943.729725957</v>
      </c>
    </row>
    <row r="23" spans="1:5" ht="15.75" thickBot="1" x14ac:dyDescent="0.3">
      <c r="A23" s="117" t="s">
        <v>1097</v>
      </c>
      <c r="B23" s="118">
        <v>33804472.227128103</v>
      </c>
      <c r="C23" s="118">
        <v>6018158.434766504</v>
      </c>
      <c r="D23" s="118">
        <v>575453.08427450014</v>
      </c>
      <c r="E23" s="119">
        <f t="shared" si="0"/>
        <v>40398083.746169105</v>
      </c>
    </row>
    <row r="24" spans="1:5" ht="15.75" thickBot="1" x14ac:dyDescent="0.3">
      <c r="A24" s="117" t="s">
        <v>1098</v>
      </c>
      <c r="B24" s="118">
        <v>13424135.059610365</v>
      </c>
      <c r="C24" s="118">
        <v>175784.99416515426</v>
      </c>
      <c r="D24" s="118"/>
      <c r="E24" s="119">
        <f t="shared" si="0"/>
        <v>13599920.053775519</v>
      </c>
    </row>
    <row r="25" spans="1:5" ht="15.75" thickBot="1" x14ac:dyDescent="0.3">
      <c r="A25" s="117" t="s">
        <v>1099</v>
      </c>
      <c r="B25" s="118">
        <v>34802303.727446325</v>
      </c>
      <c r="C25" s="118">
        <v>597586.48010748997</v>
      </c>
      <c r="D25" s="118"/>
      <c r="E25" s="119">
        <f t="shared" si="0"/>
        <v>35399890.207553819</v>
      </c>
    </row>
    <row r="26" spans="1:5" ht="15.75" thickBot="1" x14ac:dyDescent="0.3">
      <c r="A26" s="117" t="s">
        <v>1100</v>
      </c>
      <c r="B26" s="118">
        <v>38836218.955922313</v>
      </c>
      <c r="C26" s="118">
        <v>262223.76045687997</v>
      </c>
      <c r="D26" s="118"/>
      <c r="E26" s="119">
        <f t="shared" si="0"/>
        <v>39098442.716379195</v>
      </c>
    </row>
    <row r="27" spans="1:5" ht="15.75" thickBot="1" x14ac:dyDescent="0.3">
      <c r="A27" s="117" t="s">
        <v>1101</v>
      </c>
      <c r="B27" s="118">
        <v>20995526.193716507</v>
      </c>
      <c r="C27" s="118"/>
      <c r="D27" s="118"/>
      <c r="E27" s="119">
        <f t="shared" si="0"/>
        <v>20995526.193716507</v>
      </c>
    </row>
    <row r="28" spans="1:5" ht="15.75" thickBot="1" x14ac:dyDescent="0.3">
      <c r="A28" s="117" t="s">
        <v>1102</v>
      </c>
      <c r="B28" s="118">
        <v>25094972.887924314</v>
      </c>
      <c r="C28" s="118">
        <v>5048813.2146265293</v>
      </c>
      <c r="D28" s="118"/>
      <c r="E28" s="119">
        <f t="shared" si="0"/>
        <v>30143786.102550842</v>
      </c>
    </row>
    <row r="29" spans="1:5" ht="15.75" thickBot="1" x14ac:dyDescent="0.3">
      <c r="A29" s="117" t="s">
        <v>1103</v>
      </c>
      <c r="B29" s="118">
        <v>132802205.58669484</v>
      </c>
      <c r="C29" s="118">
        <v>5790735.8203750215</v>
      </c>
      <c r="D29" s="118">
        <v>939389.52655692911</v>
      </c>
      <c r="E29" s="119">
        <f t="shared" si="0"/>
        <v>139532330.9336268</v>
      </c>
    </row>
    <row r="30" spans="1:5" ht="15.75" thickBot="1" x14ac:dyDescent="0.3">
      <c r="A30" s="117" t="s">
        <v>1104</v>
      </c>
      <c r="B30" s="118">
        <v>589690801.03057349</v>
      </c>
      <c r="C30" s="118">
        <v>11884764.840548329</v>
      </c>
      <c r="D30" s="118"/>
      <c r="E30" s="119">
        <f t="shared" si="0"/>
        <v>601575565.87112176</v>
      </c>
    </row>
    <row r="31" spans="1:5" ht="15.75" thickBot="1" x14ac:dyDescent="0.3">
      <c r="A31" s="117" t="s">
        <v>1105</v>
      </c>
      <c r="B31" s="118">
        <v>49288032.944344513</v>
      </c>
      <c r="C31" s="118">
        <v>84188.073573362664</v>
      </c>
      <c r="D31" s="118"/>
      <c r="E31" s="119">
        <f t="shared" si="0"/>
        <v>49372221.017917879</v>
      </c>
    </row>
    <row r="32" spans="1:5" ht="15.75" thickBot="1" x14ac:dyDescent="0.3">
      <c r="A32" s="117" t="s">
        <v>1106</v>
      </c>
      <c r="B32" s="118">
        <v>27258143.313940328</v>
      </c>
      <c r="C32" s="118">
        <v>108306.03291815218</v>
      </c>
      <c r="D32" s="118"/>
      <c r="E32" s="119">
        <f t="shared" si="0"/>
        <v>27366449.346858479</v>
      </c>
    </row>
    <row r="33" spans="1:5" ht="15.75" thickBot="1" x14ac:dyDescent="0.3">
      <c r="A33" s="117" t="s">
        <v>1107</v>
      </c>
      <c r="B33" s="118">
        <v>151935148.59044042</v>
      </c>
      <c r="C33" s="118">
        <v>5506749.3440514365</v>
      </c>
      <c r="D33" s="118"/>
      <c r="E33" s="119">
        <f t="shared" si="0"/>
        <v>157441897.93449187</v>
      </c>
    </row>
    <row r="34" spans="1:5" ht="15.75" thickBot="1" x14ac:dyDescent="0.3">
      <c r="A34" s="117" t="s">
        <v>1108</v>
      </c>
      <c r="B34" s="118">
        <v>235297177.06632161</v>
      </c>
      <c r="C34" s="118">
        <v>10316474.930885946</v>
      </c>
      <c r="D34" s="118"/>
      <c r="E34" s="119">
        <f t="shared" si="0"/>
        <v>245613651.99720755</v>
      </c>
    </row>
    <row r="35" spans="1:5" ht="15.75" thickBot="1" x14ac:dyDescent="0.3">
      <c r="A35" s="117" t="s">
        <v>1109</v>
      </c>
      <c r="B35" s="118">
        <v>17276199.448934484</v>
      </c>
      <c r="C35" s="118"/>
      <c r="D35" s="118"/>
      <c r="E35" s="119">
        <f t="shared" si="0"/>
        <v>17276199.448934484</v>
      </c>
    </row>
    <row r="36" spans="1:5" ht="15.75" thickBot="1" x14ac:dyDescent="0.3">
      <c r="A36" s="117" t="s">
        <v>1110</v>
      </c>
      <c r="B36" s="118">
        <v>49454171.705233268</v>
      </c>
      <c r="C36" s="118">
        <v>5806800.5198369175</v>
      </c>
      <c r="D36" s="118"/>
      <c r="E36" s="119">
        <f t="shared" si="0"/>
        <v>55260972.225070186</v>
      </c>
    </row>
    <row r="37" spans="1:5" ht="15.75" thickBot="1" x14ac:dyDescent="0.3">
      <c r="A37" s="117" t="s">
        <v>1111</v>
      </c>
      <c r="B37" s="118">
        <v>62179576.929320194</v>
      </c>
      <c r="C37" s="118">
        <v>20943299.287389923</v>
      </c>
      <c r="D37" s="118"/>
      <c r="E37" s="119">
        <f t="shared" si="0"/>
        <v>83122876.21671012</v>
      </c>
    </row>
    <row r="38" spans="1:5" ht="15.75" thickBot="1" x14ac:dyDescent="0.3">
      <c r="A38" s="117" t="s">
        <v>1112</v>
      </c>
      <c r="B38" s="118">
        <v>13128614.733566621</v>
      </c>
      <c r="C38" s="118">
        <v>618552.70927740959</v>
      </c>
      <c r="D38" s="118"/>
      <c r="E38" s="119">
        <f t="shared" si="0"/>
        <v>13747167.442844031</v>
      </c>
    </row>
    <row r="39" spans="1:5" ht="15.75" thickBot="1" x14ac:dyDescent="0.3">
      <c r="A39" s="117" t="s">
        <v>1113</v>
      </c>
      <c r="B39" s="118">
        <v>18350771.206888087</v>
      </c>
      <c r="C39" s="118"/>
      <c r="D39" s="118"/>
      <c r="E39" s="119">
        <f t="shared" si="0"/>
        <v>18350771.206888087</v>
      </c>
    </row>
    <row r="40" spans="1:5" ht="15.75" thickBot="1" x14ac:dyDescent="0.3">
      <c r="A40" s="117" t="s">
        <v>1114</v>
      </c>
      <c r="B40" s="118">
        <v>214686222.78347105</v>
      </c>
      <c r="C40" s="118">
        <v>16349809.383656697</v>
      </c>
      <c r="D40" s="118">
        <v>572270.939333166</v>
      </c>
      <c r="E40" s="119">
        <f t="shared" si="0"/>
        <v>231608303.10646093</v>
      </c>
    </row>
    <row r="41" spans="1:5" ht="15.75" thickBot="1" x14ac:dyDescent="0.3">
      <c r="A41" s="117" t="s">
        <v>1115</v>
      </c>
      <c r="B41" s="118">
        <v>32474368.907801233</v>
      </c>
      <c r="C41" s="118">
        <v>1175335.8792500496</v>
      </c>
      <c r="D41" s="118"/>
      <c r="E41" s="119">
        <f t="shared" si="0"/>
        <v>33649704.787051283</v>
      </c>
    </row>
    <row r="42" spans="1:5" ht="15.75" thickBot="1" x14ac:dyDescent="0.3">
      <c r="A42" s="117" t="s">
        <v>1116</v>
      </c>
      <c r="B42" s="118">
        <v>40059887.700930059</v>
      </c>
      <c r="C42" s="118">
        <v>1069230.1645933038</v>
      </c>
      <c r="D42" s="118"/>
      <c r="E42" s="119">
        <f t="shared" si="0"/>
        <v>41129117.865523361</v>
      </c>
    </row>
    <row r="43" spans="1:5" ht="15.75" thickBot="1" x14ac:dyDescent="0.3">
      <c r="A43" s="117" t="s">
        <v>1117</v>
      </c>
      <c r="B43" s="118">
        <v>4134112.8747470472</v>
      </c>
      <c r="C43" s="118">
        <v>893842.46331509028</v>
      </c>
      <c r="D43" s="118"/>
      <c r="E43" s="119">
        <f t="shared" si="0"/>
        <v>5027955.3380621374</v>
      </c>
    </row>
    <row r="44" spans="1:5" ht="15.75" thickBot="1" x14ac:dyDescent="0.3">
      <c r="A44" s="117" t="s">
        <v>1118</v>
      </c>
      <c r="B44" s="118">
        <v>35005573.215419263</v>
      </c>
      <c r="C44" s="118">
        <v>371185.61177691998</v>
      </c>
      <c r="D44" s="118"/>
      <c r="E44" s="119">
        <f t="shared" si="0"/>
        <v>35376758.827196181</v>
      </c>
    </row>
    <row r="45" spans="1:5" ht="15.75" thickBot="1" x14ac:dyDescent="0.3">
      <c r="A45" s="117" t="s">
        <v>1119</v>
      </c>
      <c r="B45" s="118">
        <v>6317356.0961680757</v>
      </c>
      <c r="C45" s="118">
        <v>168375.19668527329</v>
      </c>
      <c r="D45" s="118"/>
      <c r="E45" s="119">
        <f t="shared" si="0"/>
        <v>6485731.2928533489</v>
      </c>
    </row>
    <row r="46" spans="1:5" ht="15.75" thickBot="1" x14ac:dyDescent="0.3">
      <c r="A46" s="117" t="s">
        <v>1120</v>
      </c>
      <c r="B46" s="118">
        <v>37491355.920707166</v>
      </c>
      <c r="C46" s="118">
        <v>1137455.2380801346</v>
      </c>
      <c r="D46" s="118"/>
      <c r="E46" s="119">
        <f t="shared" si="0"/>
        <v>38628811.158787303</v>
      </c>
    </row>
    <row r="47" spans="1:5" ht="15.75" thickBot="1" x14ac:dyDescent="0.3">
      <c r="A47" s="117" t="s">
        <v>1121</v>
      </c>
      <c r="B47" s="118">
        <v>29695316.569187999</v>
      </c>
      <c r="C47" s="118">
        <v>93552.019798579073</v>
      </c>
      <c r="D47" s="118"/>
      <c r="E47" s="119">
        <f t="shared" si="0"/>
        <v>29788868.588986579</v>
      </c>
    </row>
    <row r="48" spans="1:5" ht="15.75" thickBot="1" x14ac:dyDescent="0.3">
      <c r="A48" s="117" t="s">
        <v>1122</v>
      </c>
      <c r="B48" s="118">
        <v>6786477.2559602549</v>
      </c>
      <c r="C48" s="118">
        <v>84830.585514922364</v>
      </c>
      <c r="D48" s="118"/>
      <c r="E48" s="119">
        <f t="shared" si="0"/>
        <v>6871307.8414751776</v>
      </c>
    </row>
    <row r="49" spans="1:5" ht="15.75" thickBot="1" x14ac:dyDescent="0.3">
      <c r="A49" s="117" t="s">
        <v>1123</v>
      </c>
      <c r="B49" s="118">
        <v>13181379.601075038</v>
      </c>
      <c r="C49" s="118">
        <v>741015.86552327161</v>
      </c>
      <c r="D49" s="118"/>
      <c r="E49" s="119">
        <f t="shared" si="0"/>
        <v>13922395.46659831</v>
      </c>
    </row>
    <row r="50" spans="1:5" ht="15.75" thickBot="1" x14ac:dyDescent="0.3">
      <c r="A50" s="117" t="s">
        <v>1124</v>
      </c>
      <c r="B50" s="118">
        <v>20379567.293741629</v>
      </c>
      <c r="C50" s="118"/>
      <c r="D50" s="118">
        <v>573703.28474134707</v>
      </c>
      <c r="E50" s="119">
        <f t="shared" si="0"/>
        <v>20953270.578482974</v>
      </c>
    </row>
    <row r="51" spans="1:5" ht="15.75" thickBot="1" x14ac:dyDescent="0.3">
      <c r="A51" s="117" t="s">
        <v>1125</v>
      </c>
      <c r="B51" s="118">
        <v>22860950.312968146</v>
      </c>
      <c r="C51" s="118">
        <v>84188.073573362664</v>
      </c>
      <c r="D51" s="118"/>
      <c r="E51" s="119">
        <f t="shared" si="0"/>
        <v>22945138.386541508</v>
      </c>
    </row>
    <row r="52" spans="1:5" ht="15.75" thickBot="1" x14ac:dyDescent="0.3">
      <c r="A52" s="117" t="s">
        <v>1126</v>
      </c>
      <c r="B52" s="118">
        <v>22084629.556809884</v>
      </c>
      <c r="C52" s="118"/>
      <c r="D52" s="118"/>
      <c r="E52" s="119">
        <f t="shared" si="0"/>
        <v>22084629.556809884</v>
      </c>
    </row>
    <row r="53" spans="1:5" ht="15.75" thickBot="1" x14ac:dyDescent="0.3">
      <c r="A53" s="117" t="s">
        <v>1127</v>
      </c>
      <c r="B53" s="118">
        <v>23499710.783176783</v>
      </c>
      <c r="C53" s="118">
        <v>227209.71102623158</v>
      </c>
      <c r="D53" s="118"/>
      <c r="E53" s="119">
        <f t="shared" si="0"/>
        <v>23726920.494203016</v>
      </c>
    </row>
    <row r="54" spans="1:5" ht="15.75" thickBot="1" x14ac:dyDescent="0.3">
      <c r="A54" s="117" t="s">
        <v>1128</v>
      </c>
      <c r="B54" s="118">
        <v>17243431.339914944</v>
      </c>
      <c r="C54" s="118">
        <v>169661.17102984473</v>
      </c>
      <c r="D54" s="118"/>
      <c r="E54" s="119">
        <f t="shared" si="0"/>
        <v>17413092.510944787</v>
      </c>
    </row>
    <row r="55" spans="1:5" ht="15.75" thickBot="1" x14ac:dyDescent="0.3">
      <c r="A55" s="117" t="s">
        <v>1129</v>
      </c>
      <c r="B55" s="118">
        <v>28978414.861163698</v>
      </c>
      <c r="C55" s="118">
        <v>833042.39469137252</v>
      </c>
      <c r="D55" s="118"/>
      <c r="E55" s="119">
        <f t="shared" si="0"/>
        <v>29811457.255855072</v>
      </c>
    </row>
    <row r="56" spans="1:5" ht="15.75" thickBot="1" x14ac:dyDescent="0.3">
      <c r="A56" s="117" t="s">
        <v>1130</v>
      </c>
      <c r="B56" s="118">
        <v>13135397.226488177</v>
      </c>
      <c r="C56" s="118">
        <v>449918.98707718914</v>
      </c>
      <c r="D56" s="118"/>
      <c r="E56" s="119">
        <f t="shared" si="0"/>
        <v>13585316.213565366</v>
      </c>
    </row>
    <row r="57" spans="1:5" ht="15.75" thickBot="1" x14ac:dyDescent="0.3">
      <c r="A57" s="117" t="s">
        <v>1131</v>
      </c>
      <c r="B57" s="118">
        <v>39243000.29953853</v>
      </c>
      <c r="C57" s="118">
        <v>775352.23593863589</v>
      </c>
      <c r="D57" s="118"/>
      <c r="E57" s="119">
        <f t="shared" si="0"/>
        <v>40018352.535477169</v>
      </c>
    </row>
    <row r="58" spans="1:5" ht="15.75" thickBot="1" x14ac:dyDescent="0.3">
      <c r="A58" s="117" t="s">
        <v>1132</v>
      </c>
      <c r="B58" s="118">
        <v>31645158.773684371</v>
      </c>
      <c r="C58" s="118">
        <v>2936977.211633665</v>
      </c>
      <c r="D58" s="118"/>
      <c r="E58" s="119">
        <f t="shared" si="0"/>
        <v>34582135.985318035</v>
      </c>
    </row>
    <row r="59" spans="1:5" ht="15.75" thickBot="1" x14ac:dyDescent="0.3">
      <c r="A59" s="117" t="s">
        <v>1133</v>
      </c>
      <c r="B59" s="118">
        <v>23318396.004283801</v>
      </c>
      <c r="C59" s="118">
        <v>183090.24088531395</v>
      </c>
      <c r="D59" s="118"/>
      <c r="E59" s="119">
        <f t="shared" si="0"/>
        <v>23501486.245169114</v>
      </c>
    </row>
    <row r="60" spans="1:5" ht="15.75" thickBot="1" x14ac:dyDescent="0.3">
      <c r="A60" s="117" t="s">
        <v>1134</v>
      </c>
      <c r="B60" s="118">
        <v>32536259.155710436</v>
      </c>
      <c r="C60" s="118">
        <v>133349.74171720084</v>
      </c>
      <c r="D60" s="118"/>
      <c r="E60" s="119">
        <f t="shared" si="0"/>
        <v>32669608.897427637</v>
      </c>
    </row>
    <row r="61" spans="1:5" ht="15.75" thickBot="1" x14ac:dyDescent="0.3">
      <c r="A61" s="117" t="s">
        <v>1135</v>
      </c>
      <c r="B61" s="118">
        <v>30583250.013655934</v>
      </c>
      <c r="C61" s="118">
        <v>262223.76045687997</v>
      </c>
      <c r="D61" s="118"/>
      <c r="E61" s="119">
        <f t="shared" si="0"/>
        <v>30845473.774112813</v>
      </c>
    </row>
    <row r="62" spans="1:5" ht="15.75" thickBot="1" x14ac:dyDescent="0.3">
      <c r="A62" s="117" t="s">
        <v>1136</v>
      </c>
      <c r="B62" s="118">
        <v>20429730.748255886</v>
      </c>
      <c r="C62" s="118"/>
      <c r="D62" s="118"/>
      <c r="E62" s="119">
        <f t="shared" si="0"/>
        <v>20429730.748255886</v>
      </c>
    </row>
    <row r="63" spans="1:5" ht="15.75" thickBot="1" x14ac:dyDescent="0.3">
      <c r="A63" s="117" t="s">
        <v>1137</v>
      </c>
      <c r="B63" s="118">
        <v>80446690.420125365</v>
      </c>
      <c r="C63" s="118">
        <v>1915557.1589994403</v>
      </c>
      <c r="D63" s="118"/>
      <c r="E63" s="119">
        <f t="shared" si="0"/>
        <v>82362247.579124808</v>
      </c>
    </row>
    <row r="64" spans="1:5" ht="15.75" thickBot="1" x14ac:dyDescent="0.3">
      <c r="A64" s="117" t="s">
        <v>1138</v>
      </c>
      <c r="B64" s="118">
        <v>29168217.260823112</v>
      </c>
      <c r="C64" s="118">
        <v>178382.60531350144</v>
      </c>
      <c r="D64" s="118"/>
      <c r="E64" s="119">
        <f t="shared" si="0"/>
        <v>29346599.866136614</v>
      </c>
    </row>
    <row r="65" spans="1:5" ht="15.75" thickBot="1" x14ac:dyDescent="0.3">
      <c r="A65" s="117" t="s">
        <v>1139</v>
      </c>
      <c r="B65" s="118">
        <v>14559011.695771197</v>
      </c>
      <c r="C65" s="118"/>
      <c r="D65" s="118"/>
      <c r="E65" s="119">
        <f t="shared" si="0"/>
        <v>14559011.695771197</v>
      </c>
    </row>
    <row r="66" spans="1:5" ht="15.75" thickBot="1" x14ac:dyDescent="0.3">
      <c r="A66" s="117" t="s">
        <v>1140</v>
      </c>
      <c r="B66" s="118">
        <v>15398980.103063371</v>
      </c>
      <c r="C66" s="118">
        <v>754923.96795055468</v>
      </c>
      <c r="D66" s="118"/>
      <c r="E66" s="119">
        <f t="shared" si="0"/>
        <v>16153904.071013926</v>
      </c>
    </row>
    <row r="67" spans="1:5" ht="15.75" thickBot="1" x14ac:dyDescent="0.3">
      <c r="A67" s="117" t="s">
        <v>1141</v>
      </c>
      <c r="B67" s="118">
        <v>3314902.5455667973</v>
      </c>
      <c r="C67" s="118"/>
      <c r="D67" s="118"/>
      <c r="E67" s="119">
        <f t="shared" si="0"/>
        <v>3314902.5455667973</v>
      </c>
    </row>
    <row r="68" spans="1:5" ht="15.75" thickBot="1" x14ac:dyDescent="0.3">
      <c r="A68" s="117" t="s">
        <v>1142</v>
      </c>
      <c r="B68" s="118">
        <v>19669675.238925911</v>
      </c>
      <c r="C68" s="118">
        <v>975884.39492981136</v>
      </c>
      <c r="D68" s="118"/>
      <c r="E68" s="119">
        <f t="shared" si="0"/>
        <v>20645559.633855723</v>
      </c>
    </row>
    <row r="69" spans="1:5" ht="15.75" thickBot="1" x14ac:dyDescent="0.3">
      <c r="A69" s="117" t="s">
        <v>1143</v>
      </c>
      <c r="B69" s="118">
        <v>19329759.808920175</v>
      </c>
      <c r="C69" s="118">
        <v>812693.01500380819</v>
      </c>
      <c r="D69" s="118"/>
      <c r="E69" s="119">
        <f t="shared" si="0"/>
        <v>20142452.823923983</v>
      </c>
    </row>
    <row r="70" spans="1:5" ht="15.75" thickBot="1" x14ac:dyDescent="0.3">
      <c r="A70" s="117" t="s">
        <v>1144</v>
      </c>
      <c r="B70" s="118">
        <v>20918305.953047842</v>
      </c>
      <c r="C70" s="118">
        <v>253502.32617322323</v>
      </c>
      <c r="D70" s="118"/>
      <c r="E70" s="119">
        <f t="shared" si="0"/>
        <v>21171808.279221065</v>
      </c>
    </row>
    <row r="71" spans="1:5" ht="15.75" thickBot="1" x14ac:dyDescent="0.3">
      <c r="A71" s="117" t="s">
        <v>1145</v>
      </c>
      <c r="B71" s="118">
        <v>15072759.872119676</v>
      </c>
      <c r="C71" s="118">
        <v>3345413.308637816</v>
      </c>
      <c r="D71" s="118"/>
      <c r="E71" s="119">
        <f t="shared" ref="E71:E83" si="1">SUM(B71:D71)</f>
        <v>18418173.180757493</v>
      </c>
    </row>
    <row r="72" spans="1:5" ht="15.75" thickBot="1" x14ac:dyDescent="0.3">
      <c r="A72" s="117" t="s">
        <v>1146</v>
      </c>
      <c r="B72" s="118">
        <v>37082094.82316269</v>
      </c>
      <c r="C72" s="118">
        <v>196944.16700983228</v>
      </c>
      <c r="D72" s="118"/>
      <c r="E72" s="119">
        <f t="shared" si="1"/>
        <v>37279038.99017252</v>
      </c>
    </row>
    <row r="73" spans="1:5" ht="15.75" thickBot="1" x14ac:dyDescent="0.3">
      <c r="A73" s="117" t="s">
        <v>1147</v>
      </c>
      <c r="B73" s="118">
        <v>32430164.8465911</v>
      </c>
      <c r="C73" s="118">
        <v>375069.19726983865</v>
      </c>
      <c r="D73" s="118"/>
      <c r="E73" s="119">
        <f t="shared" si="1"/>
        <v>32805234.043860938</v>
      </c>
    </row>
    <row r="74" spans="1:5" ht="15.75" thickBot="1" x14ac:dyDescent="0.3">
      <c r="A74" s="117" t="s">
        <v>1148</v>
      </c>
      <c r="B74" s="118">
        <v>27561620.903260317</v>
      </c>
      <c r="C74" s="118">
        <v>168671.74065830087</v>
      </c>
      <c r="D74" s="118">
        <v>364819.42097134754</v>
      </c>
      <c r="E74" s="119">
        <f t="shared" si="1"/>
        <v>28095112.064889967</v>
      </c>
    </row>
    <row r="75" spans="1:5" ht="15.75" thickBot="1" x14ac:dyDescent="0.3">
      <c r="A75" s="117" t="s">
        <v>1149</v>
      </c>
      <c r="B75" s="118">
        <v>20487602.445145953</v>
      </c>
      <c r="C75" s="118">
        <v>104884.37169091111</v>
      </c>
      <c r="D75" s="118">
        <v>572270.939333166</v>
      </c>
      <c r="E75" s="119">
        <f t="shared" si="1"/>
        <v>21164757.756170031</v>
      </c>
    </row>
    <row r="76" spans="1:5" ht="15.75" thickBot="1" x14ac:dyDescent="0.3">
      <c r="A76" s="117" t="s">
        <v>1150</v>
      </c>
      <c r="B76" s="118">
        <v>35965960.336374067</v>
      </c>
      <c r="C76" s="118">
        <v>626885.40482719347</v>
      </c>
      <c r="D76" s="118"/>
      <c r="E76" s="119">
        <f t="shared" si="1"/>
        <v>36592845.741201259</v>
      </c>
    </row>
    <row r="77" spans="1:5" ht="15.75" thickBot="1" x14ac:dyDescent="0.3">
      <c r="A77" s="117" t="s">
        <v>1151</v>
      </c>
      <c r="B77" s="118">
        <v>32501454.207799204</v>
      </c>
      <c r="C77" s="118">
        <v>447424.02576565917</v>
      </c>
      <c r="D77" s="118"/>
      <c r="E77" s="119">
        <f t="shared" si="1"/>
        <v>32948878.233564861</v>
      </c>
    </row>
    <row r="78" spans="1:5" ht="15.75" thickBot="1" x14ac:dyDescent="0.3">
      <c r="A78" s="117" t="s">
        <v>1152</v>
      </c>
      <c r="B78" s="118">
        <v>38236697.336298548</v>
      </c>
      <c r="C78" s="118">
        <v>84830.585514922364</v>
      </c>
      <c r="D78" s="118"/>
      <c r="E78" s="119">
        <f t="shared" si="1"/>
        <v>38321527.921813473</v>
      </c>
    </row>
    <row r="79" spans="1:5" ht="15.75" thickBot="1" x14ac:dyDescent="0.3">
      <c r="A79" s="117" t="s">
        <v>1153</v>
      </c>
      <c r="B79" s="118">
        <v>56384165.789062835</v>
      </c>
      <c r="C79" s="118"/>
      <c r="D79" s="118"/>
      <c r="E79" s="119">
        <f t="shared" si="1"/>
        <v>56384165.789062835</v>
      </c>
    </row>
    <row r="80" spans="1:5" ht="15.75" thickBot="1" x14ac:dyDescent="0.3">
      <c r="A80" s="117" t="s">
        <v>1154</v>
      </c>
      <c r="B80" s="118">
        <v>17978632.282274801</v>
      </c>
      <c r="C80" s="118">
        <v>3426560.8560261955</v>
      </c>
      <c r="D80" s="118">
        <v>1373996.5796422143</v>
      </c>
      <c r="E80" s="119">
        <f t="shared" si="1"/>
        <v>22779189.71794321</v>
      </c>
    </row>
    <row r="81" spans="1:5" ht="15.75" thickBot="1" x14ac:dyDescent="0.3">
      <c r="A81" s="117" t="s">
        <v>1155</v>
      </c>
      <c r="B81" s="118">
        <v>24407864.344574779</v>
      </c>
      <c r="C81" s="118"/>
      <c r="D81" s="118"/>
      <c r="E81" s="119">
        <f t="shared" si="1"/>
        <v>24407864.344574779</v>
      </c>
    </row>
    <row r="82" spans="1:5" ht="15.75" thickBot="1" x14ac:dyDescent="0.3">
      <c r="A82" s="117" t="s">
        <v>1156</v>
      </c>
      <c r="B82" s="118"/>
      <c r="C82" s="118">
        <v>195528.92990778727</v>
      </c>
      <c r="D82" s="118"/>
      <c r="E82" s="119">
        <f t="shared" si="1"/>
        <v>195528.92990778727</v>
      </c>
    </row>
    <row r="83" spans="1:5" ht="15.75" thickBot="1" x14ac:dyDescent="0.3">
      <c r="A83" s="117" t="s">
        <v>1157</v>
      </c>
      <c r="B83" s="118"/>
      <c r="C83" s="118">
        <v>4607142.3320298949</v>
      </c>
      <c r="D83" s="118"/>
      <c r="E83" s="119">
        <f t="shared" si="1"/>
        <v>4607142.3320298949</v>
      </c>
    </row>
    <row r="84" spans="1:5" ht="15.75" thickBot="1" x14ac:dyDescent="0.3">
      <c r="A84" s="112" t="s">
        <v>66</v>
      </c>
      <c r="B84" s="120">
        <f>SUM(B6:B83)</f>
        <v>5949963508.0160093</v>
      </c>
      <c r="C84" s="120">
        <f>SUM(C6:C83)</f>
        <v>208166009.69960043</v>
      </c>
      <c r="D84" s="120">
        <f>SUM(D6:D83)</f>
        <v>40840466.524393342</v>
      </c>
      <c r="E84" s="120">
        <f>SUM(E6:E83)</f>
        <v>6198969984.2400026</v>
      </c>
    </row>
  </sheetData>
  <mergeCells count="4">
    <mergeCell ref="A2:E2"/>
    <mergeCell ref="A4:A5"/>
    <mergeCell ref="B4:D4"/>
    <mergeCell ref="E4:E5"/>
  </mergeCells>
  <pageMargins left="0.70866141732283472" right="0.70866141732283472" top="0.74803149606299213" bottom="0.74803149606299213" header="0.31496062992125984" footer="0.31496062992125984"/>
  <pageSetup scale="55"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3"/>
  <sheetViews>
    <sheetView workbookViewId="0">
      <selection activeCell="B26" sqref="B26"/>
    </sheetView>
  </sheetViews>
  <sheetFormatPr baseColWidth="10" defaultRowHeight="15" x14ac:dyDescent="0.25"/>
  <cols>
    <col min="1" max="1" width="45.28515625" bestFit="1" customWidth="1"/>
    <col min="2" max="5" width="19" style="121" customWidth="1"/>
    <col min="6" max="6" width="4" bestFit="1" customWidth="1"/>
  </cols>
  <sheetData>
    <row r="1" spans="1:5" x14ac:dyDescent="0.25">
      <c r="A1" s="15"/>
      <c r="B1" s="122"/>
      <c r="C1" s="122"/>
      <c r="D1" s="122"/>
      <c r="E1" s="122"/>
    </row>
    <row r="2" spans="1:5" ht="18" x14ac:dyDescent="0.25">
      <c r="A2" s="211" t="s">
        <v>312</v>
      </c>
      <c r="B2" s="211"/>
      <c r="C2" s="211"/>
      <c r="D2" s="211"/>
      <c r="E2" s="211"/>
    </row>
    <row r="3" spans="1:5" ht="18.75" thickBot="1" x14ac:dyDescent="0.3">
      <c r="A3" s="212"/>
      <c r="B3" s="212"/>
      <c r="C3" s="212"/>
      <c r="D3" s="212"/>
      <c r="E3" s="212"/>
    </row>
    <row r="4" spans="1:5" ht="15.75" thickBot="1" x14ac:dyDescent="0.3">
      <c r="A4" s="213" t="s">
        <v>313</v>
      </c>
      <c r="B4" s="215" t="s">
        <v>317</v>
      </c>
      <c r="C4" s="216"/>
      <c r="D4" s="216"/>
      <c r="E4" s="217" t="s">
        <v>66</v>
      </c>
    </row>
    <row r="5" spans="1:5" ht="15.75" thickBot="1" x14ac:dyDescent="0.3">
      <c r="A5" s="214"/>
      <c r="B5" s="120" t="s">
        <v>314</v>
      </c>
      <c r="C5" s="120" t="s">
        <v>315</v>
      </c>
      <c r="D5" s="120" t="s">
        <v>316</v>
      </c>
      <c r="E5" s="218"/>
    </row>
    <row r="6" spans="1:5" ht="15.75" thickBot="1" x14ac:dyDescent="0.3">
      <c r="A6" s="14" t="s">
        <v>1158</v>
      </c>
      <c r="B6" s="109">
        <v>3408900.3317863708</v>
      </c>
      <c r="C6" s="109"/>
      <c r="D6" s="109"/>
      <c r="E6" s="109">
        <v>3408900.3317863708</v>
      </c>
    </row>
    <row r="7" spans="1:5" ht="15.75" thickBot="1" x14ac:dyDescent="0.3">
      <c r="A7" s="14" t="s">
        <v>1159</v>
      </c>
      <c r="B7" s="109">
        <v>1057646.8908776408</v>
      </c>
      <c r="C7" s="109"/>
      <c r="D7" s="109"/>
      <c r="E7" s="109">
        <v>1057646.8908776408</v>
      </c>
    </row>
    <row r="8" spans="1:5" ht="15.75" thickBot="1" x14ac:dyDescent="0.3">
      <c r="A8" s="14" t="s">
        <v>1160</v>
      </c>
      <c r="B8" s="109">
        <v>14303290.992568977</v>
      </c>
      <c r="C8" s="109"/>
      <c r="D8" s="109"/>
      <c r="E8" s="109">
        <v>14303290.992568977</v>
      </c>
    </row>
    <row r="9" spans="1:5" ht="15.75" thickBot="1" x14ac:dyDescent="0.3">
      <c r="A9" s="14" t="s">
        <v>1161</v>
      </c>
      <c r="B9" s="109">
        <v>4682792.4103798391</v>
      </c>
      <c r="C9" s="109"/>
      <c r="D9" s="109"/>
      <c r="E9" s="109">
        <v>4682792.4103798391</v>
      </c>
    </row>
    <row r="10" spans="1:5" ht="15.75" thickBot="1" x14ac:dyDescent="0.3">
      <c r="A10" s="14" t="s">
        <v>1162</v>
      </c>
      <c r="B10" s="109">
        <v>2390934.2560687545</v>
      </c>
      <c r="C10" s="109"/>
      <c r="D10" s="109"/>
      <c r="E10" s="109">
        <v>2390934.2560687545</v>
      </c>
    </row>
    <row r="11" spans="1:5" ht="15.75" thickBot="1" x14ac:dyDescent="0.3">
      <c r="A11" s="14" t="s">
        <v>1163</v>
      </c>
      <c r="B11" s="109">
        <v>4530562.7023798823</v>
      </c>
      <c r="C11" s="109"/>
      <c r="D11" s="109"/>
      <c r="E11" s="109">
        <v>4530562.7023798823</v>
      </c>
    </row>
    <row r="12" spans="1:5" ht="15.75" thickBot="1" x14ac:dyDescent="0.3">
      <c r="A12" s="14" t="s">
        <v>1164</v>
      </c>
      <c r="B12" s="109">
        <v>2112437.6450919872</v>
      </c>
      <c r="C12" s="109"/>
      <c r="D12" s="109"/>
      <c r="E12" s="109">
        <v>2112437.6450919872</v>
      </c>
    </row>
    <row r="13" spans="1:5" ht="15.75" thickBot="1" x14ac:dyDescent="0.3">
      <c r="A13" s="14" t="s">
        <v>1165</v>
      </c>
      <c r="B13" s="109">
        <v>2315069.3734306558</v>
      </c>
      <c r="C13" s="109"/>
      <c r="D13" s="109"/>
      <c r="E13" s="109">
        <v>2315069.3734306558</v>
      </c>
    </row>
    <row r="14" spans="1:5" ht="15.75" thickBot="1" x14ac:dyDescent="0.3">
      <c r="A14" s="14" t="s">
        <v>1166</v>
      </c>
      <c r="B14" s="109">
        <v>38303471.055148169</v>
      </c>
      <c r="C14" s="109"/>
      <c r="D14" s="109"/>
      <c r="E14" s="109">
        <v>38303471.055148169</v>
      </c>
    </row>
    <row r="15" spans="1:5" ht="15.75" thickBot="1" x14ac:dyDescent="0.3">
      <c r="A15" s="14" t="s">
        <v>1167</v>
      </c>
      <c r="B15" s="109">
        <v>5924308.9205334438</v>
      </c>
      <c r="C15" s="109">
        <v>17276199.448934484</v>
      </c>
      <c r="D15" s="109"/>
      <c r="E15" s="109">
        <v>23200508.369467929</v>
      </c>
    </row>
    <row r="16" spans="1:5" ht="15.75" thickBot="1" x14ac:dyDescent="0.3">
      <c r="A16" s="14" t="s">
        <v>1168</v>
      </c>
      <c r="B16" s="109">
        <v>4428000.3080162378</v>
      </c>
      <c r="C16" s="109">
        <v>24407864.344574779</v>
      </c>
      <c r="D16" s="109"/>
      <c r="E16" s="109">
        <v>28835864.652591016</v>
      </c>
    </row>
    <row r="17" spans="1:5" ht="15.75" thickBot="1" x14ac:dyDescent="0.3">
      <c r="A17" s="14" t="s">
        <v>1169</v>
      </c>
      <c r="B17" s="109">
        <v>1983972.3247766732</v>
      </c>
      <c r="C17" s="109"/>
      <c r="D17" s="109"/>
      <c r="E17" s="109">
        <v>1983972.3247766732</v>
      </c>
    </row>
    <row r="18" spans="1:5" ht="15.75" thickBot="1" x14ac:dyDescent="0.3">
      <c r="A18" s="14" t="s">
        <v>1170</v>
      </c>
      <c r="B18" s="109">
        <v>9822400.3561326619</v>
      </c>
      <c r="C18" s="109">
        <v>23501486.245169114</v>
      </c>
      <c r="D18" s="109"/>
      <c r="E18" s="109">
        <v>33323886.601301774</v>
      </c>
    </row>
    <row r="19" spans="1:5" ht="15.75" thickBot="1" x14ac:dyDescent="0.3">
      <c r="A19" s="14" t="s">
        <v>1171</v>
      </c>
      <c r="B19" s="109">
        <v>11278476.88584768</v>
      </c>
      <c r="C19" s="109"/>
      <c r="D19" s="109"/>
      <c r="E19" s="109">
        <v>11278476.88584768</v>
      </c>
    </row>
    <row r="20" spans="1:5" ht="15.75" thickBot="1" x14ac:dyDescent="0.3">
      <c r="A20" s="14" t="s">
        <v>1172</v>
      </c>
      <c r="B20" s="109">
        <v>4761401.2752298946</v>
      </c>
      <c r="C20" s="109"/>
      <c r="D20" s="109"/>
      <c r="E20" s="109">
        <v>4761401.2752298946</v>
      </c>
    </row>
    <row r="21" spans="1:5" ht="15.75" thickBot="1" x14ac:dyDescent="0.3">
      <c r="A21" s="14" t="s">
        <v>1173</v>
      </c>
      <c r="B21" s="109">
        <v>6485877.6639169613</v>
      </c>
      <c r="C21" s="109">
        <v>30845473.774112817</v>
      </c>
      <c r="D21" s="109"/>
      <c r="E21" s="109">
        <v>37331351.438029781</v>
      </c>
    </row>
    <row r="22" spans="1:5" ht="15.75" thickBot="1" x14ac:dyDescent="0.3">
      <c r="A22" s="14" t="s">
        <v>1174</v>
      </c>
      <c r="B22" s="109">
        <v>984333.99723819271</v>
      </c>
      <c r="C22" s="109"/>
      <c r="D22" s="109"/>
      <c r="E22" s="109">
        <v>984333.99723819271</v>
      </c>
    </row>
    <row r="23" spans="1:5" ht="15.75" thickBot="1" x14ac:dyDescent="0.3">
      <c r="A23" s="14" t="s">
        <v>1175</v>
      </c>
      <c r="B23" s="109">
        <v>5907817.4638795946</v>
      </c>
      <c r="C23" s="109"/>
      <c r="D23" s="109"/>
      <c r="E23" s="109">
        <v>5907817.4638795946</v>
      </c>
    </row>
    <row r="24" spans="1:5" ht="15.75" thickBot="1" x14ac:dyDescent="0.3">
      <c r="A24" s="14" t="s">
        <v>1176</v>
      </c>
      <c r="B24" s="109">
        <v>4938549.2311172346</v>
      </c>
      <c r="C24" s="109"/>
      <c r="D24" s="109"/>
      <c r="E24" s="109">
        <v>4938549.2311172346</v>
      </c>
    </row>
    <row r="25" spans="1:5" ht="15.75" thickBot="1" x14ac:dyDescent="0.3">
      <c r="A25" s="14" t="s">
        <v>1177</v>
      </c>
      <c r="B25" s="109">
        <v>6967353.8721238328</v>
      </c>
      <c r="C25" s="109"/>
      <c r="D25" s="109"/>
      <c r="E25" s="109">
        <v>6967353.8721238328</v>
      </c>
    </row>
    <row r="26" spans="1:5" ht="15.75" thickBot="1" x14ac:dyDescent="0.3">
      <c r="A26" s="14" t="s">
        <v>1178</v>
      </c>
      <c r="B26" s="109">
        <v>7556134.3268784368</v>
      </c>
      <c r="C26" s="109"/>
      <c r="D26" s="109"/>
      <c r="E26" s="109">
        <v>7556134.3268784368</v>
      </c>
    </row>
    <row r="27" spans="1:5" ht="15.75" thickBot="1" x14ac:dyDescent="0.3">
      <c r="A27" s="14" t="s">
        <v>1179</v>
      </c>
      <c r="B27" s="109">
        <v>12847262.936388016</v>
      </c>
      <c r="C27" s="109"/>
      <c r="D27" s="109"/>
      <c r="E27" s="109">
        <v>12847262.936388016</v>
      </c>
    </row>
    <row r="28" spans="1:5" ht="15.75" thickBot="1" x14ac:dyDescent="0.3">
      <c r="A28" s="14" t="s">
        <v>1180</v>
      </c>
      <c r="B28" s="109">
        <v>4759690.4446162749</v>
      </c>
      <c r="C28" s="109"/>
      <c r="D28" s="109"/>
      <c r="E28" s="109">
        <v>4759690.4446162749</v>
      </c>
    </row>
    <row r="29" spans="1:5" ht="15.75" thickBot="1" x14ac:dyDescent="0.3">
      <c r="A29" s="14" t="s">
        <v>1181</v>
      </c>
      <c r="B29" s="109">
        <v>5172952.9848737391</v>
      </c>
      <c r="C29" s="109"/>
      <c r="D29" s="109"/>
      <c r="E29" s="109">
        <v>5172952.9848737391</v>
      </c>
    </row>
    <row r="30" spans="1:5" ht="15.75" thickBot="1" x14ac:dyDescent="0.3">
      <c r="A30" s="14" t="s">
        <v>1182</v>
      </c>
      <c r="B30" s="109">
        <v>7197594.6047205301</v>
      </c>
      <c r="C30" s="109"/>
      <c r="D30" s="109"/>
      <c r="E30" s="109">
        <v>7197594.6047205301</v>
      </c>
    </row>
    <row r="31" spans="1:5" ht="15.75" thickBot="1" x14ac:dyDescent="0.3">
      <c r="A31" s="14" t="s">
        <v>1183</v>
      </c>
      <c r="B31" s="109">
        <v>5312267.8226637626</v>
      </c>
      <c r="C31" s="109"/>
      <c r="D31" s="109"/>
      <c r="E31" s="109">
        <v>5312267.8226637626</v>
      </c>
    </row>
    <row r="32" spans="1:5" ht="15.75" thickBot="1" x14ac:dyDescent="0.3">
      <c r="A32" s="14" t="s">
        <v>1184</v>
      </c>
      <c r="B32" s="109">
        <v>53784834.305487499</v>
      </c>
      <c r="C32" s="109">
        <v>22779189.717943203</v>
      </c>
      <c r="D32" s="109"/>
      <c r="E32" s="109">
        <v>76564024.023430705</v>
      </c>
    </row>
    <row r="33" spans="1:5" ht="15.75" thickBot="1" x14ac:dyDescent="0.3">
      <c r="A33" s="14" t="s">
        <v>1185</v>
      </c>
      <c r="B33" s="109">
        <v>1353356.3587503349</v>
      </c>
      <c r="C33" s="109"/>
      <c r="D33" s="109"/>
      <c r="E33" s="109">
        <v>1353356.3587503349</v>
      </c>
    </row>
    <row r="34" spans="1:5" ht="15.75" thickBot="1" x14ac:dyDescent="0.3">
      <c r="A34" s="14" t="s">
        <v>1186</v>
      </c>
      <c r="B34" s="109">
        <v>6071078.2274915921</v>
      </c>
      <c r="C34" s="109"/>
      <c r="D34" s="109"/>
      <c r="E34" s="109">
        <v>6071078.2274915921</v>
      </c>
    </row>
    <row r="35" spans="1:5" ht="15.75" thickBot="1" x14ac:dyDescent="0.3">
      <c r="A35" s="14" t="s">
        <v>1187</v>
      </c>
      <c r="B35" s="109">
        <v>8573410.3675818928</v>
      </c>
      <c r="C35" s="109"/>
      <c r="D35" s="109"/>
      <c r="E35" s="109">
        <v>8573410.3675818928</v>
      </c>
    </row>
    <row r="36" spans="1:5" ht="15.75" thickBot="1" x14ac:dyDescent="0.3">
      <c r="A36" s="14" t="s">
        <v>1188</v>
      </c>
      <c r="B36" s="109">
        <v>12305364.943215322</v>
      </c>
      <c r="C36" s="109">
        <v>23726920.494203016</v>
      </c>
      <c r="D36" s="109"/>
      <c r="E36" s="109">
        <v>36032285.437418342</v>
      </c>
    </row>
    <row r="37" spans="1:5" ht="15.75" thickBot="1" x14ac:dyDescent="0.3">
      <c r="A37" s="14" t="s">
        <v>1189</v>
      </c>
      <c r="B37" s="109">
        <v>9107237.9925655555</v>
      </c>
      <c r="C37" s="109"/>
      <c r="D37" s="109"/>
      <c r="E37" s="109">
        <v>9107237.9925655555</v>
      </c>
    </row>
    <row r="38" spans="1:5" ht="15.75" thickBot="1" x14ac:dyDescent="0.3">
      <c r="A38" s="14" t="s">
        <v>1190</v>
      </c>
      <c r="B38" s="109">
        <v>7816244.2610660428</v>
      </c>
      <c r="C38" s="109">
        <v>20142452.823923986</v>
      </c>
      <c r="D38" s="109"/>
      <c r="E38" s="109">
        <v>27958697.084990028</v>
      </c>
    </row>
    <row r="39" spans="1:5" ht="15.75" thickBot="1" x14ac:dyDescent="0.3">
      <c r="A39" s="14" t="s">
        <v>1191</v>
      </c>
      <c r="B39" s="109">
        <v>3883288.948945594</v>
      </c>
      <c r="C39" s="109"/>
      <c r="D39" s="109"/>
      <c r="E39" s="109">
        <v>3883288.948945594</v>
      </c>
    </row>
    <row r="40" spans="1:5" ht="15.75" thickBot="1" x14ac:dyDescent="0.3">
      <c r="A40" s="14" t="s">
        <v>1192</v>
      </c>
      <c r="B40" s="109">
        <v>3599673.152588293</v>
      </c>
      <c r="C40" s="109"/>
      <c r="D40" s="109"/>
      <c r="E40" s="109">
        <v>3599673.152588293</v>
      </c>
    </row>
    <row r="41" spans="1:5" ht="15.75" thickBot="1" x14ac:dyDescent="0.3">
      <c r="A41" s="14" t="s">
        <v>1193</v>
      </c>
      <c r="B41" s="109">
        <v>1162676.6831707095</v>
      </c>
      <c r="C41" s="109"/>
      <c r="D41" s="109"/>
      <c r="E41" s="109">
        <v>1162676.6831707095</v>
      </c>
    </row>
    <row r="42" spans="1:5" ht="15.75" thickBot="1" x14ac:dyDescent="0.3">
      <c r="A42" s="14" t="s">
        <v>1194</v>
      </c>
      <c r="B42" s="109">
        <v>17730717.718977954</v>
      </c>
      <c r="C42" s="109">
        <v>41129117.865523353</v>
      </c>
      <c r="D42" s="109"/>
      <c r="E42" s="109">
        <v>58859835.584501311</v>
      </c>
    </row>
    <row r="43" spans="1:5" ht="15.75" thickBot="1" x14ac:dyDescent="0.3">
      <c r="A43" s="14" t="s">
        <v>1195</v>
      </c>
      <c r="B43" s="109">
        <v>183066724.56806821</v>
      </c>
      <c r="C43" s="109">
        <v>87730018.548740029</v>
      </c>
      <c r="D43" s="109"/>
      <c r="E43" s="109">
        <v>270796743.11680824</v>
      </c>
    </row>
    <row r="44" spans="1:5" ht="15.75" thickBot="1" x14ac:dyDescent="0.3">
      <c r="A44" s="14" t="s">
        <v>1196</v>
      </c>
      <c r="B44" s="109">
        <v>12884189.314260112</v>
      </c>
      <c r="C44" s="109"/>
      <c r="D44" s="109"/>
      <c r="E44" s="109">
        <v>12884189.314260112</v>
      </c>
    </row>
    <row r="45" spans="1:5" ht="15.75" thickBot="1" x14ac:dyDescent="0.3">
      <c r="A45" s="14" t="s">
        <v>1197</v>
      </c>
      <c r="B45" s="109">
        <v>2950291.275653441</v>
      </c>
      <c r="C45" s="109"/>
      <c r="D45" s="109"/>
      <c r="E45" s="109">
        <v>2950291.275653441</v>
      </c>
    </row>
    <row r="46" spans="1:5" ht="15.75" thickBot="1" x14ac:dyDescent="0.3">
      <c r="A46" s="14" t="s">
        <v>1198</v>
      </c>
      <c r="B46" s="109">
        <v>692291.4096473587</v>
      </c>
      <c r="C46" s="109"/>
      <c r="D46" s="109"/>
      <c r="E46" s="109">
        <v>692291.4096473587</v>
      </c>
    </row>
    <row r="47" spans="1:5" ht="15.75" thickBot="1" x14ac:dyDescent="0.3">
      <c r="A47" s="14" t="s">
        <v>1199</v>
      </c>
      <c r="B47" s="109">
        <v>3783290.8995794738</v>
      </c>
      <c r="C47" s="109"/>
      <c r="D47" s="109"/>
      <c r="E47" s="109">
        <v>3783290.8995794738</v>
      </c>
    </row>
    <row r="48" spans="1:5" ht="15.75" thickBot="1" x14ac:dyDescent="0.3">
      <c r="A48" s="14" t="s">
        <v>1200</v>
      </c>
      <c r="B48" s="109">
        <v>104727099.78490822</v>
      </c>
      <c r="C48" s="109">
        <v>35376758.827196173</v>
      </c>
      <c r="D48" s="109"/>
      <c r="E48" s="109">
        <v>140103858.61210439</v>
      </c>
    </row>
    <row r="49" spans="1:5" ht="15.75" thickBot="1" x14ac:dyDescent="0.3">
      <c r="A49" s="14" t="s">
        <v>1201</v>
      </c>
      <c r="B49" s="109">
        <v>69704415.411968321</v>
      </c>
      <c r="C49" s="109">
        <v>39098442.716379188</v>
      </c>
      <c r="D49" s="109"/>
      <c r="E49" s="109">
        <v>108802858.12834752</v>
      </c>
    </row>
    <row r="50" spans="1:5" ht="15.75" thickBot="1" x14ac:dyDescent="0.3">
      <c r="A50" s="14" t="s">
        <v>1202</v>
      </c>
      <c r="B50" s="109">
        <v>2949725.7510894947</v>
      </c>
      <c r="C50" s="109"/>
      <c r="D50" s="109"/>
      <c r="E50" s="109">
        <v>2949725.7510894947</v>
      </c>
    </row>
    <row r="51" spans="1:5" ht="15.75" thickBot="1" x14ac:dyDescent="0.3">
      <c r="A51" s="14" t="s">
        <v>1203</v>
      </c>
      <c r="B51" s="109">
        <v>13282213.106057478</v>
      </c>
      <c r="C51" s="109"/>
      <c r="D51" s="109"/>
      <c r="E51" s="109">
        <v>13282213.106057478</v>
      </c>
    </row>
    <row r="52" spans="1:5" ht="15.75" thickBot="1" x14ac:dyDescent="0.3">
      <c r="A52" s="14" t="s">
        <v>1204</v>
      </c>
      <c r="B52" s="109">
        <v>26955743.547906931</v>
      </c>
      <c r="C52" s="109">
        <v>38321527.921813473</v>
      </c>
      <c r="D52" s="109"/>
      <c r="E52" s="109">
        <v>65277271.469720408</v>
      </c>
    </row>
    <row r="53" spans="1:5" ht="15.75" thickBot="1" x14ac:dyDescent="0.3">
      <c r="A53" s="14" t="s">
        <v>1205</v>
      </c>
      <c r="B53" s="109">
        <v>6169154.4438017476</v>
      </c>
      <c r="C53" s="109"/>
      <c r="D53" s="109"/>
      <c r="E53" s="109">
        <v>6169154.4438017476</v>
      </c>
    </row>
    <row r="54" spans="1:5" ht="15.75" thickBot="1" x14ac:dyDescent="0.3">
      <c r="A54" s="14" t="s">
        <v>1206</v>
      </c>
      <c r="B54" s="109">
        <v>5284118.0058395406</v>
      </c>
      <c r="C54" s="109"/>
      <c r="D54" s="109"/>
      <c r="E54" s="109">
        <v>5284118.0058395406</v>
      </c>
    </row>
    <row r="55" spans="1:5" ht="15.75" thickBot="1" x14ac:dyDescent="0.3">
      <c r="A55" s="14" t="s">
        <v>1207</v>
      </c>
      <c r="B55" s="109">
        <v>3704748.5670310576</v>
      </c>
      <c r="C55" s="109"/>
      <c r="D55" s="109"/>
      <c r="E55" s="109">
        <v>3704748.5670310576</v>
      </c>
    </row>
    <row r="56" spans="1:5" ht="15.75" thickBot="1" x14ac:dyDescent="0.3">
      <c r="A56" s="14" t="s">
        <v>1208</v>
      </c>
      <c r="B56" s="109">
        <v>3410736.6233116565</v>
      </c>
      <c r="C56" s="109"/>
      <c r="D56" s="109"/>
      <c r="E56" s="109">
        <v>3410736.6233116565</v>
      </c>
    </row>
    <row r="57" spans="1:5" ht="15.75" thickBot="1" x14ac:dyDescent="0.3">
      <c r="A57" s="14" t="s">
        <v>1209</v>
      </c>
      <c r="B57" s="109">
        <v>4359158.3850470511</v>
      </c>
      <c r="C57" s="109"/>
      <c r="D57" s="109"/>
      <c r="E57" s="109">
        <v>4359158.3850470511</v>
      </c>
    </row>
    <row r="58" spans="1:5" ht="15.75" thickBot="1" x14ac:dyDescent="0.3">
      <c r="A58" s="14" t="s">
        <v>1210</v>
      </c>
      <c r="B58" s="109">
        <v>2638389.746484281</v>
      </c>
      <c r="C58" s="109"/>
      <c r="D58" s="109"/>
      <c r="E58" s="109">
        <v>2638389.746484281</v>
      </c>
    </row>
    <row r="59" spans="1:5" ht="15.75" thickBot="1" x14ac:dyDescent="0.3">
      <c r="A59" s="14" t="s">
        <v>1211</v>
      </c>
      <c r="B59" s="109">
        <v>1500354.7269184194</v>
      </c>
      <c r="C59" s="109"/>
      <c r="D59" s="109"/>
      <c r="E59" s="109">
        <v>1500354.7269184194</v>
      </c>
    </row>
    <row r="60" spans="1:5" ht="15.75" thickBot="1" x14ac:dyDescent="0.3">
      <c r="A60" s="14" t="s">
        <v>1212</v>
      </c>
      <c r="B60" s="109">
        <v>7271973.9161091344</v>
      </c>
      <c r="C60" s="109"/>
      <c r="D60" s="109"/>
      <c r="E60" s="109">
        <v>7271973.9161091344</v>
      </c>
    </row>
    <row r="61" spans="1:5" ht="15.75" thickBot="1" x14ac:dyDescent="0.3">
      <c r="A61" s="14" t="s">
        <v>1213</v>
      </c>
      <c r="B61" s="109">
        <v>2769593.3462428399</v>
      </c>
      <c r="C61" s="109"/>
      <c r="D61" s="109"/>
      <c r="E61" s="109">
        <v>2769593.3462428399</v>
      </c>
    </row>
    <row r="62" spans="1:5" ht="15.75" thickBot="1" x14ac:dyDescent="0.3">
      <c r="A62" s="14" t="s">
        <v>1214</v>
      </c>
      <c r="B62" s="109">
        <v>16853765.906126559</v>
      </c>
      <c r="C62" s="109"/>
      <c r="D62" s="109"/>
      <c r="E62" s="109">
        <v>16853765.906126559</v>
      </c>
    </row>
    <row r="63" spans="1:5" ht="15.75" thickBot="1" x14ac:dyDescent="0.3">
      <c r="A63" s="14" t="s">
        <v>1215</v>
      </c>
      <c r="B63" s="109">
        <v>1251318.6191081975</v>
      </c>
      <c r="C63" s="109"/>
      <c r="D63" s="109"/>
      <c r="E63" s="109">
        <v>1251318.6191081975</v>
      </c>
    </row>
    <row r="64" spans="1:5" ht="15.75" thickBot="1" x14ac:dyDescent="0.3">
      <c r="A64" s="14" t="s">
        <v>1216</v>
      </c>
      <c r="B64" s="109">
        <v>3241062.1458214838</v>
      </c>
      <c r="C64" s="109"/>
      <c r="D64" s="109"/>
      <c r="E64" s="109">
        <v>3241062.1458214838</v>
      </c>
    </row>
    <row r="65" spans="1:5" ht="15.75" thickBot="1" x14ac:dyDescent="0.3">
      <c r="A65" s="14" t="s">
        <v>1217</v>
      </c>
      <c r="B65" s="109">
        <v>19426695.471487917</v>
      </c>
      <c r="C65" s="109">
        <v>37279038.990172528</v>
      </c>
      <c r="D65" s="109"/>
      <c r="E65" s="109">
        <v>56705734.461660445</v>
      </c>
    </row>
    <row r="66" spans="1:5" ht="15.75" thickBot="1" x14ac:dyDescent="0.3">
      <c r="A66" s="14" t="s">
        <v>1218</v>
      </c>
      <c r="B66" s="109">
        <v>5656723.6070257677</v>
      </c>
      <c r="C66" s="109"/>
      <c r="D66" s="109"/>
      <c r="E66" s="109">
        <v>5656723.6070257677</v>
      </c>
    </row>
    <row r="67" spans="1:5" ht="15.75" thickBot="1" x14ac:dyDescent="0.3">
      <c r="A67" s="14" t="s">
        <v>1219</v>
      </c>
      <c r="B67" s="109">
        <v>8029928.9056301527</v>
      </c>
      <c r="C67" s="109"/>
      <c r="D67" s="109"/>
      <c r="E67" s="109">
        <v>8029928.9056301527</v>
      </c>
    </row>
    <row r="68" spans="1:5" ht="15.75" thickBot="1" x14ac:dyDescent="0.3">
      <c r="A68" s="14" t="s">
        <v>1220</v>
      </c>
      <c r="B68" s="109">
        <v>417035.87222195038</v>
      </c>
      <c r="C68" s="109"/>
      <c r="D68" s="109"/>
      <c r="E68" s="109">
        <v>417035.87222195038</v>
      </c>
    </row>
    <row r="69" spans="1:5" ht="15.75" thickBot="1" x14ac:dyDescent="0.3">
      <c r="A69" s="14" t="s">
        <v>1221</v>
      </c>
      <c r="B69" s="109">
        <v>7826758.2656481927</v>
      </c>
      <c r="C69" s="109"/>
      <c r="D69" s="109"/>
      <c r="E69" s="109">
        <v>7826758.2656481927</v>
      </c>
    </row>
    <row r="70" spans="1:5" ht="15.75" thickBot="1" x14ac:dyDescent="0.3">
      <c r="A70" s="14" t="s">
        <v>1222</v>
      </c>
      <c r="B70" s="109">
        <v>7052063.7490343498</v>
      </c>
      <c r="C70" s="109">
        <v>16153904.071013924</v>
      </c>
      <c r="D70" s="109"/>
      <c r="E70" s="109">
        <v>23205967.820048273</v>
      </c>
    </row>
    <row r="71" spans="1:5" ht="15.75" thickBot="1" x14ac:dyDescent="0.3">
      <c r="A71" s="14" t="s">
        <v>1223</v>
      </c>
      <c r="B71" s="109">
        <v>6220214.1834652508</v>
      </c>
      <c r="C71" s="109"/>
      <c r="D71" s="109"/>
      <c r="E71" s="109">
        <v>6220214.1834652508</v>
      </c>
    </row>
    <row r="72" spans="1:5" ht="15.75" thickBot="1" x14ac:dyDescent="0.3">
      <c r="A72" s="14" t="s">
        <v>1224</v>
      </c>
      <c r="B72" s="109">
        <v>19008244.362163916</v>
      </c>
      <c r="C72" s="109"/>
      <c r="D72" s="109"/>
      <c r="E72" s="109">
        <v>19008244.362163916</v>
      </c>
    </row>
    <row r="73" spans="1:5" ht="15.75" thickBot="1" x14ac:dyDescent="0.3">
      <c r="A73" s="14" t="s">
        <v>1225</v>
      </c>
      <c r="B73" s="109">
        <v>6429788.0822494132</v>
      </c>
      <c r="C73" s="109">
        <v>6871307.8414751776</v>
      </c>
      <c r="D73" s="109"/>
      <c r="E73" s="109">
        <v>13301095.923724592</v>
      </c>
    </row>
    <row r="74" spans="1:5" ht="15.75" thickBot="1" x14ac:dyDescent="0.3">
      <c r="A74" s="14" t="s">
        <v>1226</v>
      </c>
      <c r="B74" s="109">
        <v>4234747.7332860176</v>
      </c>
      <c r="C74" s="109"/>
      <c r="D74" s="109"/>
      <c r="E74" s="109">
        <v>4234747.7332860176</v>
      </c>
    </row>
    <row r="75" spans="1:5" ht="15.75" thickBot="1" x14ac:dyDescent="0.3">
      <c r="A75" s="14" t="s">
        <v>1227</v>
      </c>
      <c r="B75" s="109">
        <v>11020280.230562968</v>
      </c>
      <c r="C75" s="109">
        <v>13599920.053775519</v>
      </c>
      <c r="D75" s="109"/>
      <c r="E75" s="109">
        <v>24620200.284338489</v>
      </c>
    </row>
    <row r="76" spans="1:5" ht="15.75" thickBot="1" x14ac:dyDescent="0.3">
      <c r="A76" s="14" t="s">
        <v>1228</v>
      </c>
      <c r="B76" s="109">
        <v>9139924.361900229</v>
      </c>
      <c r="C76" s="109">
        <v>20953270.578482974</v>
      </c>
      <c r="D76" s="109"/>
      <c r="E76" s="109">
        <v>30093194.940383203</v>
      </c>
    </row>
    <row r="77" spans="1:5" ht="15.75" thickBot="1" x14ac:dyDescent="0.3">
      <c r="A77" s="14" t="s">
        <v>1229</v>
      </c>
      <c r="B77" s="109">
        <v>2329579.1179570626</v>
      </c>
      <c r="C77" s="109"/>
      <c r="D77" s="109"/>
      <c r="E77" s="109">
        <v>2329579.1179570626</v>
      </c>
    </row>
    <row r="78" spans="1:5" ht="15.75" thickBot="1" x14ac:dyDescent="0.3">
      <c r="A78" s="14" t="s">
        <v>1230</v>
      </c>
      <c r="B78" s="109">
        <v>1906496.4099774149</v>
      </c>
      <c r="C78" s="109"/>
      <c r="D78" s="109"/>
      <c r="E78" s="109">
        <v>1906496.4099774149</v>
      </c>
    </row>
    <row r="79" spans="1:5" ht="15.75" thickBot="1" x14ac:dyDescent="0.3">
      <c r="A79" s="14" t="s">
        <v>1231</v>
      </c>
      <c r="B79" s="109">
        <v>3996465.1463438519</v>
      </c>
      <c r="C79" s="109"/>
      <c r="D79" s="109"/>
      <c r="E79" s="109">
        <v>3996465.1463438519</v>
      </c>
    </row>
    <row r="80" spans="1:5" ht="15.75" thickBot="1" x14ac:dyDescent="0.3">
      <c r="A80" s="14" t="s">
        <v>1232</v>
      </c>
      <c r="B80" s="109">
        <v>2708719.1416258654</v>
      </c>
      <c r="C80" s="109"/>
      <c r="D80" s="109"/>
      <c r="E80" s="109">
        <v>2708719.1416258654</v>
      </c>
    </row>
    <row r="81" spans="1:5" ht="15.75" thickBot="1" x14ac:dyDescent="0.3">
      <c r="A81" s="14" t="s">
        <v>1233</v>
      </c>
      <c r="B81" s="109">
        <v>13107164.719517635</v>
      </c>
      <c r="C81" s="109">
        <v>40018352.535477154</v>
      </c>
      <c r="D81" s="109"/>
      <c r="E81" s="109">
        <v>53125517.254994787</v>
      </c>
    </row>
    <row r="82" spans="1:5" ht="15.75" thickBot="1" x14ac:dyDescent="0.3">
      <c r="A82" s="14" t="s">
        <v>1234</v>
      </c>
      <c r="B82" s="109">
        <v>3968573.8550345786</v>
      </c>
      <c r="C82" s="109"/>
      <c r="D82" s="109"/>
      <c r="E82" s="109">
        <v>3968573.8550345786</v>
      </c>
    </row>
    <row r="83" spans="1:5" ht="15.75" thickBot="1" x14ac:dyDescent="0.3">
      <c r="A83" s="14" t="s">
        <v>1235</v>
      </c>
      <c r="B83" s="109">
        <v>4879399.1635742076</v>
      </c>
      <c r="C83" s="109"/>
      <c r="D83" s="109"/>
      <c r="E83" s="109">
        <v>4879399.1635742076</v>
      </c>
    </row>
    <row r="84" spans="1:5" ht="15.75" thickBot="1" x14ac:dyDescent="0.3">
      <c r="A84" s="14" t="s">
        <v>1236</v>
      </c>
      <c r="B84" s="109">
        <v>4576096.4591613933</v>
      </c>
      <c r="C84" s="109"/>
      <c r="D84" s="109"/>
      <c r="E84" s="109">
        <v>4576096.4591613933</v>
      </c>
    </row>
    <row r="85" spans="1:5" ht="15.75" thickBot="1" x14ac:dyDescent="0.3">
      <c r="A85" s="14" t="s">
        <v>1237</v>
      </c>
      <c r="B85" s="109">
        <v>2961718.6736909747</v>
      </c>
      <c r="C85" s="109"/>
      <c r="D85" s="109"/>
      <c r="E85" s="109">
        <v>2961718.6736909747</v>
      </c>
    </row>
    <row r="86" spans="1:5" ht="15.75" thickBot="1" x14ac:dyDescent="0.3">
      <c r="A86" s="14" t="s">
        <v>1238</v>
      </c>
      <c r="B86" s="109">
        <v>78882.597748234955</v>
      </c>
      <c r="C86" s="109">
        <v>22084629.556809884</v>
      </c>
      <c r="D86" s="109"/>
      <c r="E86" s="109">
        <v>22163512.154558118</v>
      </c>
    </row>
    <row r="87" spans="1:5" ht="15.75" thickBot="1" x14ac:dyDescent="0.3">
      <c r="A87" s="14" t="s">
        <v>1239</v>
      </c>
      <c r="B87" s="109">
        <v>13432972.450191174</v>
      </c>
      <c r="C87" s="109">
        <v>14559011.695771197</v>
      </c>
      <c r="D87" s="109"/>
      <c r="E87" s="109">
        <v>27991984.145962372</v>
      </c>
    </row>
    <row r="88" spans="1:5" ht="15.75" thickBot="1" x14ac:dyDescent="0.3">
      <c r="A88" s="14" t="s">
        <v>1240</v>
      </c>
      <c r="B88" s="109">
        <v>2855710.8565637856</v>
      </c>
      <c r="C88" s="109"/>
      <c r="D88" s="109"/>
      <c r="E88" s="109">
        <v>2855710.8565637856</v>
      </c>
    </row>
    <row r="89" spans="1:5" ht="15.75" thickBot="1" x14ac:dyDescent="0.3">
      <c r="A89" s="14" t="s">
        <v>1241</v>
      </c>
      <c r="B89" s="109">
        <v>11527859.91208788</v>
      </c>
      <c r="C89" s="109"/>
      <c r="D89" s="109"/>
      <c r="E89" s="109">
        <v>11527859.91208788</v>
      </c>
    </row>
    <row r="90" spans="1:5" ht="15.75" thickBot="1" x14ac:dyDescent="0.3">
      <c r="A90" s="14" t="s">
        <v>1242</v>
      </c>
      <c r="B90" s="109">
        <v>9949975.0940674376</v>
      </c>
      <c r="C90" s="109"/>
      <c r="D90" s="109"/>
      <c r="E90" s="109">
        <v>9949975.0940674376</v>
      </c>
    </row>
    <row r="91" spans="1:5" ht="15.75" thickBot="1" x14ac:dyDescent="0.3">
      <c r="A91" s="14" t="s">
        <v>1243</v>
      </c>
      <c r="B91" s="109">
        <v>630618403.95996189</v>
      </c>
      <c r="C91" s="109">
        <v>196070709.09327847</v>
      </c>
      <c r="D91" s="109">
        <v>385145982.93083656</v>
      </c>
      <c r="E91" s="109">
        <v>1211835095.984077</v>
      </c>
    </row>
    <row r="92" spans="1:5" ht="15.75" thickBot="1" x14ac:dyDescent="0.3">
      <c r="A92" s="14" t="s">
        <v>1244</v>
      </c>
      <c r="B92" s="109">
        <v>2046813.0341378595</v>
      </c>
      <c r="C92" s="109"/>
      <c r="D92" s="109"/>
      <c r="E92" s="109">
        <v>2046813.0341378595</v>
      </c>
    </row>
    <row r="93" spans="1:5" ht="15.75" thickBot="1" x14ac:dyDescent="0.3">
      <c r="A93" s="14" t="s">
        <v>1245</v>
      </c>
      <c r="B93" s="109">
        <v>3311782.1806198456</v>
      </c>
      <c r="C93" s="109"/>
      <c r="D93" s="109"/>
      <c r="E93" s="109">
        <v>3311782.1806198456</v>
      </c>
    </row>
    <row r="94" spans="1:5" ht="15.75" thickBot="1" x14ac:dyDescent="0.3">
      <c r="A94" s="14" t="s">
        <v>1246</v>
      </c>
      <c r="B94" s="109">
        <v>2989524.4234695686</v>
      </c>
      <c r="C94" s="109"/>
      <c r="D94" s="109"/>
      <c r="E94" s="109">
        <v>2989524.4234695686</v>
      </c>
    </row>
    <row r="95" spans="1:5" ht="15.75" thickBot="1" x14ac:dyDescent="0.3">
      <c r="A95" s="14" t="s">
        <v>1247</v>
      </c>
      <c r="B95" s="109">
        <v>3325601.8901320905</v>
      </c>
      <c r="C95" s="109">
        <v>6485731.2928533489</v>
      </c>
      <c r="D95" s="109"/>
      <c r="E95" s="109">
        <v>9811333.1829854399</v>
      </c>
    </row>
    <row r="96" spans="1:5" ht="15.75" thickBot="1" x14ac:dyDescent="0.3">
      <c r="A96" s="14" t="s">
        <v>1248</v>
      </c>
      <c r="B96" s="109">
        <v>11538452.804970551</v>
      </c>
      <c r="C96" s="109"/>
      <c r="D96" s="109"/>
      <c r="E96" s="109">
        <v>11538452.804970551</v>
      </c>
    </row>
    <row r="97" spans="1:5" ht="15.75" thickBot="1" x14ac:dyDescent="0.3">
      <c r="A97" s="14" t="s">
        <v>1249</v>
      </c>
      <c r="B97" s="109">
        <v>2374387.6726506874</v>
      </c>
      <c r="C97" s="109"/>
      <c r="D97" s="109"/>
      <c r="E97" s="109">
        <v>2374387.6726506874</v>
      </c>
    </row>
    <row r="98" spans="1:5" ht="15.75" thickBot="1" x14ac:dyDescent="0.3">
      <c r="A98" s="14" t="s">
        <v>1250</v>
      </c>
      <c r="B98" s="109">
        <v>2375351.4405630273</v>
      </c>
      <c r="C98" s="109"/>
      <c r="D98" s="109"/>
      <c r="E98" s="109">
        <v>2375351.4405630273</v>
      </c>
    </row>
    <row r="99" spans="1:5" ht="15.75" thickBot="1" x14ac:dyDescent="0.3">
      <c r="A99" s="14" t="s">
        <v>1251</v>
      </c>
      <c r="B99" s="109">
        <v>3599256.8504723129</v>
      </c>
      <c r="C99" s="109"/>
      <c r="D99" s="109"/>
      <c r="E99" s="109">
        <v>3599256.8504723129</v>
      </c>
    </row>
    <row r="100" spans="1:5" ht="15.75" thickBot="1" x14ac:dyDescent="0.3">
      <c r="A100" s="14" t="s">
        <v>1252</v>
      </c>
      <c r="B100" s="109">
        <v>350517.82750293188</v>
      </c>
      <c r="C100" s="109"/>
      <c r="D100" s="109"/>
      <c r="E100" s="109">
        <v>350517.82750293188</v>
      </c>
    </row>
    <row r="101" spans="1:5" ht="15.75" thickBot="1" x14ac:dyDescent="0.3">
      <c r="A101" s="14" t="s">
        <v>1253</v>
      </c>
      <c r="B101" s="109">
        <v>4802130.4493714897</v>
      </c>
      <c r="C101" s="109"/>
      <c r="D101" s="109"/>
      <c r="E101" s="109">
        <v>4802130.4493714897</v>
      </c>
    </row>
    <row r="102" spans="1:5" ht="15.75" thickBot="1" x14ac:dyDescent="0.3">
      <c r="A102" s="14" t="s">
        <v>1254</v>
      </c>
      <c r="B102" s="109">
        <v>4170698.0369578726</v>
      </c>
      <c r="C102" s="109"/>
      <c r="D102" s="109"/>
      <c r="E102" s="109">
        <v>4170698.0369578726</v>
      </c>
    </row>
    <row r="103" spans="1:5" ht="15.75" thickBot="1" x14ac:dyDescent="0.3">
      <c r="A103" s="14" t="s">
        <v>1255</v>
      </c>
      <c r="B103" s="109">
        <v>2866742.8626372828</v>
      </c>
      <c r="C103" s="109"/>
      <c r="D103" s="109"/>
      <c r="E103" s="109">
        <v>2866742.8626372828</v>
      </c>
    </row>
    <row r="104" spans="1:5" ht="15.75" thickBot="1" x14ac:dyDescent="0.3">
      <c r="A104" s="14" t="s">
        <v>1256</v>
      </c>
      <c r="B104" s="109">
        <v>7098514.7011170508</v>
      </c>
      <c r="C104" s="109"/>
      <c r="D104" s="109"/>
      <c r="E104" s="109">
        <v>7098514.7011170508</v>
      </c>
    </row>
    <row r="105" spans="1:5" ht="15.75" thickBot="1" x14ac:dyDescent="0.3">
      <c r="A105" s="14" t="s">
        <v>1257</v>
      </c>
      <c r="B105" s="109">
        <v>87816366.070732489</v>
      </c>
      <c r="C105" s="109">
        <v>40398083.74616915</v>
      </c>
      <c r="D105" s="109"/>
      <c r="E105" s="109">
        <v>128214449.81690164</v>
      </c>
    </row>
    <row r="106" spans="1:5" ht="15.75" thickBot="1" x14ac:dyDescent="0.3">
      <c r="A106" s="14" t="s">
        <v>1258</v>
      </c>
      <c r="B106" s="109">
        <v>2685771.2003285023</v>
      </c>
      <c r="C106" s="109"/>
      <c r="D106" s="109"/>
      <c r="E106" s="109">
        <v>2685771.2003285023</v>
      </c>
    </row>
    <row r="107" spans="1:5" ht="15.75" thickBot="1" x14ac:dyDescent="0.3">
      <c r="A107" s="14" t="s">
        <v>1259</v>
      </c>
      <c r="B107" s="109">
        <v>4025692.7864546552</v>
      </c>
      <c r="C107" s="109">
        <v>20429730.748255886</v>
      </c>
      <c r="D107" s="109"/>
      <c r="E107" s="109">
        <v>24455423.534710541</v>
      </c>
    </row>
    <row r="108" spans="1:5" ht="15.75" thickBot="1" x14ac:dyDescent="0.3">
      <c r="A108" s="14" t="s">
        <v>1260</v>
      </c>
      <c r="B108" s="109">
        <v>13171062.34201346</v>
      </c>
      <c r="C108" s="109"/>
      <c r="D108" s="109"/>
      <c r="E108" s="109">
        <v>13171062.34201346</v>
      </c>
    </row>
    <row r="109" spans="1:5" ht="15.75" thickBot="1" x14ac:dyDescent="0.3">
      <c r="A109" s="14" t="s">
        <v>1261</v>
      </c>
      <c r="B109" s="109">
        <v>901042.20881407685</v>
      </c>
      <c r="C109" s="109"/>
      <c r="D109" s="109"/>
      <c r="E109" s="109">
        <v>901042.20881407685</v>
      </c>
    </row>
    <row r="110" spans="1:5" ht="15.75" thickBot="1" x14ac:dyDescent="0.3">
      <c r="A110" s="14" t="s">
        <v>1262</v>
      </c>
      <c r="B110" s="109">
        <v>1854118.3802799704</v>
      </c>
      <c r="C110" s="109"/>
      <c r="D110" s="109"/>
      <c r="E110" s="109">
        <v>1854118.3802799704</v>
      </c>
    </row>
    <row r="111" spans="1:5" ht="15.75" thickBot="1" x14ac:dyDescent="0.3">
      <c r="A111" s="14" t="s">
        <v>1263</v>
      </c>
      <c r="B111" s="109">
        <v>34610263.941528864</v>
      </c>
      <c r="C111" s="109">
        <v>30143786.102550831</v>
      </c>
      <c r="D111" s="109"/>
      <c r="E111" s="109">
        <v>64754050.044079691</v>
      </c>
    </row>
    <row r="112" spans="1:5" ht="15.75" thickBot="1" x14ac:dyDescent="0.3">
      <c r="A112" s="14" t="s">
        <v>1264</v>
      </c>
      <c r="B112" s="109">
        <v>24291246.526258808</v>
      </c>
      <c r="C112" s="109">
        <v>55260972.225070186</v>
      </c>
      <c r="D112" s="109"/>
      <c r="E112" s="109">
        <v>79552218.75132899</v>
      </c>
    </row>
    <row r="113" spans="1:5" ht="15.75" thickBot="1" x14ac:dyDescent="0.3">
      <c r="A113" s="14" t="s">
        <v>1265</v>
      </c>
      <c r="B113" s="109">
        <v>556511.33799736481</v>
      </c>
      <c r="C113" s="109"/>
      <c r="D113" s="109"/>
      <c r="E113" s="109">
        <v>556511.33799736481</v>
      </c>
    </row>
    <row r="114" spans="1:5" ht="15.75" thickBot="1" x14ac:dyDescent="0.3">
      <c r="A114" s="14" t="s">
        <v>1266</v>
      </c>
      <c r="B114" s="109">
        <v>4327729.4762133891</v>
      </c>
      <c r="C114" s="109"/>
      <c r="D114" s="109"/>
      <c r="E114" s="109">
        <v>4327729.4762133891</v>
      </c>
    </row>
    <row r="115" spans="1:5" ht="15.75" thickBot="1" x14ac:dyDescent="0.3">
      <c r="A115" s="14" t="s">
        <v>1267</v>
      </c>
      <c r="B115" s="109">
        <v>940078.61110963742</v>
      </c>
      <c r="C115" s="109">
        <v>33649704.78705129</v>
      </c>
      <c r="D115" s="109"/>
      <c r="E115" s="109">
        <v>34589783.398160927</v>
      </c>
    </row>
    <row r="116" spans="1:5" ht="15.75" thickBot="1" x14ac:dyDescent="0.3">
      <c r="A116" s="14" t="s">
        <v>1268</v>
      </c>
      <c r="B116" s="109">
        <v>1651380.2002586764</v>
      </c>
      <c r="C116" s="109"/>
      <c r="D116" s="109"/>
      <c r="E116" s="109">
        <v>1651380.2002586764</v>
      </c>
    </row>
    <row r="117" spans="1:5" ht="15.75" thickBot="1" x14ac:dyDescent="0.3">
      <c r="A117" s="14" t="s">
        <v>1269</v>
      </c>
      <c r="B117" s="109">
        <v>3666751.0191025455</v>
      </c>
      <c r="C117" s="109"/>
      <c r="D117" s="109"/>
      <c r="E117" s="109">
        <v>3666751.0191025455</v>
      </c>
    </row>
    <row r="118" spans="1:5" ht="15.75" thickBot="1" x14ac:dyDescent="0.3">
      <c r="A118" s="14" t="s">
        <v>1270</v>
      </c>
      <c r="B118" s="109">
        <v>6950367.2250534846</v>
      </c>
      <c r="C118" s="109"/>
      <c r="D118" s="109"/>
      <c r="E118" s="109">
        <v>6950367.2250534846</v>
      </c>
    </row>
    <row r="119" spans="1:5" ht="15.75" thickBot="1" x14ac:dyDescent="0.3">
      <c r="A119" s="14" t="s">
        <v>1271</v>
      </c>
      <c r="B119" s="109">
        <v>2621021.9643716761</v>
      </c>
      <c r="C119" s="109">
        <v>49372221.017917879</v>
      </c>
      <c r="D119" s="109"/>
      <c r="E119" s="109">
        <v>51993242.982289553</v>
      </c>
    </row>
    <row r="120" spans="1:5" ht="15.75" thickBot="1" x14ac:dyDescent="0.3">
      <c r="A120" s="14" t="s">
        <v>1272</v>
      </c>
      <c r="B120" s="109">
        <v>2809890.0604237681</v>
      </c>
      <c r="C120" s="109"/>
      <c r="D120" s="109"/>
      <c r="E120" s="109">
        <v>2809890.0604237681</v>
      </c>
    </row>
    <row r="121" spans="1:5" ht="15.75" thickBot="1" x14ac:dyDescent="0.3">
      <c r="A121" s="14" t="s">
        <v>1273</v>
      </c>
      <c r="B121" s="109">
        <v>121286359.50736021</v>
      </c>
      <c r="C121" s="109">
        <v>35399890.207553826</v>
      </c>
      <c r="D121" s="109"/>
      <c r="E121" s="109">
        <v>156686249.71491402</v>
      </c>
    </row>
    <row r="122" spans="1:5" ht="15.75" thickBot="1" x14ac:dyDescent="0.3">
      <c r="A122" s="14" t="s">
        <v>1274</v>
      </c>
      <c r="B122" s="109">
        <v>350067.30877467844</v>
      </c>
      <c r="C122" s="109"/>
      <c r="D122" s="109"/>
      <c r="E122" s="109">
        <v>350067.30877467844</v>
      </c>
    </row>
    <row r="123" spans="1:5" ht="15.75" thickBot="1" x14ac:dyDescent="0.3">
      <c r="A123" s="14" t="s">
        <v>1275</v>
      </c>
      <c r="B123" s="109">
        <v>2955723.1628516871</v>
      </c>
      <c r="C123" s="109"/>
      <c r="D123" s="109"/>
      <c r="E123" s="109">
        <v>2955723.1628516871</v>
      </c>
    </row>
    <row r="124" spans="1:5" ht="15.75" thickBot="1" x14ac:dyDescent="0.3">
      <c r="A124" s="14" t="s">
        <v>1276</v>
      </c>
      <c r="B124" s="109">
        <v>4684301.7431656336</v>
      </c>
      <c r="C124" s="109">
        <v>17413092.510944787</v>
      </c>
      <c r="D124" s="109"/>
      <c r="E124" s="109">
        <v>22097394.254110422</v>
      </c>
    </row>
    <row r="125" spans="1:5" ht="15.75" thickBot="1" x14ac:dyDescent="0.3">
      <c r="A125" s="14" t="s">
        <v>1277</v>
      </c>
      <c r="B125" s="109">
        <v>4260814.1386074293</v>
      </c>
      <c r="C125" s="109"/>
      <c r="D125" s="109"/>
      <c r="E125" s="109">
        <v>4260814.1386074293</v>
      </c>
    </row>
    <row r="126" spans="1:5" ht="15.75" thickBot="1" x14ac:dyDescent="0.3">
      <c r="A126" s="14" t="s">
        <v>1278</v>
      </c>
      <c r="B126" s="109">
        <v>96478728.224685147</v>
      </c>
      <c r="C126" s="109">
        <v>16959574.126348834</v>
      </c>
      <c r="D126" s="109"/>
      <c r="E126" s="109">
        <v>113438302.35103399</v>
      </c>
    </row>
    <row r="127" spans="1:5" ht="15.75" thickBot="1" x14ac:dyDescent="0.3">
      <c r="A127" s="14" t="s">
        <v>1279</v>
      </c>
      <c r="B127" s="109">
        <v>32664538.185581148</v>
      </c>
      <c r="C127" s="109">
        <v>13922395.466598306</v>
      </c>
      <c r="D127" s="109"/>
      <c r="E127" s="109">
        <v>46586933.65217945</v>
      </c>
    </row>
    <row r="128" spans="1:5" ht="15.75" thickBot="1" x14ac:dyDescent="0.3">
      <c r="A128" s="14" t="s">
        <v>1280</v>
      </c>
      <c r="B128" s="109">
        <v>5318911.5482133245</v>
      </c>
      <c r="C128" s="109"/>
      <c r="D128" s="109"/>
      <c r="E128" s="109">
        <v>5318911.5482133245</v>
      </c>
    </row>
    <row r="129" spans="1:5" ht="15.75" thickBot="1" x14ac:dyDescent="0.3">
      <c r="A129" s="14" t="s">
        <v>1281</v>
      </c>
      <c r="B129" s="109">
        <v>4313900.2620866224</v>
      </c>
      <c r="C129" s="109"/>
      <c r="D129" s="109"/>
      <c r="E129" s="109">
        <v>4313900.2620866224</v>
      </c>
    </row>
    <row r="130" spans="1:5" ht="15.75" thickBot="1" x14ac:dyDescent="0.3">
      <c r="A130" s="14" t="s">
        <v>1282</v>
      </c>
      <c r="B130" s="109">
        <v>4961298.5259711277</v>
      </c>
      <c r="C130" s="109"/>
      <c r="D130" s="109"/>
      <c r="E130" s="109">
        <v>4961298.5259711277</v>
      </c>
    </row>
    <row r="131" spans="1:5" ht="15.75" thickBot="1" x14ac:dyDescent="0.3">
      <c r="A131" s="14" t="s">
        <v>1283</v>
      </c>
      <c r="B131" s="109">
        <v>9746355.8362801298</v>
      </c>
      <c r="C131" s="109">
        <v>13747167.442844028</v>
      </c>
      <c r="D131" s="109"/>
      <c r="E131" s="109">
        <v>23493523.279124156</v>
      </c>
    </row>
    <row r="132" spans="1:5" ht="15.75" thickBot="1" x14ac:dyDescent="0.3">
      <c r="A132" s="14" t="s">
        <v>1284</v>
      </c>
      <c r="B132" s="109">
        <v>45534451.568832047</v>
      </c>
      <c r="C132" s="109"/>
      <c r="D132" s="109"/>
      <c r="E132" s="109">
        <v>45534451.568832047</v>
      </c>
    </row>
    <row r="133" spans="1:5" ht="15.75" thickBot="1" x14ac:dyDescent="0.3">
      <c r="A133" s="14" t="s">
        <v>1285</v>
      </c>
      <c r="B133" s="109">
        <v>4590803.8996698186</v>
      </c>
      <c r="C133" s="109">
        <v>22945138.386541508</v>
      </c>
      <c r="D133" s="109"/>
      <c r="E133" s="109">
        <v>27535942.286211327</v>
      </c>
    </row>
    <row r="134" spans="1:5" ht="15.75" thickBot="1" x14ac:dyDescent="0.3">
      <c r="A134" s="14" t="s">
        <v>1286</v>
      </c>
      <c r="B134" s="109">
        <v>113117999.69309047</v>
      </c>
      <c r="C134" s="109">
        <v>81761943.729726166</v>
      </c>
      <c r="D134" s="109"/>
      <c r="E134" s="109">
        <v>194879943.42281663</v>
      </c>
    </row>
    <row r="135" spans="1:5" ht="15.75" thickBot="1" x14ac:dyDescent="0.3">
      <c r="A135" s="14" t="s">
        <v>1287</v>
      </c>
      <c r="B135" s="109">
        <v>4668531.6867538597</v>
      </c>
      <c r="C135" s="109"/>
      <c r="D135" s="109"/>
      <c r="E135" s="109">
        <v>4668531.6867538597</v>
      </c>
    </row>
    <row r="136" spans="1:5" ht="15.75" thickBot="1" x14ac:dyDescent="0.3">
      <c r="A136" s="14" t="s">
        <v>1288</v>
      </c>
      <c r="B136" s="109">
        <v>24108419.563195683</v>
      </c>
      <c r="C136" s="109"/>
      <c r="D136" s="109"/>
      <c r="E136" s="109">
        <v>24108419.563195683</v>
      </c>
    </row>
    <row r="137" spans="1:5" ht="15.75" thickBot="1" x14ac:dyDescent="0.3">
      <c r="A137" s="14" t="s">
        <v>1289</v>
      </c>
      <c r="B137" s="109">
        <v>1841443.9768173983</v>
      </c>
      <c r="C137" s="109"/>
      <c r="D137" s="109"/>
      <c r="E137" s="109">
        <v>1841443.9768173983</v>
      </c>
    </row>
    <row r="138" spans="1:5" ht="15.75" thickBot="1" x14ac:dyDescent="0.3">
      <c r="A138" s="14" t="s">
        <v>1290</v>
      </c>
      <c r="B138" s="109">
        <v>3029743.1998114316</v>
      </c>
      <c r="C138" s="109"/>
      <c r="D138" s="109"/>
      <c r="E138" s="109">
        <v>3029743.1998114316</v>
      </c>
    </row>
    <row r="139" spans="1:5" ht="15.75" thickBot="1" x14ac:dyDescent="0.3">
      <c r="A139" s="14" t="s">
        <v>1291</v>
      </c>
      <c r="B139" s="109">
        <v>1899311.8718616606</v>
      </c>
      <c r="C139" s="109"/>
      <c r="D139" s="109"/>
      <c r="E139" s="109">
        <v>1899311.8718616606</v>
      </c>
    </row>
    <row r="140" spans="1:5" ht="15.75" thickBot="1" x14ac:dyDescent="0.3">
      <c r="A140" s="14" t="s">
        <v>1292</v>
      </c>
      <c r="B140" s="109">
        <v>8432324.8201067708</v>
      </c>
      <c r="C140" s="109">
        <v>231608303.10646132</v>
      </c>
      <c r="D140" s="109"/>
      <c r="E140" s="109">
        <v>240040627.92656809</v>
      </c>
    </row>
    <row r="141" spans="1:5" ht="15.75" thickBot="1" x14ac:dyDescent="0.3">
      <c r="A141" s="14" t="s">
        <v>1293</v>
      </c>
      <c r="B141" s="109">
        <v>726015.68288762763</v>
      </c>
      <c r="C141" s="109"/>
      <c r="D141" s="109"/>
      <c r="E141" s="109">
        <v>726015.68288762763</v>
      </c>
    </row>
    <row r="142" spans="1:5" ht="15.75" thickBot="1" x14ac:dyDescent="0.3">
      <c r="A142" s="14" t="s">
        <v>1294</v>
      </c>
      <c r="B142" s="109">
        <v>2433161.3574587177</v>
      </c>
      <c r="C142" s="109"/>
      <c r="D142" s="109"/>
      <c r="E142" s="109">
        <v>2433161.3574587177</v>
      </c>
    </row>
    <row r="143" spans="1:5" ht="15.75" thickBot="1" x14ac:dyDescent="0.3">
      <c r="A143" s="14" t="s">
        <v>1295</v>
      </c>
      <c r="B143" s="109">
        <v>86103896.861568645</v>
      </c>
      <c r="C143" s="109">
        <v>20995526.193716507</v>
      </c>
      <c r="D143" s="109"/>
      <c r="E143" s="109">
        <v>107099423.05528516</v>
      </c>
    </row>
    <row r="144" spans="1:5" ht="15.75" thickBot="1" x14ac:dyDescent="0.3">
      <c r="A144" s="14" t="s">
        <v>1296</v>
      </c>
      <c r="B144" s="109">
        <v>2940537.6402329006</v>
      </c>
      <c r="C144" s="109"/>
      <c r="D144" s="109"/>
      <c r="E144" s="109">
        <v>2940537.6402329006</v>
      </c>
    </row>
    <row r="145" spans="1:5" ht="15.75" thickBot="1" x14ac:dyDescent="0.3">
      <c r="A145" s="14" t="s">
        <v>1297</v>
      </c>
      <c r="B145" s="109">
        <v>7444103.4355298504</v>
      </c>
      <c r="C145" s="109">
        <v>18350771.206888087</v>
      </c>
      <c r="D145" s="109"/>
      <c r="E145" s="109">
        <v>25794874.642417938</v>
      </c>
    </row>
    <row r="146" spans="1:5" ht="15.75" thickBot="1" x14ac:dyDescent="0.3">
      <c r="A146" s="14" t="s">
        <v>1298</v>
      </c>
      <c r="B146" s="109">
        <v>5003906.7624033475</v>
      </c>
      <c r="C146" s="109"/>
      <c r="D146" s="109"/>
      <c r="E146" s="109">
        <v>5003906.7624033475</v>
      </c>
    </row>
    <row r="147" spans="1:5" ht="15.75" thickBot="1" x14ac:dyDescent="0.3">
      <c r="A147" s="14" t="s">
        <v>1299</v>
      </c>
      <c r="B147" s="109">
        <v>2179373.8928498905</v>
      </c>
      <c r="C147" s="109"/>
      <c r="D147" s="109"/>
      <c r="E147" s="109">
        <v>2179373.8928498905</v>
      </c>
    </row>
    <row r="148" spans="1:5" ht="15.75" thickBot="1" x14ac:dyDescent="0.3">
      <c r="A148" s="14" t="s">
        <v>1300</v>
      </c>
      <c r="B148" s="109">
        <v>1872571.5893707715</v>
      </c>
      <c r="C148" s="109"/>
      <c r="D148" s="109"/>
      <c r="E148" s="109">
        <v>1872571.5893707715</v>
      </c>
    </row>
    <row r="149" spans="1:5" ht="15.75" thickBot="1" x14ac:dyDescent="0.3">
      <c r="A149" s="14" t="s">
        <v>1301</v>
      </c>
      <c r="B149" s="109">
        <v>6751409.0302268434</v>
      </c>
      <c r="C149" s="109"/>
      <c r="D149" s="109"/>
      <c r="E149" s="109">
        <v>6751409.0302268434</v>
      </c>
    </row>
    <row r="150" spans="1:5" ht="15.75" thickBot="1" x14ac:dyDescent="0.3">
      <c r="A150" s="14" t="s">
        <v>1302</v>
      </c>
      <c r="B150" s="109">
        <v>7980896.5002437886</v>
      </c>
      <c r="C150" s="109"/>
      <c r="D150" s="109"/>
      <c r="E150" s="109">
        <v>7980896.5002437886</v>
      </c>
    </row>
    <row r="151" spans="1:5" ht="15.75" thickBot="1" x14ac:dyDescent="0.3">
      <c r="A151" s="14" t="s">
        <v>1303</v>
      </c>
      <c r="B151" s="109">
        <v>5455348.3887266582</v>
      </c>
      <c r="C151" s="109"/>
      <c r="D151" s="109"/>
      <c r="E151" s="109">
        <v>5455348.3887266582</v>
      </c>
    </row>
    <row r="152" spans="1:5" ht="15.75" thickBot="1" x14ac:dyDescent="0.3">
      <c r="A152" s="14" t="s">
        <v>1304</v>
      </c>
      <c r="B152" s="109">
        <v>2368646.8854805389</v>
      </c>
      <c r="C152" s="109"/>
      <c r="D152" s="109"/>
      <c r="E152" s="109">
        <v>2368646.8854805389</v>
      </c>
    </row>
    <row r="153" spans="1:5" ht="15.75" thickBot="1" x14ac:dyDescent="0.3">
      <c r="A153" s="14" t="s">
        <v>1305</v>
      </c>
      <c r="B153" s="109">
        <v>9395499.6445002854</v>
      </c>
      <c r="C153" s="109"/>
      <c r="D153" s="109"/>
      <c r="E153" s="109">
        <v>9395499.6445002854</v>
      </c>
    </row>
    <row r="154" spans="1:5" ht="15.75" thickBot="1" x14ac:dyDescent="0.3">
      <c r="A154" s="14" t="s">
        <v>1306</v>
      </c>
      <c r="B154" s="109">
        <v>7241599.0690257521</v>
      </c>
      <c r="C154" s="109"/>
      <c r="D154" s="109"/>
      <c r="E154" s="109">
        <v>7241599.0690257521</v>
      </c>
    </row>
    <row r="155" spans="1:5" ht="15.75" thickBot="1" x14ac:dyDescent="0.3">
      <c r="A155" s="14" t="s">
        <v>1307</v>
      </c>
      <c r="B155" s="109">
        <v>1659083.690327229</v>
      </c>
      <c r="C155" s="109"/>
      <c r="D155" s="109"/>
      <c r="E155" s="109">
        <v>1659083.690327229</v>
      </c>
    </row>
    <row r="156" spans="1:5" ht="15.75" thickBot="1" x14ac:dyDescent="0.3">
      <c r="A156" s="14" t="s">
        <v>1308</v>
      </c>
      <c r="B156" s="109">
        <v>4451715.2717053732</v>
      </c>
      <c r="C156" s="109"/>
      <c r="D156" s="109"/>
      <c r="E156" s="109">
        <v>4451715.2717053732</v>
      </c>
    </row>
    <row r="157" spans="1:5" ht="15.75" thickBot="1" x14ac:dyDescent="0.3">
      <c r="A157" s="14" t="s">
        <v>1309</v>
      </c>
      <c r="B157" s="109">
        <v>22981851.861048345</v>
      </c>
      <c r="C157" s="109">
        <v>29811457.255855072</v>
      </c>
      <c r="D157" s="109"/>
      <c r="E157" s="109">
        <v>52793309.116903417</v>
      </c>
    </row>
    <row r="158" spans="1:5" ht="15.75" thickBot="1" x14ac:dyDescent="0.3">
      <c r="A158" s="14" t="s">
        <v>1310</v>
      </c>
      <c r="B158" s="109">
        <v>1632645.6545780795</v>
      </c>
      <c r="C158" s="109"/>
      <c r="D158" s="109"/>
      <c r="E158" s="109">
        <v>1632645.6545780795</v>
      </c>
    </row>
    <row r="159" spans="1:5" ht="15.75" thickBot="1" x14ac:dyDescent="0.3">
      <c r="A159" s="14" t="s">
        <v>1311</v>
      </c>
      <c r="B159" s="109">
        <v>9081761.8238058425</v>
      </c>
      <c r="C159" s="109"/>
      <c r="D159" s="109"/>
      <c r="E159" s="109">
        <v>9081761.8238058425</v>
      </c>
    </row>
    <row r="160" spans="1:5" ht="15.75" thickBot="1" x14ac:dyDescent="0.3">
      <c r="A160" s="14" t="s">
        <v>1312</v>
      </c>
      <c r="B160" s="109">
        <v>2805155.8119312986</v>
      </c>
      <c r="C160" s="109"/>
      <c r="D160" s="109"/>
      <c r="E160" s="109">
        <v>2805155.8119312986</v>
      </c>
    </row>
    <row r="161" spans="1:5" ht="15.75" thickBot="1" x14ac:dyDescent="0.3">
      <c r="A161" s="14" t="s">
        <v>1313</v>
      </c>
      <c r="B161" s="109">
        <v>5870152.577459285</v>
      </c>
      <c r="C161" s="109"/>
      <c r="D161" s="109"/>
      <c r="E161" s="109">
        <v>5870152.577459285</v>
      </c>
    </row>
    <row r="162" spans="1:5" ht="15.75" thickBot="1" x14ac:dyDescent="0.3">
      <c r="A162" s="14" t="s">
        <v>1314</v>
      </c>
      <c r="B162" s="109">
        <v>27280067.608253889</v>
      </c>
      <c r="C162" s="109">
        <v>56384165.789062835</v>
      </c>
      <c r="D162" s="109"/>
      <c r="E162" s="109">
        <v>83664233.397316724</v>
      </c>
    </row>
    <row r="163" spans="1:5" ht="15.75" thickBot="1" x14ac:dyDescent="0.3">
      <c r="A163" s="14" t="s">
        <v>1315</v>
      </c>
      <c r="B163" s="109">
        <v>4371180.7719535418</v>
      </c>
      <c r="C163" s="109">
        <v>34582135.985318035</v>
      </c>
      <c r="D163" s="109"/>
      <c r="E163" s="109">
        <v>38953316.757271573</v>
      </c>
    </row>
    <row r="164" spans="1:5" ht="15.75" thickBot="1" x14ac:dyDescent="0.3">
      <c r="A164" s="14" t="s">
        <v>1316</v>
      </c>
      <c r="B164" s="109">
        <v>2825259.0221027927</v>
      </c>
      <c r="C164" s="109"/>
      <c r="D164" s="109"/>
      <c r="E164" s="109">
        <v>2825259.0221027927</v>
      </c>
    </row>
    <row r="165" spans="1:5" ht="15.75" thickBot="1" x14ac:dyDescent="0.3">
      <c r="A165" s="14" t="s">
        <v>1317</v>
      </c>
      <c r="B165" s="109">
        <v>3057353.1545309108</v>
      </c>
      <c r="C165" s="109"/>
      <c r="D165" s="109"/>
      <c r="E165" s="109">
        <v>3057353.1545309108</v>
      </c>
    </row>
    <row r="166" spans="1:5" ht="15.75" thickBot="1" x14ac:dyDescent="0.3">
      <c r="A166" s="14" t="s">
        <v>1318</v>
      </c>
      <c r="B166" s="109">
        <v>1174181.0685858557</v>
      </c>
      <c r="C166" s="109">
        <v>32669608.897427637</v>
      </c>
      <c r="D166" s="109"/>
      <c r="E166" s="109">
        <v>33843789.966013491</v>
      </c>
    </row>
    <row r="167" spans="1:5" ht="15.75" thickBot="1" x14ac:dyDescent="0.3">
      <c r="A167" s="14" t="s">
        <v>1319</v>
      </c>
      <c r="B167" s="109">
        <v>1935385.6858113017</v>
      </c>
      <c r="C167" s="109"/>
      <c r="D167" s="109"/>
      <c r="E167" s="109">
        <v>1935385.6858113017</v>
      </c>
    </row>
    <row r="168" spans="1:5" ht="15.75" thickBot="1" x14ac:dyDescent="0.3">
      <c r="A168" s="14" t="s">
        <v>1320</v>
      </c>
      <c r="B168" s="109">
        <v>1731373.8874443127</v>
      </c>
      <c r="C168" s="109"/>
      <c r="D168" s="109"/>
      <c r="E168" s="109">
        <v>1731373.8874443127</v>
      </c>
    </row>
    <row r="169" spans="1:5" ht="15.75" thickBot="1" x14ac:dyDescent="0.3">
      <c r="A169" s="14" t="s">
        <v>1321</v>
      </c>
      <c r="B169" s="109">
        <v>5989432.6383023607</v>
      </c>
      <c r="C169" s="109"/>
      <c r="D169" s="109"/>
      <c r="E169" s="109">
        <v>5989432.6383023607</v>
      </c>
    </row>
    <row r="170" spans="1:5" ht="15.75" thickBot="1" x14ac:dyDescent="0.3">
      <c r="A170" s="14" t="s">
        <v>1322</v>
      </c>
      <c r="B170" s="109">
        <v>3052602.7481937576</v>
      </c>
      <c r="C170" s="109"/>
      <c r="D170" s="109"/>
      <c r="E170" s="109">
        <v>3052602.7481937576</v>
      </c>
    </row>
    <row r="171" spans="1:5" ht="15.75" thickBot="1" x14ac:dyDescent="0.3">
      <c r="A171" s="14" t="s">
        <v>1323</v>
      </c>
      <c r="B171" s="109">
        <v>4778179.7712422526</v>
      </c>
      <c r="C171" s="109">
        <v>29788868.588986579</v>
      </c>
      <c r="D171" s="109"/>
      <c r="E171" s="109">
        <v>34567048.360228829</v>
      </c>
    </row>
    <row r="172" spans="1:5" ht="15.75" thickBot="1" x14ac:dyDescent="0.3">
      <c r="A172" s="14" t="s">
        <v>1324</v>
      </c>
      <c r="B172" s="109">
        <v>2674696.4234896651</v>
      </c>
      <c r="C172" s="109"/>
      <c r="D172" s="109"/>
      <c r="E172" s="109">
        <v>2674696.4234896651</v>
      </c>
    </row>
    <row r="173" spans="1:5" ht="15.75" thickBot="1" x14ac:dyDescent="0.3">
      <c r="A173" s="14" t="s">
        <v>1325</v>
      </c>
      <c r="B173" s="109">
        <v>15999257.339541515</v>
      </c>
      <c r="C173" s="109">
        <v>20645559.633855727</v>
      </c>
      <c r="D173" s="109"/>
      <c r="E173" s="109">
        <v>36644816.97339724</v>
      </c>
    </row>
    <row r="174" spans="1:5" ht="15.75" thickBot="1" x14ac:dyDescent="0.3">
      <c r="A174" s="14" t="s">
        <v>1326</v>
      </c>
      <c r="B174" s="109">
        <v>18773134.415548574</v>
      </c>
      <c r="C174" s="109">
        <v>27366449.346858479</v>
      </c>
      <c r="D174" s="109"/>
      <c r="E174" s="109">
        <v>46139583.76240705</v>
      </c>
    </row>
    <row r="175" spans="1:5" ht="15.75" thickBot="1" x14ac:dyDescent="0.3">
      <c r="A175" s="14" t="s">
        <v>1327</v>
      </c>
      <c r="B175" s="109">
        <v>34438330.217167258</v>
      </c>
      <c r="C175" s="109"/>
      <c r="D175" s="109"/>
      <c r="E175" s="109">
        <v>34438330.217167258</v>
      </c>
    </row>
    <row r="176" spans="1:5" ht="15.75" thickBot="1" x14ac:dyDescent="0.3">
      <c r="A176" s="14" t="s">
        <v>1328</v>
      </c>
      <c r="B176" s="109">
        <v>645490.68775031692</v>
      </c>
      <c r="C176" s="109"/>
      <c r="D176" s="109"/>
      <c r="E176" s="109">
        <v>645490.68775031692</v>
      </c>
    </row>
    <row r="177" spans="1:5" ht="15.75" thickBot="1" x14ac:dyDescent="0.3">
      <c r="A177" s="14" t="s">
        <v>1329</v>
      </c>
      <c r="B177" s="109">
        <v>3739097.2934452989</v>
      </c>
      <c r="C177" s="109"/>
      <c r="D177" s="109"/>
      <c r="E177" s="109">
        <v>3739097.2934452989</v>
      </c>
    </row>
    <row r="178" spans="1:5" ht="15.75" thickBot="1" x14ac:dyDescent="0.3">
      <c r="A178" s="14" t="s">
        <v>1330</v>
      </c>
      <c r="B178" s="109"/>
      <c r="C178" s="109">
        <v>13585316.213565366</v>
      </c>
      <c r="D178" s="109"/>
      <c r="E178" s="109">
        <v>13585316.213565366</v>
      </c>
    </row>
    <row r="179" spans="1:5" ht="15.75" thickBot="1" x14ac:dyDescent="0.3">
      <c r="A179" s="14" t="s">
        <v>1331</v>
      </c>
      <c r="B179" s="109">
        <v>1971514.6265251595</v>
      </c>
      <c r="C179" s="109"/>
      <c r="D179" s="109"/>
      <c r="E179" s="109">
        <v>1971514.6265251595</v>
      </c>
    </row>
    <row r="180" spans="1:5" ht="15.75" thickBot="1" x14ac:dyDescent="0.3">
      <c r="A180" s="14" t="s">
        <v>1332</v>
      </c>
      <c r="B180" s="109">
        <v>1790839.5081894065</v>
      </c>
      <c r="C180" s="109"/>
      <c r="D180" s="109"/>
      <c r="E180" s="109">
        <v>1790839.5081894065</v>
      </c>
    </row>
    <row r="181" spans="1:5" ht="15.75" thickBot="1" x14ac:dyDescent="0.3">
      <c r="A181" s="14" t="s">
        <v>1333</v>
      </c>
      <c r="B181" s="109">
        <v>7761471.0685095293</v>
      </c>
      <c r="C181" s="109">
        <v>29346599.866136614</v>
      </c>
      <c r="D181" s="109"/>
      <c r="E181" s="109">
        <v>37108070.934646145</v>
      </c>
    </row>
    <row r="182" spans="1:5" ht="15.75" thickBot="1" x14ac:dyDescent="0.3">
      <c r="A182" s="14" t="s">
        <v>1334</v>
      </c>
      <c r="B182" s="109">
        <v>4637234.8920620298</v>
      </c>
      <c r="C182" s="109"/>
      <c r="D182" s="109"/>
      <c r="E182" s="109">
        <v>4637234.8920620298</v>
      </c>
    </row>
    <row r="183" spans="1:5" ht="15.75" thickBot="1" x14ac:dyDescent="0.3">
      <c r="A183" s="14" t="s">
        <v>1335</v>
      </c>
      <c r="B183" s="109">
        <v>13679525.952688737</v>
      </c>
      <c r="C183" s="109">
        <v>21171808.279221065</v>
      </c>
      <c r="D183" s="109"/>
      <c r="E183" s="109">
        <v>34851334.231909804</v>
      </c>
    </row>
    <row r="184" spans="1:5" ht="15.75" thickBot="1" x14ac:dyDescent="0.3">
      <c r="A184" s="14" t="s">
        <v>1336</v>
      </c>
      <c r="B184" s="109">
        <v>2243991.9651263384</v>
      </c>
      <c r="C184" s="109">
        <v>18418173.180757485</v>
      </c>
      <c r="D184" s="109"/>
      <c r="E184" s="109">
        <v>20662165.145883825</v>
      </c>
    </row>
    <row r="185" spans="1:5" ht="15.75" thickBot="1" x14ac:dyDescent="0.3">
      <c r="A185" s="14" t="s">
        <v>1337</v>
      </c>
      <c r="B185" s="109">
        <v>3196418.9714205079</v>
      </c>
      <c r="C185" s="109"/>
      <c r="D185" s="109"/>
      <c r="E185" s="109">
        <v>3196418.9714205079</v>
      </c>
    </row>
    <row r="186" spans="1:5" ht="15.75" thickBot="1" x14ac:dyDescent="0.3">
      <c r="A186" s="14" t="s">
        <v>1338</v>
      </c>
      <c r="B186" s="109">
        <v>1297700.1875049025</v>
      </c>
      <c r="C186" s="109"/>
      <c r="D186" s="109"/>
      <c r="E186" s="109">
        <v>1297700.1875049025</v>
      </c>
    </row>
    <row r="187" spans="1:5" ht="15.75" thickBot="1" x14ac:dyDescent="0.3">
      <c r="A187" s="14" t="s">
        <v>1339</v>
      </c>
      <c r="B187" s="109">
        <v>594442.35362423607</v>
      </c>
      <c r="C187" s="109"/>
      <c r="D187" s="109"/>
      <c r="E187" s="109">
        <v>594442.35362423607</v>
      </c>
    </row>
    <row r="188" spans="1:5" ht="15.75" thickBot="1" x14ac:dyDescent="0.3">
      <c r="A188" s="14" t="s">
        <v>1340</v>
      </c>
      <c r="B188" s="109">
        <v>7399836.6438638726</v>
      </c>
      <c r="C188" s="109"/>
      <c r="D188" s="109"/>
      <c r="E188" s="109">
        <v>7399836.6438638726</v>
      </c>
    </row>
    <row r="189" spans="1:5" ht="15.75" thickBot="1" x14ac:dyDescent="0.3">
      <c r="A189" s="14" t="s">
        <v>1341</v>
      </c>
      <c r="B189" s="109">
        <v>103767641.26479205</v>
      </c>
      <c r="C189" s="109">
        <v>60990309.186106674</v>
      </c>
      <c r="D189" s="109"/>
      <c r="E189" s="109">
        <v>164757950.45089874</v>
      </c>
    </row>
    <row r="190" spans="1:5" ht="15.75" thickBot="1" x14ac:dyDescent="0.3">
      <c r="A190" s="14" t="s">
        <v>1342</v>
      </c>
      <c r="B190" s="109">
        <v>611301.6388600145</v>
      </c>
      <c r="C190" s="109"/>
      <c r="D190" s="109"/>
      <c r="E190" s="109">
        <v>611301.6388600145</v>
      </c>
    </row>
    <row r="191" spans="1:5" ht="15.75" thickBot="1" x14ac:dyDescent="0.3">
      <c r="A191" s="14" t="s">
        <v>1343</v>
      </c>
      <c r="B191" s="109">
        <v>7613005.1878595408</v>
      </c>
      <c r="C191" s="109"/>
      <c r="D191" s="109"/>
      <c r="E191" s="109">
        <v>7613005.1878595408</v>
      </c>
    </row>
    <row r="192" spans="1:5" ht="15.75" thickBot="1" x14ac:dyDescent="0.3">
      <c r="A192" s="14" t="s">
        <v>1344</v>
      </c>
      <c r="B192" s="109">
        <v>3158042.1893726429</v>
      </c>
      <c r="C192" s="109"/>
      <c r="D192" s="109"/>
      <c r="E192" s="109">
        <v>3158042.1893726429</v>
      </c>
    </row>
    <row r="193" spans="1:5" ht="15.75" thickBot="1" x14ac:dyDescent="0.3">
      <c r="A193" s="14" t="s">
        <v>1345</v>
      </c>
      <c r="B193" s="109">
        <v>335949356.81478989</v>
      </c>
      <c r="C193" s="109">
        <v>82362247.579124793</v>
      </c>
      <c r="D193" s="109">
        <v>601575565.87112272</v>
      </c>
      <c r="E193" s="109">
        <v>1019887170.2650374</v>
      </c>
    </row>
    <row r="194" spans="1:5" ht="15.75" thickBot="1" x14ac:dyDescent="0.3">
      <c r="A194" s="14" t="s">
        <v>1346</v>
      </c>
      <c r="B194" s="109">
        <v>3112253.7089219941</v>
      </c>
      <c r="C194" s="109"/>
      <c r="D194" s="109"/>
      <c r="E194" s="109">
        <v>3112253.7089219941</v>
      </c>
    </row>
    <row r="195" spans="1:5" ht="15.75" thickBot="1" x14ac:dyDescent="0.3">
      <c r="A195" s="14" t="s">
        <v>1347</v>
      </c>
      <c r="B195" s="109">
        <v>3578924.579090884</v>
      </c>
      <c r="C195" s="109"/>
      <c r="D195" s="109"/>
      <c r="E195" s="109">
        <v>3578924.579090884</v>
      </c>
    </row>
    <row r="196" spans="1:5" ht="15.75" thickBot="1" x14ac:dyDescent="0.3">
      <c r="A196" s="14" t="s">
        <v>1348</v>
      </c>
      <c r="B196" s="109">
        <v>3037005.6757662501</v>
      </c>
      <c r="C196" s="109"/>
      <c r="D196" s="109"/>
      <c r="E196" s="109">
        <v>3037005.6757662501</v>
      </c>
    </row>
    <row r="197" spans="1:5" ht="15.75" thickBot="1" x14ac:dyDescent="0.3">
      <c r="A197" s="14" t="s">
        <v>1349</v>
      </c>
      <c r="B197" s="109">
        <v>2165711.009477227</v>
      </c>
      <c r="C197" s="109"/>
      <c r="D197" s="109"/>
      <c r="E197" s="109">
        <v>2165711.009477227</v>
      </c>
    </row>
    <row r="198" spans="1:5" ht="15.75" thickBot="1" x14ac:dyDescent="0.3">
      <c r="A198" s="14" t="s">
        <v>1350</v>
      </c>
      <c r="B198" s="109">
        <v>3037294.6160476618</v>
      </c>
      <c r="C198" s="109"/>
      <c r="D198" s="109"/>
      <c r="E198" s="109">
        <v>3037294.6160476618</v>
      </c>
    </row>
    <row r="199" spans="1:5" ht="15.75" thickBot="1" x14ac:dyDescent="0.3">
      <c r="A199" s="14" t="s">
        <v>1351</v>
      </c>
      <c r="B199" s="109">
        <v>2907583.2407687609</v>
      </c>
      <c r="C199" s="109"/>
      <c r="D199" s="109"/>
      <c r="E199" s="109">
        <v>2907583.2407687609</v>
      </c>
    </row>
    <row r="200" spans="1:5" ht="15.75" thickBot="1" x14ac:dyDescent="0.3">
      <c r="A200" s="14" t="s">
        <v>1352</v>
      </c>
      <c r="B200" s="109">
        <v>2815175.5765584032</v>
      </c>
      <c r="C200" s="109"/>
      <c r="D200" s="109"/>
      <c r="E200" s="109">
        <v>2815175.5765584032</v>
      </c>
    </row>
    <row r="201" spans="1:5" ht="15.75" thickBot="1" x14ac:dyDescent="0.3">
      <c r="A201" s="14" t="s">
        <v>1353</v>
      </c>
      <c r="B201" s="109">
        <v>7283277.7541579083</v>
      </c>
      <c r="C201" s="109"/>
      <c r="D201" s="109"/>
      <c r="E201" s="109">
        <v>7283277.7541579083</v>
      </c>
    </row>
    <row r="202" spans="1:5" ht="15.75" thickBot="1" x14ac:dyDescent="0.3">
      <c r="A202" s="14" t="s">
        <v>1354</v>
      </c>
      <c r="B202" s="109">
        <v>4621283.2975129215</v>
      </c>
      <c r="C202" s="109"/>
      <c r="D202" s="109"/>
      <c r="E202" s="109">
        <v>4621283.2975129215</v>
      </c>
    </row>
    <row r="203" spans="1:5" ht="15.75" thickBot="1" x14ac:dyDescent="0.3">
      <c r="A203" s="14" t="s">
        <v>1355</v>
      </c>
      <c r="B203" s="109">
        <v>3606031.7397022489</v>
      </c>
      <c r="C203" s="109"/>
      <c r="D203" s="109"/>
      <c r="E203" s="109">
        <v>3606031.7397022489</v>
      </c>
    </row>
    <row r="204" spans="1:5" ht="15.75" thickBot="1" x14ac:dyDescent="0.3">
      <c r="A204" s="14" t="s">
        <v>1356</v>
      </c>
      <c r="B204" s="109">
        <v>11310772.615525577</v>
      </c>
      <c r="C204" s="109"/>
      <c r="D204" s="109"/>
      <c r="E204" s="109">
        <v>11310772.615525577</v>
      </c>
    </row>
    <row r="205" spans="1:5" ht="15.75" thickBot="1" x14ac:dyDescent="0.3">
      <c r="A205" s="14" t="s">
        <v>1357</v>
      </c>
      <c r="B205" s="109">
        <v>6993340.4386832761</v>
      </c>
      <c r="C205" s="109"/>
      <c r="D205" s="109"/>
      <c r="E205" s="109">
        <v>6993340.4386832761</v>
      </c>
    </row>
    <row r="206" spans="1:5" ht="15.75" thickBot="1" x14ac:dyDescent="0.3">
      <c r="A206" s="14" t="s">
        <v>1358</v>
      </c>
      <c r="B206" s="109">
        <v>5334660.694473153</v>
      </c>
      <c r="C206" s="109"/>
      <c r="D206" s="109"/>
      <c r="E206" s="109">
        <v>5334660.694473153</v>
      </c>
    </row>
    <row r="207" spans="1:5" ht="15.75" thickBot="1" x14ac:dyDescent="0.3">
      <c r="A207" s="14" t="s">
        <v>1359</v>
      </c>
      <c r="B207" s="109">
        <v>9949375.3528912198</v>
      </c>
      <c r="C207" s="109"/>
      <c r="D207" s="109"/>
      <c r="E207" s="109">
        <v>9949375.3528912198</v>
      </c>
    </row>
    <row r="208" spans="1:5" ht="15.75" thickBot="1" x14ac:dyDescent="0.3">
      <c r="A208" s="14" t="s">
        <v>1360</v>
      </c>
      <c r="B208" s="109">
        <v>3912504.2330575208</v>
      </c>
      <c r="C208" s="109"/>
      <c r="D208" s="109"/>
      <c r="E208" s="109">
        <v>3912504.2330575208</v>
      </c>
    </row>
    <row r="209" spans="1:5" ht="15.75" thickBot="1" x14ac:dyDescent="0.3">
      <c r="A209" s="14" t="s">
        <v>1361</v>
      </c>
      <c r="B209" s="109">
        <v>1357090.7217952874</v>
      </c>
      <c r="C209" s="109"/>
      <c r="D209" s="109"/>
      <c r="E209" s="109">
        <v>1357090.7217952874</v>
      </c>
    </row>
    <row r="210" spans="1:5" ht="15.75" thickBot="1" x14ac:dyDescent="0.3">
      <c r="A210" s="14" t="s">
        <v>1362</v>
      </c>
      <c r="B210" s="109">
        <v>7264969.9656692622</v>
      </c>
      <c r="C210" s="109">
        <v>21164757.756170027</v>
      </c>
      <c r="D210" s="109"/>
      <c r="E210" s="109">
        <v>28429727.72183929</v>
      </c>
    </row>
    <row r="211" spans="1:5" ht="15.75" thickBot="1" x14ac:dyDescent="0.3">
      <c r="A211" s="14" t="s">
        <v>1363</v>
      </c>
      <c r="B211" s="109">
        <v>9219216.6085342765</v>
      </c>
      <c r="C211" s="109"/>
      <c r="D211" s="109"/>
      <c r="E211" s="109">
        <v>9219216.6085342765</v>
      </c>
    </row>
    <row r="212" spans="1:5" ht="15.75" thickBot="1" x14ac:dyDescent="0.3">
      <c r="A212" s="14" t="s">
        <v>1364</v>
      </c>
      <c r="B212" s="109">
        <v>1562935.0098417546</v>
      </c>
      <c r="C212" s="109"/>
      <c r="D212" s="109"/>
      <c r="E212" s="109">
        <v>1562935.0098417546</v>
      </c>
    </row>
    <row r="213" spans="1:5" ht="15.75" thickBot="1" x14ac:dyDescent="0.3">
      <c r="A213" s="16" t="s">
        <v>66</v>
      </c>
      <c r="B213" s="123">
        <v>3253191348.4373369</v>
      </c>
      <c r="C213" s="123">
        <v>1959057087.0007086</v>
      </c>
      <c r="D213" s="123">
        <v>986721548.80195928</v>
      </c>
      <c r="E213" s="123">
        <v>6198969984.2400064</v>
      </c>
    </row>
  </sheetData>
  <mergeCells count="5">
    <mergeCell ref="A2:E2"/>
    <mergeCell ref="A3:E3"/>
    <mergeCell ref="A4:A5"/>
    <mergeCell ref="B4:D4"/>
    <mergeCell ref="E4:E5"/>
  </mergeCells>
  <pageMargins left="0.70866141732283472" right="0.70866141732283472" top="0.74803149606299213" bottom="0.74803149606299213" header="0.31496062992125984" footer="0.31496062992125984"/>
  <pageSetup scale="7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48"/>
  <sheetViews>
    <sheetView workbookViewId="0">
      <pane ySplit="5" topLeftCell="A27" activePane="bottomLeft" state="frozen"/>
      <selection pane="bottomLeft" activeCell="C38" sqref="C38"/>
    </sheetView>
  </sheetViews>
  <sheetFormatPr baseColWidth="10" defaultColWidth="9.140625" defaultRowHeight="15" x14ac:dyDescent="0.25"/>
  <cols>
    <col min="1" max="1" width="33.7109375" style="1" bestFit="1" customWidth="1"/>
    <col min="2" max="2" width="23.28515625" style="1" bestFit="1" customWidth="1"/>
    <col min="3" max="3" width="28.5703125" style="1" customWidth="1"/>
    <col min="4" max="4" width="36.28515625" style="1" customWidth="1"/>
    <col min="5" max="5" width="53.28515625" style="1" bestFit="1" customWidth="1"/>
    <col min="6" max="6" width="9.140625" style="1"/>
    <col min="7" max="7" width="14.140625" style="1" bestFit="1" customWidth="1"/>
    <col min="8" max="16384" width="9.140625" style="1"/>
  </cols>
  <sheetData>
    <row r="2" spans="1:5" ht="18" x14ac:dyDescent="0.25">
      <c r="A2" s="186" t="s">
        <v>186</v>
      </c>
      <c r="B2" s="186"/>
      <c r="C2" s="186"/>
      <c r="D2" s="186"/>
      <c r="E2" s="186"/>
    </row>
    <row r="3" spans="1:5" ht="15.75" thickBot="1" x14ac:dyDescent="0.3">
      <c r="A3" s="17"/>
    </row>
    <row r="4" spans="1:5" x14ac:dyDescent="0.25">
      <c r="A4" s="221" t="s">
        <v>67</v>
      </c>
      <c r="B4" s="221" t="s">
        <v>68</v>
      </c>
      <c r="C4" s="221" t="s">
        <v>66</v>
      </c>
      <c r="D4" s="221" t="s">
        <v>69</v>
      </c>
      <c r="E4" s="221" t="s">
        <v>70</v>
      </c>
    </row>
    <row r="5" spans="1:5" ht="15.75" thickBot="1" x14ac:dyDescent="0.3">
      <c r="A5" s="222"/>
      <c r="B5" s="222"/>
      <c r="C5" s="222"/>
      <c r="D5" s="222"/>
      <c r="E5" s="222"/>
    </row>
    <row r="6" spans="1:5" ht="15.75" thickBot="1" x14ac:dyDescent="0.3">
      <c r="A6" s="223" t="s">
        <v>71</v>
      </c>
      <c r="B6" s="224"/>
      <c r="C6" s="224"/>
      <c r="D6" s="224"/>
      <c r="E6" s="225"/>
    </row>
    <row r="7" spans="1:5" ht="20.25" customHeight="1" thickBot="1" x14ac:dyDescent="0.3">
      <c r="A7" s="226" t="s">
        <v>72</v>
      </c>
      <c r="B7" s="13" t="s">
        <v>318</v>
      </c>
      <c r="C7" s="103">
        <v>8122608035.0100002</v>
      </c>
      <c r="D7" s="104">
        <f>C7/$C$33</f>
        <v>0.43513820682656834</v>
      </c>
      <c r="E7" s="13" t="s">
        <v>8</v>
      </c>
    </row>
    <row r="8" spans="1:5" ht="31.5" customHeight="1" thickBot="1" x14ac:dyDescent="0.3">
      <c r="A8" s="227"/>
      <c r="B8" s="13" t="s">
        <v>1025</v>
      </c>
      <c r="C8" s="103">
        <v>11825142.83</v>
      </c>
      <c r="D8" s="104">
        <f t="shared" ref="D8:D32" si="0">C8/$C$33</f>
        <v>6.3348759712839162E-4</v>
      </c>
      <c r="E8" s="13"/>
    </row>
    <row r="9" spans="1:5" ht="20.25" customHeight="1" thickBot="1" x14ac:dyDescent="0.3">
      <c r="A9" s="227"/>
      <c r="B9" s="13" t="s">
        <v>1026</v>
      </c>
      <c r="C9" s="103">
        <v>13752334.51</v>
      </c>
      <c r="D9" s="104">
        <f t="shared" si="0"/>
        <v>7.3672965044818467E-4</v>
      </c>
      <c r="E9" s="13"/>
    </row>
    <row r="10" spans="1:5" ht="20.25" customHeight="1" thickBot="1" x14ac:dyDescent="0.3">
      <c r="A10" s="227"/>
      <c r="B10" s="13" t="s">
        <v>1027</v>
      </c>
      <c r="C10" s="103">
        <v>137856753.15000001</v>
      </c>
      <c r="D10" s="104">
        <f t="shared" si="0"/>
        <v>7.3851575880640192E-3</v>
      </c>
      <c r="E10" s="13"/>
    </row>
    <row r="11" spans="1:5" ht="20.25" customHeight="1" thickBot="1" x14ac:dyDescent="0.3">
      <c r="A11" s="227"/>
      <c r="B11" s="13" t="s">
        <v>1028</v>
      </c>
      <c r="C11" s="103">
        <v>94000000</v>
      </c>
      <c r="D11" s="104">
        <f t="shared" si="0"/>
        <v>5.035696818730841E-3</v>
      </c>
      <c r="E11" s="13"/>
    </row>
    <row r="12" spans="1:5" ht="31.5" customHeight="1" thickBot="1" x14ac:dyDescent="0.3">
      <c r="A12" s="227"/>
      <c r="B12" s="13" t="s">
        <v>1029</v>
      </c>
      <c r="C12" s="103">
        <v>5947418.8399999999</v>
      </c>
      <c r="D12" s="104">
        <f t="shared" si="0"/>
        <v>3.186106184281688E-4</v>
      </c>
      <c r="E12" s="13"/>
    </row>
    <row r="13" spans="1:5" ht="20.25" customHeight="1" thickBot="1" x14ac:dyDescent="0.3">
      <c r="A13" s="227"/>
      <c r="B13" s="13" t="s">
        <v>1030</v>
      </c>
      <c r="C13" s="103">
        <v>5899099.1100000003</v>
      </c>
      <c r="D13" s="104">
        <f t="shared" si="0"/>
        <v>3.1602207044260569E-4</v>
      </c>
      <c r="E13" s="13"/>
    </row>
    <row r="14" spans="1:5" ht="20.25" customHeight="1" thickBot="1" x14ac:dyDescent="0.3">
      <c r="A14" s="227"/>
      <c r="B14" s="13" t="s">
        <v>1031</v>
      </c>
      <c r="C14" s="103">
        <v>4571620239.75</v>
      </c>
      <c r="D14" s="104">
        <f t="shared" si="0"/>
        <v>0.24490737763568721</v>
      </c>
      <c r="E14" s="13"/>
    </row>
    <row r="15" spans="1:5" ht="20.25" customHeight="1" thickBot="1" x14ac:dyDescent="0.3">
      <c r="A15" s="227"/>
      <c r="B15" s="13" t="s">
        <v>1032</v>
      </c>
      <c r="C15" s="103">
        <v>20614964</v>
      </c>
      <c r="D15" s="104">
        <f t="shared" si="0"/>
        <v>1.1043692407771363E-3</v>
      </c>
      <c r="E15" s="13"/>
    </row>
    <row r="16" spans="1:5" ht="20.25" customHeight="1" thickBot="1" x14ac:dyDescent="0.3">
      <c r="A16" s="227"/>
      <c r="B16" s="13" t="s">
        <v>1033</v>
      </c>
      <c r="C16" s="103">
        <v>238780145.69</v>
      </c>
      <c r="D16" s="104">
        <f t="shared" si="0"/>
        <v>1.2791749149225741E-2</v>
      </c>
      <c r="E16" s="13"/>
    </row>
    <row r="17" spans="1:7" ht="20.25" customHeight="1" thickBot="1" x14ac:dyDescent="0.3">
      <c r="A17" s="227"/>
      <c r="B17" s="13" t="s">
        <v>1034</v>
      </c>
      <c r="C17" s="103">
        <v>2000000</v>
      </c>
      <c r="D17" s="104">
        <f t="shared" si="0"/>
        <v>1.071424855049115E-4</v>
      </c>
      <c r="E17" s="13"/>
    </row>
    <row r="18" spans="1:7" ht="15.75" thickBot="1" x14ac:dyDescent="0.3">
      <c r="A18" s="227"/>
      <c r="B18" s="13" t="s">
        <v>1035</v>
      </c>
      <c r="C18" s="103">
        <v>868038.9</v>
      </c>
      <c r="D18" s="104">
        <f t="shared" si="0"/>
        <v>4.6501922630474666E-5</v>
      </c>
      <c r="E18" s="13" t="s">
        <v>8</v>
      </c>
    </row>
    <row r="19" spans="1:7" ht="15.75" thickBot="1" x14ac:dyDescent="0.3">
      <c r="A19" s="227"/>
      <c r="B19" s="13" t="s">
        <v>1036</v>
      </c>
      <c r="C19" s="103">
        <v>249070381.25</v>
      </c>
      <c r="D19" s="104">
        <f t="shared" si="0"/>
        <v>1.3343009856390455E-2</v>
      </c>
      <c r="E19" s="13"/>
    </row>
    <row r="20" spans="1:7" ht="20.25" customHeight="1" thickBot="1" x14ac:dyDescent="0.3">
      <c r="A20" s="228"/>
      <c r="B20" s="18" t="s">
        <v>73</v>
      </c>
      <c r="C20" s="105">
        <f>SUM(C7:C19)</f>
        <v>13474842553.040001</v>
      </c>
      <c r="D20" s="106">
        <f t="shared" si="0"/>
        <v>0.72186406146002657</v>
      </c>
      <c r="E20" s="13" t="s">
        <v>8</v>
      </c>
    </row>
    <row r="21" spans="1:7" ht="28.5" customHeight="1" thickBot="1" x14ac:dyDescent="0.3">
      <c r="A21" s="226" t="s">
        <v>74</v>
      </c>
      <c r="B21" s="13" t="s">
        <v>1037</v>
      </c>
      <c r="C21" s="103">
        <v>1755341328.78</v>
      </c>
      <c r="D21" s="104">
        <f t="shared" si="0"/>
        <v>9.4035816437491621E-2</v>
      </c>
      <c r="E21" s="13" t="s">
        <v>8</v>
      </c>
    </row>
    <row r="22" spans="1:7" ht="27.75" customHeight="1" thickBot="1" x14ac:dyDescent="0.3">
      <c r="A22" s="227"/>
      <c r="B22" s="13" t="s">
        <v>1038</v>
      </c>
      <c r="C22" s="103">
        <v>725289141.03999996</v>
      </c>
      <c r="D22" s="104">
        <f t="shared" si="0"/>
        <v>3.8854640640373958E-2</v>
      </c>
      <c r="E22" s="13"/>
    </row>
    <row r="23" spans="1:7" ht="25.5" customHeight="1" thickBot="1" x14ac:dyDescent="0.3">
      <c r="A23" s="227"/>
      <c r="B23" s="13" t="s">
        <v>1039</v>
      </c>
      <c r="C23" s="103">
        <v>1311503267.6500001</v>
      </c>
      <c r="D23" s="104">
        <f t="shared" si="0"/>
        <v>7.0258859921917105E-2</v>
      </c>
      <c r="E23" s="13"/>
    </row>
    <row r="24" spans="1:7" ht="20.25" customHeight="1" thickBot="1" x14ac:dyDescent="0.3">
      <c r="A24" s="228"/>
      <c r="B24" s="18" t="s">
        <v>75</v>
      </c>
      <c r="C24" s="105">
        <f>SUM(C21:C23)</f>
        <v>3792133737.4699998</v>
      </c>
      <c r="D24" s="106">
        <f t="shared" si="0"/>
        <v>0.20314931699978267</v>
      </c>
      <c r="E24" s="13" t="s">
        <v>8</v>
      </c>
    </row>
    <row r="25" spans="1:7" ht="20.25" customHeight="1" thickBot="1" x14ac:dyDescent="0.3">
      <c r="A25" s="226" t="s">
        <v>76</v>
      </c>
      <c r="B25" s="107" t="s">
        <v>1040</v>
      </c>
      <c r="C25" s="103">
        <v>115667104.23</v>
      </c>
      <c r="D25" s="104">
        <f t="shared" si="0"/>
        <v>6.1964305191789318E-3</v>
      </c>
      <c r="E25" s="13"/>
    </row>
    <row r="26" spans="1:7" ht="20.25" customHeight="1" thickBot="1" x14ac:dyDescent="0.3">
      <c r="A26" s="228"/>
      <c r="B26" s="18" t="s">
        <v>77</v>
      </c>
      <c r="C26" s="108">
        <f>C25</f>
        <v>115667104.23</v>
      </c>
      <c r="D26" s="106">
        <f t="shared" si="0"/>
        <v>6.1964305191789318E-3</v>
      </c>
      <c r="E26" s="13"/>
    </row>
    <row r="27" spans="1:7" ht="20.25" customHeight="1" thickBot="1" x14ac:dyDescent="0.3">
      <c r="A27" s="226" t="s">
        <v>78</v>
      </c>
      <c r="B27" s="13" t="s">
        <v>1041</v>
      </c>
      <c r="C27" s="109">
        <v>301467.92</v>
      </c>
      <c r="D27" s="104">
        <f t="shared" si="0"/>
        <v>1.6150011124397911E-5</v>
      </c>
      <c r="E27" s="13" t="s">
        <v>8</v>
      </c>
      <c r="G27" s="101"/>
    </row>
    <row r="28" spans="1:7" ht="30.75" customHeight="1" thickBot="1" x14ac:dyDescent="0.3">
      <c r="A28" s="227"/>
      <c r="B28" s="13" t="s">
        <v>1042</v>
      </c>
      <c r="C28" s="109">
        <v>70497857.340000004</v>
      </c>
      <c r="D28" s="104">
        <f t="shared" si="0"/>
        <v>3.7766578290891347E-3</v>
      </c>
      <c r="E28" s="13"/>
      <c r="G28" s="101"/>
    </row>
    <row r="29" spans="1:7" ht="30.75" customHeight="1" thickBot="1" x14ac:dyDescent="0.3">
      <c r="A29" s="227"/>
      <c r="B29" s="13" t="s">
        <v>1043</v>
      </c>
      <c r="C29" s="109">
        <v>349494395.97000003</v>
      </c>
      <c r="D29" s="104">
        <f t="shared" si="0"/>
        <v>1.8722849127131767E-2</v>
      </c>
      <c r="E29" s="13"/>
    </row>
    <row r="30" spans="1:7" ht="20.25" customHeight="1" thickBot="1" x14ac:dyDescent="0.3">
      <c r="A30" s="227"/>
      <c r="B30" s="13" t="s">
        <v>1044</v>
      </c>
      <c r="C30" s="109">
        <v>863794298.50999999</v>
      </c>
      <c r="D30" s="104">
        <f t="shared" si="0"/>
        <v>4.6274534053666438E-2</v>
      </c>
      <c r="E30" s="13"/>
    </row>
    <row r="31" spans="1:7" ht="20.25" customHeight="1" thickBot="1" x14ac:dyDescent="0.3">
      <c r="A31" s="227"/>
      <c r="B31" s="13"/>
      <c r="C31" s="108"/>
      <c r="D31" s="13"/>
      <c r="E31" s="13" t="s">
        <v>8</v>
      </c>
    </row>
    <row r="32" spans="1:7" ht="26.25" thickBot="1" x14ac:dyDescent="0.3">
      <c r="A32" s="228"/>
      <c r="B32" s="12" t="s">
        <v>79</v>
      </c>
      <c r="C32" s="108">
        <f>SUM(C27:C31)</f>
        <v>1284088019.74</v>
      </c>
      <c r="D32" s="106">
        <f t="shared" si="0"/>
        <v>6.8790191021011735E-2</v>
      </c>
      <c r="E32" s="13" t="s">
        <v>8</v>
      </c>
    </row>
    <row r="33" spans="1:5" ht="20.25" customHeight="1" thickBot="1" x14ac:dyDescent="0.3">
      <c r="A33" s="219" t="s">
        <v>80</v>
      </c>
      <c r="B33" s="220"/>
      <c r="C33" s="110">
        <f>C20+C24+C26+C32</f>
        <v>18666731414.480003</v>
      </c>
      <c r="D33" s="106"/>
      <c r="E33" s="13" t="s">
        <v>8</v>
      </c>
    </row>
    <row r="34" spans="1:5" ht="20.25" customHeight="1" thickBot="1" x14ac:dyDescent="0.3">
      <c r="A34" s="223" t="s">
        <v>81</v>
      </c>
      <c r="B34" s="224"/>
      <c r="C34" s="224"/>
      <c r="D34" s="224"/>
      <c r="E34" s="225"/>
    </row>
    <row r="35" spans="1:5" ht="20.25" customHeight="1" x14ac:dyDescent="0.25">
      <c r="A35" s="221" t="s">
        <v>82</v>
      </c>
      <c r="B35" s="221"/>
      <c r="C35" s="19" t="s">
        <v>66</v>
      </c>
      <c r="D35" s="19" t="s">
        <v>83</v>
      </c>
      <c r="E35" s="221" t="s">
        <v>84</v>
      </c>
    </row>
    <row r="36" spans="1:5" ht="20.25" customHeight="1" thickBot="1" x14ac:dyDescent="0.3">
      <c r="A36" s="222"/>
      <c r="B36" s="222"/>
      <c r="C36" s="20"/>
      <c r="D36" s="20"/>
      <c r="E36" s="222"/>
    </row>
    <row r="37" spans="1:5" ht="50.25" customHeight="1" thickBot="1" x14ac:dyDescent="0.3">
      <c r="A37" s="229" t="s">
        <v>1393</v>
      </c>
      <c r="B37" s="230"/>
      <c r="C37" s="109">
        <v>3792133737.4699998</v>
      </c>
      <c r="D37" s="13" t="s">
        <v>1394</v>
      </c>
      <c r="E37" s="231" t="s">
        <v>1395</v>
      </c>
    </row>
    <row r="38" spans="1:5" ht="53.25" customHeight="1" thickBot="1" x14ac:dyDescent="0.3">
      <c r="A38" s="229" t="s">
        <v>1396</v>
      </c>
      <c r="B38" s="230"/>
      <c r="C38" s="109">
        <v>115667104.23</v>
      </c>
      <c r="D38" s="13" t="s">
        <v>1394</v>
      </c>
      <c r="E38" s="232"/>
    </row>
    <row r="39" spans="1:5" ht="72.75" customHeight="1" thickBot="1" x14ac:dyDescent="0.3">
      <c r="A39" s="229" t="s">
        <v>1031</v>
      </c>
      <c r="B39" s="230"/>
      <c r="C39" s="109">
        <v>4571620239.75</v>
      </c>
      <c r="D39" s="13" t="s">
        <v>1397</v>
      </c>
      <c r="E39" s="13" t="s">
        <v>1398</v>
      </c>
    </row>
    <row r="40" spans="1:5" ht="20.25" customHeight="1" thickBot="1" x14ac:dyDescent="0.3">
      <c r="A40" s="229"/>
      <c r="B40" s="230"/>
      <c r="C40" s="109"/>
      <c r="D40" s="13"/>
      <c r="E40" s="13"/>
    </row>
    <row r="41" spans="1:5" ht="20.25" customHeight="1" thickBot="1" x14ac:dyDescent="0.3">
      <c r="A41" s="233"/>
      <c r="B41" s="234"/>
      <c r="C41" s="234"/>
      <c r="D41" s="234"/>
      <c r="E41" s="235"/>
    </row>
    <row r="42" spans="1:5" x14ac:dyDescent="0.25">
      <c r="A42" s="21"/>
    </row>
    <row r="43" spans="1:5" x14ac:dyDescent="0.25">
      <c r="A43" s="236" t="s">
        <v>85</v>
      </c>
      <c r="B43" s="236"/>
      <c r="C43" s="236"/>
      <c r="D43" s="236"/>
      <c r="E43" s="236"/>
    </row>
    <row r="44" spans="1:5" x14ac:dyDescent="0.25">
      <c r="A44" s="236" t="s">
        <v>86</v>
      </c>
      <c r="B44" s="236"/>
      <c r="C44" s="236"/>
      <c r="D44" s="236"/>
      <c r="E44" s="236"/>
    </row>
    <row r="47" spans="1:5" x14ac:dyDescent="0.25">
      <c r="C47" s="111"/>
    </row>
    <row r="48" spans="1:5" x14ac:dyDescent="0.25">
      <c r="C48" s="101"/>
    </row>
  </sheetData>
  <mergeCells count="24">
    <mergeCell ref="A39:B39"/>
    <mergeCell ref="A40:B40"/>
    <mergeCell ref="A41:E41"/>
    <mergeCell ref="A43:E43"/>
    <mergeCell ref="A44:E44"/>
    <mergeCell ref="A34:E34"/>
    <mergeCell ref="A35:A36"/>
    <mergeCell ref="B35:B36"/>
    <mergeCell ref="E35:E36"/>
    <mergeCell ref="A37:B37"/>
    <mergeCell ref="E37:E38"/>
    <mergeCell ref="A38:B38"/>
    <mergeCell ref="A33:B33"/>
    <mergeCell ref="A2:E2"/>
    <mergeCell ref="A4:A5"/>
    <mergeCell ref="B4:B5"/>
    <mergeCell ref="C4:C5"/>
    <mergeCell ref="D4:D5"/>
    <mergeCell ref="E4:E5"/>
    <mergeCell ref="A6:E6"/>
    <mergeCell ref="A7:A20"/>
    <mergeCell ref="A21:A24"/>
    <mergeCell ref="A25:A26"/>
    <mergeCell ref="A27:A32"/>
  </mergeCells>
  <pageMargins left="0.70866141732283472" right="0.70866141732283472" top="0.74803149606299213" bottom="0.74803149606299213" header="0.31496062992125984" footer="0.31496062992125984"/>
  <pageSetup scale="65"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5"/>
  <sheetViews>
    <sheetView workbookViewId="0">
      <pane ySplit="4" topLeftCell="A38" activePane="bottomLeft" state="frozen"/>
      <selection pane="bottomLeft" activeCell="F45" sqref="F45"/>
    </sheetView>
  </sheetViews>
  <sheetFormatPr baseColWidth="10" defaultColWidth="11.42578125" defaultRowHeight="15" x14ac:dyDescent="0.25"/>
  <cols>
    <col min="1" max="1" width="11.42578125" style="1"/>
    <col min="2" max="2" width="52.140625" style="1" customWidth="1"/>
    <col min="3" max="4" width="42.7109375" style="1" customWidth="1"/>
    <col min="5" max="16384" width="11.42578125" style="1"/>
  </cols>
  <sheetData>
    <row r="2" spans="1:4" ht="21.75" x14ac:dyDescent="0.25">
      <c r="B2" s="240" t="s">
        <v>187</v>
      </c>
      <c r="C2" s="240"/>
      <c r="D2" s="240"/>
    </row>
    <row r="3" spans="1:4" ht="18.75" thickBot="1" x14ac:dyDescent="0.3">
      <c r="B3" s="114"/>
      <c r="C3" s="113"/>
      <c r="D3" s="113"/>
    </row>
    <row r="4" spans="1:4" ht="19.5" thickBot="1" x14ac:dyDescent="0.3">
      <c r="A4" s="241" t="s">
        <v>87</v>
      </c>
      <c r="B4" s="242"/>
      <c r="C4" s="115" t="s">
        <v>88</v>
      </c>
      <c r="D4" s="115" t="s">
        <v>89</v>
      </c>
    </row>
    <row r="5" spans="1:4" ht="15.75" thickBot="1" x14ac:dyDescent="0.3">
      <c r="A5" s="243" t="s">
        <v>90</v>
      </c>
      <c r="B5" s="244"/>
      <c r="C5" s="22" t="s">
        <v>408</v>
      </c>
      <c r="D5" s="22"/>
    </row>
    <row r="6" spans="1:4" ht="45.75" thickBot="1" x14ac:dyDescent="0.3">
      <c r="A6" s="237"/>
      <c r="B6" s="48" t="s">
        <v>91</v>
      </c>
      <c r="C6" s="22" t="s">
        <v>408</v>
      </c>
      <c r="D6" s="22" t="s">
        <v>1369</v>
      </c>
    </row>
    <row r="7" spans="1:4" ht="45.75" thickBot="1" x14ac:dyDescent="0.3">
      <c r="A7" s="238"/>
      <c r="B7" s="48" t="s">
        <v>137</v>
      </c>
      <c r="C7" s="22" t="s">
        <v>1370</v>
      </c>
      <c r="D7" s="22" t="s">
        <v>1369</v>
      </c>
    </row>
    <row r="8" spans="1:4" ht="30.75" thickBot="1" x14ac:dyDescent="0.3">
      <c r="A8" s="238"/>
      <c r="B8" s="48" t="s">
        <v>92</v>
      </c>
      <c r="C8" s="22" t="s">
        <v>408</v>
      </c>
      <c r="D8" s="22" t="s">
        <v>1371</v>
      </c>
    </row>
    <row r="9" spans="1:4" ht="45.75" thickBot="1" x14ac:dyDescent="0.3">
      <c r="A9" s="238"/>
      <c r="B9" s="48" t="s">
        <v>93</v>
      </c>
      <c r="C9" s="22" t="s">
        <v>408</v>
      </c>
      <c r="D9" s="22" t="s">
        <v>1372</v>
      </c>
    </row>
    <row r="10" spans="1:4" ht="45.75" thickBot="1" x14ac:dyDescent="0.3">
      <c r="A10" s="238"/>
      <c r="B10" s="48" t="s">
        <v>94</v>
      </c>
      <c r="C10" s="22" t="s">
        <v>1373</v>
      </c>
      <c r="D10" s="22"/>
    </row>
    <row r="11" spans="1:4" ht="44.25" customHeight="1" thickBot="1" x14ac:dyDescent="0.3">
      <c r="A11" s="239"/>
      <c r="B11" s="49" t="s">
        <v>95</v>
      </c>
      <c r="C11" s="22" t="s">
        <v>1374</v>
      </c>
      <c r="D11" s="22"/>
    </row>
    <row r="12" spans="1:4" ht="15.75" thickBot="1" x14ac:dyDescent="0.3">
      <c r="A12" s="243" t="s">
        <v>96</v>
      </c>
      <c r="B12" s="244"/>
      <c r="C12" s="22" t="s">
        <v>408</v>
      </c>
      <c r="D12" s="22"/>
    </row>
    <row r="13" spans="1:4" ht="15.75" thickBot="1" x14ac:dyDescent="0.3">
      <c r="A13" s="237"/>
      <c r="B13" s="48" t="s">
        <v>97</v>
      </c>
      <c r="C13" s="22" t="s">
        <v>408</v>
      </c>
      <c r="D13" s="22" t="s">
        <v>1432</v>
      </c>
    </row>
    <row r="14" spans="1:4" ht="15.75" thickBot="1" x14ac:dyDescent="0.3">
      <c r="A14" s="238"/>
      <c r="B14" s="48" t="s">
        <v>98</v>
      </c>
      <c r="C14" s="22" t="s">
        <v>1375</v>
      </c>
      <c r="D14" s="22"/>
    </row>
    <row r="15" spans="1:4" ht="30.75" thickBot="1" x14ac:dyDescent="0.3">
      <c r="A15" s="238"/>
      <c r="B15" s="48" t="s">
        <v>99</v>
      </c>
      <c r="C15" s="22" t="s">
        <v>408</v>
      </c>
      <c r="D15" s="22"/>
    </row>
    <row r="16" spans="1:4" ht="45.75" thickBot="1" x14ac:dyDescent="0.3">
      <c r="A16" s="238"/>
      <c r="B16" s="48" t="s">
        <v>100</v>
      </c>
      <c r="C16" s="22" t="s">
        <v>470</v>
      </c>
      <c r="D16" s="22"/>
    </row>
    <row r="17" spans="1:4" ht="15.75" thickBot="1" x14ac:dyDescent="0.3">
      <c r="A17" s="238"/>
      <c r="B17" s="48" t="s">
        <v>101</v>
      </c>
      <c r="C17" s="22" t="s">
        <v>1376</v>
      </c>
      <c r="D17" s="22"/>
    </row>
    <row r="18" spans="1:4" ht="30.75" customHeight="1" thickBot="1" x14ac:dyDescent="0.3">
      <c r="A18" s="239"/>
      <c r="B18" s="49" t="s">
        <v>95</v>
      </c>
      <c r="C18" s="22" t="s">
        <v>1371</v>
      </c>
      <c r="D18" s="22"/>
    </row>
    <row r="19" spans="1:4" ht="15.75" thickBot="1" x14ac:dyDescent="0.3">
      <c r="A19" s="243" t="s">
        <v>102</v>
      </c>
      <c r="B19" s="244"/>
      <c r="C19" s="22" t="s">
        <v>408</v>
      </c>
      <c r="D19" s="22"/>
    </row>
    <row r="20" spans="1:4" ht="30.75" thickBot="1" x14ac:dyDescent="0.3">
      <c r="A20" s="237"/>
      <c r="B20" s="48" t="s">
        <v>103</v>
      </c>
      <c r="C20" s="22" t="s">
        <v>408</v>
      </c>
      <c r="D20" s="22" t="s">
        <v>1371</v>
      </c>
    </row>
    <row r="21" spans="1:4" ht="30.75" thickBot="1" x14ac:dyDescent="0.3">
      <c r="A21" s="238"/>
      <c r="B21" s="48" t="s">
        <v>98</v>
      </c>
      <c r="C21" s="22" t="s">
        <v>1377</v>
      </c>
      <c r="D21" s="22" t="s">
        <v>1371</v>
      </c>
    </row>
    <row r="22" spans="1:4" ht="30.75" thickBot="1" x14ac:dyDescent="0.3">
      <c r="A22" s="238"/>
      <c r="B22" s="48" t="s">
        <v>104</v>
      </c>
      <c r="C22" s="22" t="s">
        <v>408</v>
      </c>
      <c r="D22" s="22" t="s">
        <v>1371</v>
      </c>
    </row>
    <row r="23" spans="1:4" ht="45.75" thickBot="1" x14ac:dyDescent="0.3">
      <c r="A23" s="238"/>
      <c r="B23" s="48" t="s">
        <v>105</v>
      </c>
      <c r="C23" s="22" t="s">
        <v>408</v>
      </c>
      <c r="D23" s="22"/>
    </row>
    <row r="24" spans="1:4" ht="45.75" thickBot="1" x14ac:dyDescent="0.3">
      <c r="A24" s="238"/>
      <c r="B24" s="48" t="s">
        <v>106</v>
      </c>
      <c r="C24" s="22" t="s">
        <v>1378</v>
      </c>
      <c r="D24" s="87" t="s">
        <v>1433</v>
      </c>
    </row>
    <row r="25" spans="1:4" ht="90.75" thickBot="1" x14ac:dyDescent="0.3">
      <c r="A25" s="239"/>
      <c r="B25" s="49" t="s">
        <v>95</v>
      </c>
      <c r="C25" s="22" t="s">
        <v>1379</v>
      </c>
      <c r="D25" s="22" t="s">
        <v>1380</v>
      </c>
    </row>
    <row r="26" spans="1:4" ht="15.75" thickBot="1" x14ac:dyDescent="0.3">
      <c r="A26" s="243" t="s">
        <v>107</v>
      </c>
      <c r="B26" s="244"/>
      <c r="C26" s="22" t="s">
        <v>408</v>
      </c>
      <c r="D26" s="22"/>
    </row>
    <row r="27" spans="1:4" ht="15.75" thickBot="1" x14ac:dyDescent="0.3">
      <c r="A27" s="237"/>
      <c r="B27" s="48" t="s">
        <v>108</v>
      </c>
      <c r="C27" s="22" t="s">
        <v>408</v>
      </c>
      <c r="D27" s="22"/>
    </row>
    <row r="28" spans="1:4" ht="45.75" thickBot="1" x14ac:dyDescent="0.3">
      <c r="A28" s="238"/>
      <c r="B28" s="48" t="s">
        <v>98</v>
      </c>
      <c r="C28" s="22" t="s">
        <v>1381</v>
      </c>
      <c r="D28" s="22"/>
    </row>
    <row r="29" spans="1:4" ht="30.75" thickBot="1" x14ac:dyDescent="0.3">
      <c r="A29" s="238"/>
      <c r="B29" s="48" t="s">
        <v>109</v>
      </c>
      <c r="C29" s="22" t="s">
        <v>408</v>
      </c>
      <c r="D29" s="22"/>
    </row>
    <row r="30" spans="1:4" ht="30.75" thickBot="1" x14ac:dyDescent="0.3">
      <c r="A30" s="238"/>
      <c r="B30" s="48" t="s">
        <v>110</v>
      </c>
      <c r="C30" s="22" t="s">
        <v>408</v>
      </c>
      <c r="D30" s="22"/>
    </row>
    <row r="31" spans="1:4" ht="45.75" thickBot="1" x14ac:dyDescent="0.3">
      <c r="A31" s="238"/>
      <c r="B31" s="48" t="s">
        <v>111</v>
      </c>
      <c r="C31" s="22" t="s">
        <v>1382</v>
      </c>
      <c r="D31" s="22"/>
    </row>
    <row r="32" spans="1:4" ht="75.75" thickBot="1" x14ac:dyDescent="0.3">
      <c r="A32" s="239"/>
      <c r="B32" s="49" t="s">
        <v>112</v>
      </c>
      <c r="C32" s="22" t="s">
        <v>1383</v>
      </c>
      <c r="D32" s="22" t="s">
        <v>1384</v>
      </c>
    </row>
    <row r="33" spans="1:10" ht="24.75" customHeight="1" thickBot="1" x14ac:dyDescent="0.3">
      <c r="A33" s="243" t="s">
        <v>113</v>
      </c>
      <c r="B33" s="244"/>
      <c r="C33" s="22" t="s">
        <v>408</v>
      </c>
      <c r="D33" s="22"/>
    </row>
    <row r="34" spans="1:10" ht="15.75" thickBot="1" x14ac:dyDescent="0.3">
      <c r="A34" s="237"/>
      <c r="B34" s="48" t="s">
        <v>108</v>
      </c>
      <c r="C34" s="22" t="s">
        <v>408</v>
      </c>
      <c r="D34" s="22"/>
    </row>
    <row r="35" spans="1:10" ht="84" customHeight="1" thickBot="1" x14ac:dyDescent="0.3">
      <c r="A35" s="238"/>
      <c r="B35" s="48" t="s">
        <v>98</v>
      </c>
      <c r="C35" s="22" t="s">
        <v>1385</v>
      </c>
      <c r="D35" s="22"/>
    </row>
    <row r="36" spans="1:10" ht="30.75" thickBot="1" x14ac:dyDescent="0.3">
      <c r="A36" s="238"/>
      <c r="B36" s="48" t="s">
        <v>109</v>
      </c>
      <c r="C36" s="22" t="s">
        <v>408</v>
      </c>
      <c r="D36" s="22"/>
    </row>
    <row r="37" spans="1:10" ht="30.75" thickBot="1" x14ac:dyDescent="0.3">
      <c r="A37" s="238"/>
      <c r="B37" s="48" t="s">
        <v>110</v>
      </c>
      <c r="C37" s="22" t="s">
        <v>470</v>
      </c>
      <c r="D37" s="22"/>
    </row>
    <row r="38" spans="1:10" ht="30.75" thickBot="1" x14ac:dyDescent="0.3">
      <c r="A38" s="238"/>
      <c r="B38" s="48" t="s">
        <v>106</v>
      </c>
      <c r="C38" s="22" t="s">
        <v>1376</v>
      </c>
      <c r="D38" s="22"/>
    </row>
    <row r="39" spans="1:10" ht="120.75" thickBot="1" x14ac:dyDescent="0.3">
      <c r="A39" s="239"/>
      <c r="B39" s="49" t="s">
        <v>112</v>
      </c>
      <c r="C39" s="22" t="s">
        <v>1386</v>
      </c>
      <c r="D39" s="22" t="s">
        <v>1384</v>
      </c>
    </row>
    <row r="40" spans="1:10" ht="47.45" customHeight="1" thickBot="1" x14ac:dyDescent="0.3">
      <c r="A40" s="245" t="s">
        <v>114</v>
      </c>
      <c r="B40" s="246"/>
      <c r="C40" s="22" t="s">
        <v>470</v>
      </c>
      <c r="D40" s="22"/>
      <c r="J40" s="1">
        <f>1320*0.7</f>
        <v>923.99999999999989</v>
      </c>
    </row>
    <row r="41" spans="1:10" ht="30.75" thickBot="1" x14ac:dyDescent="0.3">
      <c r="A41" s="237"/>
      <c r="B41" s="48" t="s">
        <v>115</v>
      </c>
      <c r="C41" s="22" t="s">
        <v>470</v>
      </c>
      <c r="D41" s="22"/>
    </row>
    <row r="42" spans="1:10" ht="45.75" thickBot="1" x14ac:dyDescent="0.3">
      <c r="A42" s="238"/>
      <c r="B42" s="48" t="s">
        <v>116</v>
      </c>
      <c r="C42" s="22" t="s">
        <v>470</v>
      </c>
      <c r="D42" s="22"/>
    </row>
    <row r="43" spans="1:10" ht="15.75" thickBot="1" x14ac:dyDescent="0.3">
      <c r="A43" s="238"/>
      <c r="B43" s="48" t="s">
        <v>117</v>
      </c>
      <c r="C43" s="22"/>
      <c r="D43" s="22"/>
    </row>
    <row r="44" spans="1:10" ht="45.75" thickBot="1" x14ac:dyDescent="0.3">
      <c r="A44" s="239"/>
      <c r="B44" s="49" t="s">
        <v>118</v>
      </c>
      <c r="C44" s="22" t="s">
        <v>470</v>
      </c>
      <c r="D44" s="22"/>
    </row>
    <row r="45" spans="1:10" ht="98.25" customHeight="1" thickBot="1" x14ac:dyDescent="0.3">
      <c r="A45" s="243" t="s">
        <v>119</v>
      </c>
      <c r="B45" s="244"/>
      <c r="C45" s="22" t="s">
        <v>1434</v>
      </c>
      <c r="D45" s="23"/>
    </row>
  </sheetData>
  <mergeCells count="15">
    <mergeCell ref="A40:B40"/>
    <mergeCell ref="A41:A44"/>
    <mergeCell ref="A45:B45"/>
    <mergeCell ref="A19:B19"/>
    <mergeCell ref="A20:A25"/>
    <mergeCell ref="A26:B26"/>
    <mergeCell ref="A27:A32"/>
    <mergeCell ref="A33:B33"/>
    <mergeCell ref="A34:A39"/>
    <mergeCell ref="A13:A18"/>
    <mergeCell ref="B2:D2"/>
    <mergeCell ref="A4:B4"/>
    <mergeCell ref="A5:B5"/>
    <mergeCell ref="A6:A11"/>
    <mergeCell ref="A12:B12"/>
  </mergeCells>
  <hyperlinks>
    <hyperlink ref="D24" r:id="rId1"/>
  </hyperlinks>
  <pageMargins left="0.70866141732283472" right="0.70866141732283472" top="0.74803149606299213" bottom="0.74803149606299213" header="0.31496062992125984" footer="0.31496062992125984"/>
  <pageSetup paperSize="9" scale="80" orientation="landscape"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5"/>
  <sheetViews>
    <sheetView zoomScaleNormal="100" workbookViewId="0">
      <pane ySplit="8" topLeftCell="A78" activePane="bottomLeft" state="frozen"/>
      <selection activeCell="E21" sqref="E21"/>
      <selection pane="bottomLeft" activeCell="F50" sqref="F50"/>
    </sheetView>
  </sheetViews>
  <sheetFormatPr baseColWidth="10" defaultColWidth="11.42578125" defaultRowHeight="15" x14ac:dyDescent="0.25"/>
  <cols>
    <col min="1" max="1" width="15.140625" style="1" customWidth="1"/>
    <col min="2" max="2" width="26.28515625" style="1" customWidth="1"/>
    <col min="3" max="5" width="15.140625" style="1" customWidth="1"/>
    <col min="6" max="6" width="36.7109375" style="1" customWidth="1"/>
    <col min="7" max="7" width="15.140625" style="1" customWidth="1"/>
    <col min="8" max="8" width="20.42578125" style="1" customWidth="1"/>
    <col min="9" max="9" width="15.140625" style="1" customWidth="1"/>
    <col min="10" max="16384" width="11.42578125" style="1"/>
  </cols>
  <sheetData>
    <row r="2" spans="1:10" ht="18" x14ac:dyDescent="0.25">
      <c r="A2" s="186" t="s">
        <v>188</v>
      </c>
      <c r="B2" s="186"/>
      <c r="C2" s="186"/>
      <c r="D2" s="186"/>
      <c r="E2" s="186"/>
      <c r="F2" s="186"/>
      <c r="G2" s="186"/>
      <c r="H2" s="186"/>
    </row>
    <row r="3" spans="1:10" ht="15.75" thickBot="1" x14ac:dyDescent="0.3">
      <c r="A3" s="17"/>
    </row>
    <row r="4" spans="1:10" x14ac:dyDescent="0.25">
      <c r="A4" s="221" t="s">
        <v>120</v>
      </c>
      <c r="B4" s="221" t="s">
        <v>121</v>
      </c>
      <c r="C4" s="221" t="s">
        <v>122</v>
      </c>
      <c r="D4" s="221" t="s">
        <v>123</v>
      </c>
      <c r="E4" s="221" t="s">
        <v>124</v>
      </c>
      <c r="F4" s="221" t="s">
        <v>125</v>
      </c>
      <c r="G4" s="221" t="s">
        <v>126</v>
      </c>
      <c r="H4" s="221" t="s">
        <v>127</v>
      </c>
      <c r="I4" s="24"/>
    </row>
    <row r="5" spans="1:10" x14ac:dyDescent="0.25">
      <c r="A5" s="250"/>
      <c r="B5" s="250"/>
      <c r="C5" s="250"/>
      <c r="D5" s="250"/>
      <c r="E5" s="250"/>
      <c r="F5" s="250"/>
      <c r="G5" s="250"/>
      <c r="H5" s="250"/>
      <c r="I5" s="24"/>
    </row>
    <row r="6" spans="1:10" x14ac:dyDescent="0.25">
      <c r="A6" s="250"/>
      <c r="B6" s="250"/>
      <c r="C6" s="250"/>
      <c r="D6" s="250"/>
      <c r="E6" s="250"/>
      <c r="F6" s="250"/>
      <c r="G6" s="250"/>
      <c r="H6" s="250"/>
      <c r="I6" s="24"/>
    </row>
    <row r="7" spans="1:10" x14ac:dyDescent="0.25">
      <c r="A7" s="250"/>
      <c r="B7" s="250"/>
      <c r="C7" s="250"/>
      <c r="D7" s="250"/>
      <c r="E7" s="250"/>
      <c r="F7" s="250"/>
      <c r="G7" s="250"/>
      <c r="H7" s="250"/>
      <c r="I7" s="24"/>
    </row>
    <row r="8" spans="1:10" ht="15.75" thickBot="1" x14ac:dyDescent="0.3">
      <c r="A8" s="222"/>
      <c r="B8" s="222"/>
      <c r="C8" s="222"/>
      <c r="D8" s="222"/>
      <c r="E8" s="222"/>
      <c r="F8" s="222"/>
      <c r="G8" s="222"/>
      <c r="H8" s="222"/>
      <c r="I8" s="24"/>
    </row>
    <row r="9" spans="1:10" ht="23.25" customHeight="1" thickBot="1" x14ac:dyDescent="0.3">
      <c r="A9" s="247" t="s">
        <v>128</v>
      </c>
      <c r="B9" s="248"/>
      <c r="C9" s="248"/>
      <c r="D9" s="248"/>
      <c r="E9" s="248"/>
      <c r="F9" s="248"/>
      <c r="G9" s="248"/>
      <c r="H9" s="249"/>
      <c r="I9" s="24"/>
    </row>
    <row r="10" spans="1:10" ht="60" customHeight="1" thickBot="1" x14ac:dyDescent="0.3">
      <c r="A10" s="50" t="s">
        <v>129</v>
      </c>
      <c r="B10" s="25" t="s">
        <v>922</v>
      </c>
      <c r="C10" s="84">
        <v>63.5</v>
      </c>
      <c r="D10" s="84">
        <v>39.700000000000003</v>
      </c>
      <c r="E10" s="86">
        <f t="shared" ref="E10:E16" si="0">D10/C10*100</f>
        <v>62.519685039370088</v>
      </c>
      <c r="F10" s="25" t="s">
        <v>921</v>
      </c>
      <c r="G10" s="253" t="s">
        <v>920</v>
      </c>
      <c r="H10" s="253" t="s">
        <v>919</v>
      </c>
      <c r="I10" s="24"/>
      <c r="J10" s="1">
        <f>((D10/C10)-1)*100</f>
        <v>-37.480314960629912</v>
      </c>
    </row>
    <row r="11" spans="1:10" ht="34.5" thickBot="1" x14ac:dyDescent="0.3">
      <c r="A11" s="50" t="s">
        <v>130</v>
      </c>
      <c r="B11" s="25" t="s">
        <v>918</v>
      </c>
      <c r="C11" s="84">
        <v>95</v>
      </c>
      <c r="D11" s="84">
        <v>59.3</v>
      </c>
      <c r="E11" s="86">
        <f t="shared" si="0"/>
        <v>62.421052631578945</v>
      </c>
      <c r="F11" s="25" t="s">
        <v>913</v>
      </c>
      <c r="G11" s="254"/>
      <c r="H11" s="254"/>
      <c r="I11" s="24"/>
    </row>
    <row r="12" spans="1:10" ht="51.75" customHeight="1" thickBot="1" x14ac:dyDescent="0.3">
      <c r="A12" s="255" t="s">
        <v>131</v>
      </c>
      <c r="B12" s="25" t="s">
        <v>917</v>
      </c>
      <c r="C12" s="84">
        <v>1.06</v>
      </c>
      <c r="D12" s="84">
        <v>1.04</v>
      </c>
      <c r="E12" s="86">
        <f t="shared" si="0"/>
        <v>98.113207547169807</v>
      </c>
      <c r="F12" s="25" t="s">
        <v>911</v>
      </c>
      <c r="G12" s="254"/>
      <c r="H12" s="254"/>
      <c r="I12" s="24"/>
    </row>
    <row r="13" spans="1:10" ht="90.75" thickBot="1" x14ac:dyDescent="0.3">
      <c r="A13" s="256"/>
      <c r="B13" s="25" t="s">
        <v>916</v>
      </c>
      <c r="C13" s="86">
        <v>86</v>
      </c>
      <c r="D13" s="84">
        <v>84.1</v>
      </c>
      <c r="E13" s="86">
        <f t="shared" si="0"/>
        <v>97.79069767441861</v>
      </c>
      <c r="F13" s="25" t="s">
        <v>911</v>
      </c>
      <c r="G13" s="254"/>
      <c r="H13" s="254"/>
      <c r="I13" s="24"/>
    </row>
    <row r="14" spans="1:10" ht="57" thickBot="1" x14ac:dyDescent="0.3">
      <c r="A14" s="255" t="s">
        <v>132</v>
      </c>
      <c r="B14" s="25" t="s">
        <v>915</v>
      </c>
      <c r="C14" s="86">
        <v>70.38</v>
      </c>
      <c r="D14" s="86">
        <v>94.87</v>
      </c>
      <c r="E14" s="86">
        <f t="shared" si="0"/>
        <v>134.79681727763571</v>
      </c>
      <c r="F14" s="25" t="s">
        <v>913</v>
      </c>
      <c r="G14" s="254"/>
      <c r="H14" s="254"/>
      <c r="I14" s="24"/>
    </row>
    <row r="15" spans="1:10" ht="45.75" thickBot="1" x14ac:dyDescent="0.3">
      <c r="A15" s="257"/>
      <c r="B15" s="25" t="s">
        <v>914</v>
      </c>
      <c r="C15" s="86">
        <v>24.43</v>
      </c>
      <c r="D15" s="84">
        <v>4.8499999999999996</v>
      </c>
      <c r="E15" s="86">
        <f t="shared" si="0"/>
        <v>19.852640196479737</v>
      </c>
      <c r="F15" s="25" t="s">
        <v>913</v>
      </c>
      <c r="G15" s="254"/>
      <c r="H15" s="254"/>
      <c r="I15" s="24"/>
    </row>
    <row r="16" spans="1:10" ht="34.5" thickBot="1" x14ac:dyDescent="0.3">
      <c r="A16" s="257"/>
      <c r="B16" s="25" t="s">
        <v>912</v>
      </c>
      <c r="C16" s="86">
        <v>100</v>
      </c>
      <c r="D16" s="84">
        <v>100</v>
      </c>
      <c r="E16" s="86">
        <f t="shared" si="0"/>
        <v>100</v>
      </c>
      <c r="F16" s="25" t="s">
        <v>911</v>
      </c>
      <c r="G16" s="254"/>
      <c r="H16" s="254"/>
      <c r="I16" s="24"/>
    </row>
    <row r="17" spans="1:9" ht="23.25" customHeight="1" thickBot="1" x14ac:dyDescent="0.3">
      <c r="A17" s="247" t="s">
        <v>133</v>
      </c>
      <c r="B17" s="248"/>
      <c r="C17" s="248"/>
      <c r="D17" s="248"/>
      <c r="E17" s="248"/>
      <c r="F17" s="248"/>
      <c r="G17" s="248"/>
      <c r="H17" s="249"/>
      <c r="I17" s="24"/>
    </row>
    <row r="18" spans="1:9" ht="15.75" thickBot="1" x14ac:dyDescent="0.3">
      <c r="A18" s="247" t="s">
        <v>910</v>
      </c>
      <c r="B18" s="248"/>
      <c r="C18" s="248"/>
      <c r="D18" s="248"/>
      <c r="E18" s="248"/>
      <c r="F18" s="248"/>
      <c r="G18" s="248"/>
      <c r="H18" s="249"/>
      <c r="I18" s="24"/>
    </row>
    <row r="19" spans="1:9" ht="45.75" customHeight="1" thickBot="1" x14ac:dyDescent="0.3">
      <c r="A19" s="83" t="s">
        <v>622</v>
      </c>
      <c r="B19" s="25" t="s">
        <v>909</v>
      </c>
      <c r="C19" s="84">
        <v>100</v>
      </c>
      <c r="D19" s="84">
        <v>100</v>
      </c>
      <c r="E19" s="84">
        <v>100</v>
      </c>
      <c r="F19" s="25" t="s">
        <v>488</v>
      </c>
      <c r="G19" s="81" t="s">
        <v>475</v>
      </c>
      <c r="H19" s="81" t="s">
        <v>474</v>
      </c>
      <c r="I19" s="24"/>
    </row>
    <row r="20" spans="1:9" ht="57" thickBot="1" x14ac:dyDescent="0.3">
      <c r="A20" s="83" t="s">
        <v>620</v>
      </c>
      <c r="B20" s="25" t="s">
        <v>908</v>
      </c>
      <c r="C20" s="84">
        <v>100</v>
      </c>
      <c r="D20" s="84">
        <v>100</v>
      </c>
      <c r="E20" s="84">
        <v>100</v>
      </c>
      <c r="F20" s="25" t="s">
        <v>488</v>
      </c>
      <c r="G20" s="81" t="s">
        <v>475</v>
      </c>
      <c r="H20" s="81" t="s">
        <v>474</v>
      </c>
      <c r="I20" s="24"/>
    </row>
    <row r="21" spans="1:9" ht="68.25" thickBot="1" x14ac:dyDescent="0.3">
      <c r="A21" s="83" t="s">
        <v>618</v>
      </c>
      <c r="B21" s="25" t="s">
        <v>907</v>
      </c>
      <c r="C21" s="84">
        <v>100</v>
      </c>
      <c r="D21" s="84">
        <v>127.61</v>
      </c>
      <c r="E21" s="84">
        <v>127.61</v>
      </c>
      <c r="F21" s="25" t="s">
        <v>898</v>
      </c>
      <c r="G21" s="81" t="s">
        <v>475</v>
      </c>
      <c r="H21" s="81" t="s">
        <v>474</v>
      </c>
      <c r="I21" s="24"/>
    </row>
    <row r="22" spans="1:9" ht="90.75" thickBot="1" x14ac:dyDescent="0.3">
      <c r="A22" s="83" t="s">
        <v>615</v>
      </c>
      <c r="B22" s="25" t="s">
        <v>906</v>
      </c>
      <c r="C22" s="84">
        <v>100</v>
      </c>
      <c r="D22" s="84">
        <v>108.24</v>
      </c>
      <c r="E22" s="84">
        <v>108.24000000000001</v>
      </c>
      <c r="F22" s="25" t="s">
        <v>905</v>
      </c>
      <c r="G22" s="81" t="s">
        <v>475</v>
      </c>
      <c r="H22" s="81" t="s">
        <v>474</v>
      </c>
      <c r="I22" s="24"/>
    </row>
    <row r="23" spans="1:9" ht="34.5" customHeight="1" thickBot="1" x14ac:dyDescent="0.3">
      <c r="A23" s="83" t="s">
        <v>613</v>
      </c>
      <c r="B23" s="25" t="s">
        <v>904</v>
      </c>
      <c r="C23" s="84">
        <v>100</v>
      </c>
      <c r="D23" s="84">
        <v>115.38</v>
      </c>
      <c r="E23" s="84">
        <v>115.38</v>
      </c>
      <c r="F23" s="25" t="s">
        <v>903</v>
      </c>
      <c r="G23" s="81" t="s">
        <v>475</v>
      </c>
      <c r="H23" s="81" t="s">
        <v>474</v>
      </c>
      <c r="I23" s="24"/>
    </row>
    <row r="24" spans="1:9" ht="90.75" thickBot="1" x14ac:dyDescent="0.3">
      <c r="A24" s="83" t="s">
        <v>611</v>
      </c>
      <c r="B24" s="25" t="s">
        <v>902</v>
      </c>
      <c r="C24" s="84">
        <v>100</v>
      </c>
      <c r="D24" s="84">
        <v>116.36</v>
      </c>
      <c r="E24" s="84">
        <v>116.36</v>
      </c>
      <c r="F24" s="25" t="s">
        <v>901</v>
      </c>
      <c r="G24" s="81" t="s">
        <v>475</v>
      </c>
      <c r="H24" s="81" t="s">
        <v>474</v>
      </c>
      <c r="I24" s="24"/>
    </row>
    <row r="25" spans="1:9" ht="68.25" thickBot="1" x14ac:dyDescent="0.3">
      <c r="A25" s="83" t="s">
        <v>604</v>
      </c>
      <c r="B25" s="25" t="s">
        <v>900</v>
      </c>
      <c r="C25" s="84">
        <v>100</v>
      </c>
      <c r="D25" s="84">
        <v>127.61</v>
      </c>
      <c r="E25" s="84">
        <v>127.61</v>
      </c>
      <c r="F25" s="25" t="s">
        <v>898</v>
      </c>
      <c r="G25" s="81" t="s">
        <v>475</v>
      </c>
      <c r="H25" s="81" t="s">
        <v>474</v>
      </c>
      <c r="I25" s="24"/>
    </row>
    <row r="26" spans="1:9" ht="68.25" thickBot="1" x14ac:dyDescent="0.3">
      <c r="A26" s="83" t="s">
        <v>602</v>
      </c>
      <c r="B26" s="25" t="s">
        <v>899</v>
      </c>
      <c r="C26" s="84">
        <v>100</v>
      </c>
      <c r="D26" s="84">
        <v>127.61</v>
      </c>
      <c r="E26" s="84">
        <v>127.61</v>
      </c>
      <c r="F26" s="25" t="s">
        <v>898</v>
      </c>
      <c r="G26" s="81" t="s">
        <v>475</v>
      </c>
      <c r="H26" s="81" t="s">
        <v>474</v>
      </c>
      <c r="I26" s="24"/>
    </row>
    <row r="27" spans="1:9" ht="34.5" customHeight="1" thickBot="1" x14ac:dyDescent="0.3">
      <c r="A27" s="83" t="s">
        <v>597</v>
      </c>
      <c r="B27" s="25" t="s">
        <v>897</v>
      </c>
      <c r="C27" s="84">
        <v>100</v>
      </c>
      <c r="D27" s="84">
        <v>100</v>
      </c>
      <c r="E27" s="84">
        <v>100</v>
      </c>
      <c r="F27" s="25" t="s">
        <v>488</v>
      </c>
      <c r="G27" s="81" t="s">
        <v>475</v>
      </c>
      <c r="H27" s="81" t="s">
        <v>474</v>
      </c>
      <c r="I27" s="24"/>
    </row>
    <row r="28" spans="1:9" ht="90.75" thickBot="1" x14ac:dyDescent="0.3">
      <c r="A28" s="83" t="s">
        <v>595</v>
      </c>
      <c r="B28" s="25" t="s">
        <v>896</v>
      </c>
      <c r="C28" s="84">
        <v>100</v>
      </c>
      <c r="D28" s="84">
        <v>142.22</v>
      </c>
      <c r="E28" s="84">
        <v>142.22</v>
      </c>
      <c r="F28" s="25" t="s">
        <v>895</v>
      </c>
      <c r="G28" s="81" t="s">
        <v>475</v>
      </c>
      <c r="H28" s="81" t="s">
        <v>474</v>
      </c>
      <c r="I28" s="24"/>
    </row>
    <row r="29" spans="1:9" ht="79.5" thickBot="1" x14ac:dyDescent="0.3">
      <c r="A29" s="83" t="s">
        <v>593</v>
      </c>
      <c r="B29" s="25" t="s">
        <v>894</v>
      </c>
      <c r="C29" s="84">
        <v>100</v>
      </c>
      <c r="D29" s="84">
        <v>237.5</v>
      </c>
      <c r="E29" s="84">
        <v>237.5</v>
      </c>
      <c r="F29" s="25" t="s">
        <v>893</v>
      </c>
      <c r="G29" s="81" t="s">
        <v>475</v>
      </c>
      <c r="H29" s="81" t="s">
        <v>474</v>
      </c>
      <c r="I29" s="24"/>
    </row>
    <row r="30" spans="1:9" ht="57" thickBot="1" x14ac:dyDescent="0.3">
      <c r="A30" s="83" t="s">
        <v>591</v>
      </c>
      <c r="B30" s="25" t="s">
        <v>892</v>
      </c>
      <c r="C30" s="84">
        <v>100</v>
      </c>
      <c r="D30" s="84">
        <v>100</v>
      </c>
      <c r="E30" s="84">
        <v>100</v>
      </c>
      <c r="F30" s="25" t="s">
        <v>488</v>
      </c>
      <c r="G30" s="81" t="s">
        <v>475</v>
      </c>
      <c r="H30" s="81" t="s">
        <v>474</v>
      </c>
      <c r="I30" s="24"/>
    </row>
    <row r="31" spans="1:9" ht="68.25" thickBot="1" x14ac:dyDescent="0.3">
      <c r="A31" s="83" t="s">
        <v>588</v>
      </c>
      <c r="B31" s="25" t="s">
        <v>891</v>
      </c>
      <c r="C31" s="84">
        <v>100</v>
      </c>
      <c r="D31" s="84">
        <v>142.86000000000001</v>
      </c>
      <c r="E31" s="84">
        <v>142.86000000000001</v>
      </c>
      <c r="F31" s="25" t="s">
        <v>890</v>
      </c>
      <c r="G31" s="81" t="s">
        <v>475</v>
      </c>
      <c r="H31" s="81" t="s">
        <v>474</v>
      </c>
      <c r="I31" s="24"/>
    </row>
    <row r="32" spans="1:9" ht="57" thickBot="1" x14ac:dyDescent="0.3">
      <c r="A32" s="83" t="s">
        <v>585</v>
      </c>
      <c r="B32" s="25" t="s">
        <v>889</v>
      </c>
      <c r="C32" s="84">
        <v>100</v>
      </c>
      <c r="D32" s="84">
        <v>273.69</v>
      </c>
      <c r="E32" s="84">
        <v>273.69</v>
      </c>
      <c r="F32" s="25" t="s">
        <v>888</v>
      </c>
      <c r="G32" s="81" t="s">
        <v>475</v>
      </c>
      <c r="H32" s="81" t="s">
        <v>474</v>
      </c>
      <c r="I32" s="24"/>
    </row>
    <row r="33" spans="1:9" ht="57" thickBot="1" x14ac:dyDescent="0.3">
      <c r="A33" s="83" t="s">
        <v>583</v>
      </c>
      <c r="B33" s="25" t="s">
        <v>887</v>
      </c>
      <c r="C33" s="84">
        <v>100</v>
      </c>
      <c r="D33" s="84">
        <v>157.30000000000001</v>
      </c>
      <c r="E33" s="84">
        <v>157.30000000000001</v>
      </c>
      <c r="F33" s="25" t="s">
        <v>886</v>
      </c>
      <c r="G33" s="81" t="s">
        <v>475</v>
      </c>
      <c r="H33" s="81" t="s">
        <v>474</v>
      </c>
      <c r="I33" s="24"/>
    </row>
    <row r="34" spans="1:9" ht="57" thickBot="1" x14ac:dyDescent="0.3">
      <c r="A34" s="83" t="s">
        <v>581</v>
      </c>
      <c r="B34" s="25" t="s">
        <v>885</v>
      </c>
      <c r="C34" s="84">
        <v>100</v>
      </c>
      <c r="D34" s="84">
        <v>264.29000000000002</v>
      </c>
      <c r="E34" s="84">
        <v>264.29000000000002</v>
      </c>
      <c r="F34" s="25" t="s">
        <v>884</v>
      </c>
      <c r="G34" s="81" t="s">
        <v>475</v>
      </c>
      <c r="H34" s="81" t="s">
        <v>474</v>
      </c>
      <c r="I34" s="24"/>
    </row>
    <row r="35" spans="1:9" ht="124.5" thickBot="1" x14ac:dyDescent="0.3">
      <c r="A35" s="83" t="s">
        <v>579</v>
      </c>
      <c r="B35" s="25" t="s">
        <v>883</v>
      </c>
      <c r="C35" s="84">
        <v>100</v>
      </c>
      <c r="D35" s="84">
        <v>145.78</v>
      </c>
      <c r="E35" s="84">
        <v>145.78</v>
      </c>
      <c r="F35" s="25" t="s">
        <v>882</v>
      </c>
      <c r="G35" s="81" t="s">
        <v>475</v>
      </c>
      <c r="H35" s="81" t="s">
        <v>474</v>
      </c>
      <c r="I35" s="24"/>
    </row>
    <row r="36" spans="1:9" ht="57" thickBot="1" x14ac:dyDescent="0.3">
      <c r="A36" s="83" t="s">
        <v>577</v>
      </c>
      <c r="B36" s="25" t="s">
        <v>881</v>
      </c>
      <c r="C36" s="84">
        <v>100</v>
      </c>
      <c r="D36" s="84">
        <v>58.33</v>
      </c>
      <c r="E36" s="84">
        <v>58.329999999999991</v>
      </c>
      <c r="F36" s="25" t="s">
        <v>880</v>
      </c>
      <c r="G36" s="81" t="s">
        <v>475</v>
      </c>
      <c r="H36" s="81" t="s">
        <v>474</v>
      </c>
      <c r="I36" s="24"/>
    </row>
    <row r="37" spans="1:9" ht="79.5" thickBot="1" x14ac:dyDescent="0.3">
      <c r="A37" s="83" t="s">
        <v>575</v>
      </c>
      <c r="B37" s="25" t="s">
        <v>879</v>
      </c>
      <c r="C37" s="84">
        <v>100</v>
      </c>
      <c r="D37" s="84">
        <v>79.760000000000005</v>
      </c>
      <c r="E37" s="84">
        <v>79.760000000000005</v>
      </c>
      <c r="F37" s="25" t="s">
        <v>878</v>
      </c>
      <c r="G37" s="81" t="s">
        <v>475</v>
      </c>
      <c r="H37" s="81" t="s">
        <v>474</v>
      </c>
      <c r="I37" s="24"/>
    </row>
    <row r="38" spans="1:9" ht="79.5" thickBot="1" x14ac:dyDescent="0.3">
      <c r="A38" s="83" t="s">
        <v>573</v>
      </c>
      <c r="B38" s="25" t="s">
        <v>877</v>
      </c>
      <c r="C38" s="84">
        <v>100</v>
      </c>
      <c r="D38" s="84">
        <v>84.52</v>
      </c>
      <c r="E38" s="84">
        <v>84.52</v>
      </c>
      <c r="F38" s="25" t="s">
        <v>876</v>
      </c>
      <c r="G38" s="81" t="s">
        <v>475</v>
      </c>
      <c r="H38" s="81" t="s">
        <v>474</v>
      </c>
      <c r="I38" s="24"/>
    </row>
    <row r="39" spans="1:9" ht="15.75" thickBot="1" x14ac:dyDescent="0.3">
      <c r="A39" s="247" t="s">
        <v>875</v>
      </c>
      <c r="B39" s="248"/>
      <c r="C39" s="248"/>
      <c r="D39" s="248"/>
      <c r="E39" s="248"/>
      <c r="F39" s="248"/>
      <c r="G39" s="248"/>
      <c r="H39" s="249"/>
      <c r="I39" s="24"/>
    </row>
    <row r="40" spans="1:9" ht="57" thickBot="1" x14ac:dyDescent="0.3">
      <c r="A40" s="83" t="s">
        <v>622</v>
      </c>
      <c r="B40" s="25" t="s">
        <v>874</v>
      </c>
      <c r="C40" s="86">
        <v>2999.3</v>
      </c>
      <c r="D40" s="82">
        <v>3481.08</v>
      </c>
      <c r="E40" s="82">
        <v>116.06308138565664</v>
      </c>
      <c r="F40" s="25" t="s">
        <v>873</v>
      </c>
      <c r="G40" s="81" t="s">
        <v>475</v>
      </c>
      <c r="H40" s="81" t="s">
        <v>474</v>
      </c>
      <c r="I40" s="24"/>
    </row>
    <row r="41" spans="1:9" ht="90.75" thickBot="1" x14ac:dyDescent="0.3">
      <c r="A41" s="83" t="s">
        <v>620</v>
      </c>
      <c r="B41" s="25" t="s">
        <v>872</v>
      </c>
      <c r="C41" s="82">
        <v>81.37</v>
      </c>
      <c r="D41" s="82">
        <v>114.91</v>
      </c>
      <c r="E41" s="82">
        <v>141.21912252672973</v>
      </c>
      <c r="F41" s="25" t="s">
        <v>871</v>
      </c>
      <c r="G41" s="81" t="s">
        <v>475</v>
      </c>
      <c r="H41" s="81" t="s">
        <v>474</v>
      </c>
      <c r="I41" s="24"/>
    </row>
    <row r="42" spans="1:9" ht="68.25" thickBot="1" x14ac:dyDescent="0.3">
      <c r="A42" s="83" t="s">
        <v>618</v>
      </c>
      <c r="B42" s="25" t="s">
        <v>870</v>
      </c>
      <c r="C42" s="82">
        <v>1.03</v>
      </c>
      <c r="D42" s="82">
        <v>0.49</v>
      </c>
      <c r="E42" s="82">
        <v>47.572815533980581</v>
      </c>
      <c r="F42" s="25" t="s">
        <v>869</v>
      </c>
      <c r="G42" s="81" t="s">
        <v>475</v>
      </c>
      <c r="H42" s="81" t="s">
        <v>474</v>
      </c>
      <c r="I42" s="24"/>
    </row>
    <row r="43" spans="1:9" ht="57" thickBot="1" x14ac:dyDescent="0.3">
      <c r="A43" s="83" t="s">
        <v>615</v>
      </c>
      <c r="B43" s="25" t="s">
        <v>868</v>
      </c>
      <c r="C43" s="84">
        <v>60</v>
      </c>
      <c r="D43" s="82">
        <v>43.73</v>
      </c>
      <c r="E43" s="82">
        <v>72.88333333333334</v>
      </c>
      <c r="F43" s="25" t="s">
        <v>867</v>
      </c>
      <c r="G43" s="81" t="s">
        <v>475</v>
      </c>
      <c r="H43" s="81" t="s">
        <v>474</v>
      </c>
      <c r="I43" s="24"/>
    </row>
    <row r="44" spans="1:9" ht="57" thickBot="1" x14ac:dyDescent="0.3">
      <c r="A44" s="83" t="s">
        <v>613</v>
      </c>
      <c r="B44" s="25" t="s">
        <v>866</v>
      </c>
      <c r="C44" s="84">
        <v>30</v>
      </c>
      <c r="D44" s="82">
        <v>30.48</v>
      </c>
      <c r="E44" s="82">
        <v>101.6</v>
      </c>
      <c r="F44" s="25" t="s">
        <v>488</v>
      </c>
      <c r="G44" s="81" t="s">
        <v>475</v>
      </c>
      <c r="H44" s="81" t="s">
        <v>474</v>
      </c>
      <c r="I44" s="24"/>
    </row>
    <row r="45" spans="1:9" ht="57" thickBot="1" x14ac:dyDescent="0.3">
      <c r="A45" s="83" t="s">
        <v>604</v>
      </c>
      <c r="B45" s="25" t="s">
        <v>865</v>
      </c>
      <c r="C45" s="82">
        <v>3288.41</v>
      </c>
      <c r="D45" s="82">
        <v>3286.36</v>
      </c>
      <c r="E45" s="82">
        <v>99.937659841686425</v>
      </c>
      <c r="F45" s="25" t="s">
        <v>488</v>
      </c>
      <c r="G45" s="81" t="s">
        <v>475</v>
      </c>
      <c r="H45" s="81" t="s">
        <v>474</v>
      </c>
      <c r="I45" s="24"/>
    </row>
    <row r="46" spans="1:9" ht="57" thickBot="1" x14ac:dyDescent="0.3">
      <c r="A46" s="83" t="s">
        <v>602</v>
      </c>
      <c r="B46" s="25" t="s">
        <v>864</v>
      </c>
      <c r="C46" s="84">
        <v>7</v>
      </c>
      <c r="D46" s="82">
        <v>5.98</v>
      </c>
      <c r="E46" s="82">
        <v>85.428571428571431</v>
      </c>
      <c r="F46" s="25" t="s">
        <v>863</v>
      </c>
      <c r="G46" s="81" t="s">
        <v>475</v>
      </c>
      <c r="H46" s="81" t="s">
        <v>474</v>
      </c>
      <c r="I46" s="24"/>
    </row>
    <row r="47" spans="1:9" ht="57" thickBot="1" x14ac:dyDescent="0.3">
      <c r="A47" s="83" t="s">
        <v>597</v>
      </c>
      <c r="B47" s="25" t="s">
        <v>862</v>
      </c>
      <c r="C47" s="82">
        <v>2.36</v>
      </c>
      <c r="D47" s="82">
        <v>1.69</v>
      </c>
      <c r="E47" s="82">
        <v>71.610169491525426</v>
      </c>
      <c r="F47" s="25" t="s">
        <v>861</v>
      </c>
      <c r="G47" s="81" t="s">
        <v>475</v>
      </c>
      <c r="H47" s="81" t="s">
        <v>474</v>
      </c>
      <c r="I47" s="24"/>
    </row>
    <row r="48" spans="1:9" ht="57" thickBot="1" x14ac:dyDescent="0.3">
      <c r="A48" s="83" t="s">
        <v>595</v>
      </c>
      <c r="B48" s="25" t="s">
        <v>860</v>
      </c>
      <c r="C48" s="82">
        <v>3.5</v>
      </c>
      <c r="D48" s="82">
        <v>4.25</v>
      </c>
      <c r="E48" s="82">
        <v>121.42857142857142</v>
      </c>
      <c r="F48" s="25" t="s">
        <v>859</v>
      </c>
      <c r="G48" s="81" t="s">
        <v>475</v>
      </c>
      <c r="H48" s="81" t="s">
        <v>474</v>
      </c>
      <c r="I48" s="24"/>
    </row>
    <row r="49" spans="1:9" ht="158.25" thickBot="1" x14ac:dyDescent="0.3">
      <c r="A49" s="83" t="s">
        <v>593</v>
      </c>
      <c r="B49" s="25" t="s">
        <v>858</v>
      </c>
      <c r="C49" s="82">
        <v>11.58</v>
      </c>
      <c r="D49" s="82">
        <v>5.2</v>
      </c>
      <c r="E49" s="82">
        <v>44.905008635578589</v>
      </c>
      <c r="F49" s="25" t="s">
        <v>857</v>
      </c>
      <c r="G49" s="81" t="s">
        <v>475</v>
      </c>
      <c r="H49" s="81" t="s">
        <v>474</v>
      </c>
      <c r="I49" s="24"/>
    </row>
    <row r="50" spans="1:9" ht="57" thickBot="1" x14ac:dyDescent="0.3">
      <c r="A50" s="83" t="s">
        <v>762</v>
      </c>
      <c r="B50" s="25" t="s">
        <v>856</v>
      </c>
      <c r="C50" s="84">
        <v>100</v>
      </c>
      <c r="D50" s="82">
        <v>89.95</v>
      </c>
      <c r="E50" s="82">
        <v>89.95</v>
      </c>
      <c r="F50" s="25" t="s">
        <v>616</v>
      </c>
      <c r="G50" s="81" t="s">
        <v>475</v>
      </c>
      <c r="H50" s="81" t="s">
        <v>474</v>
      </c>
      <c r="I50" s="24"/>
    </row>
    <row r="51" spans="1:9" ht="57" thickBot="1" x14ac:dyDescent="0.3">
      <c r="A51" s="83" t="s">
        <v>759</v>
      </c>
      <c r="B51" s="25" t="s">
        <v>855</v>
      </c>
      <c r="C51" s="82">
        <v>61.43</v>
      </c>
      <c r="D51" s="82">
        <v>45.47</v>
      </c>
      <c r="E51" s="82">
        <v>74.019208855608014</v>
      </c>
      <c r="F51" s="25" t="s">
        <v>854</v>
      </c>
      <c r="G51" s="81" t="s">
        <v>475</v>
      </c>
      <c r="H51" s="81" t="s">
        <v>474</v>
      </c>
      <c r="I51" s="24"/>
    </row>
    <row r="52" spans="1:9" ht="57" thickBot="1" x14ac:dyDescent="0.3">
      <c r="A52" s="83" t="s">
        <v>757</v>
      </c>
      <c r="B52" s="25" t="s">
        <v>853</v>
      </c>
      <c r="C52" s="82">
        <v>65.22</v>
      </c>
      <c r="D52" s="82">
        <v>60.87</v>
      </c>
      <c r="E52" s="82">
        <v>93.330266789328419</v>
      </c>
      <c r="F52" s="25" t="s">
        <v>488</v>
      </c>
      <c r="G52" s="81" t="s">
        <v>475</v>
      </c>
      <c r="H52" s="81" t="s">
        <v>474</v>
      </c>
      <c r="I52" s="24"/>
    </row>
    <row r="53" spans="1:9" ht="57" thickBot="1" x14ac:dyDescent="0.3">
      <c r="A53" s="83" t="s">
        <v>591</v>
      </c>
      <c r="B53" s="25" t="s">
        <v>852</v>
      </c>
      <c r="C53" s="84">
        <v>100</v>
      </c>
      <c r="D53" s="82">
        <v>97.97</v>
      </c>
      <c r="E53" s="82">
        <v>97.97</v>
      </c>
      <c r="F53" s="25" t="s">
        <v>488</v>
      </c>
      <c r="G53" s="81" t="s">
        <v>475</v>
      </c>
      <c r="H53" s="81" t="s">
        <v>474</v>
      </c>
      <c r="I53" s="24"/>
    </row>
    <row r="54" spans="1:9" ht="57" thickBot="1" x14ac:dyDescent="0.3">
      <c r="A54" s="83" t="s">
        <v>588</v>
      </c>
      <c r="B54" s="25" t="s">
        <v>851</v>
      </c>
      <c r="C54" s="84">
        <v>100</v>
      </c>
      <c r="D54" s="84">
        <v>100</v>
      </c>
      <c r="E54" s="84">
        <v>100</v>
      </c>
      <c r="F54" s="25" t="s">
        <v>488</v>
      </c>
      <c r="G54" s="81" t="s">
        <v>475</v>
      </c>
      <c r="H54" s="81" t="s">
        <v>474</v>
      </c>
      <c r="I54" s="24"/>
    </row>
    <row r="55" spans="1:9" ht="57" thickBot="1" x14ac:dyDescent="0.3">
      <c r="A55" s="83" t="s">
        <v>585</v>
      </c>
      <c r="B55" s="25" t="s">
        <v>850</v>
      </c>
      <c r="C55" s="84">
        <v>100</v>
      </c>
      <c r="D55" s="84">
        <v>0</v>
      </c>
      <c r="E55" s="84">
        <v>0</v>
      </c>
      <c r="F55" s="25" t="s">
        <v>849</v>
      </c>
      <c r="G55" s="81" t="s">
        <v>475</v>
      </c>
      <c r="H55" s="81" t="s">
        <v>474</v>
      </c>
      <c r="I55" s="24"/>
    </row>
    <row r="56" spans="1:9" ht="15.75" thickBot="1" x14ac:dyDescent="0.3">
      <c r="A56" s="247" t="s">
        <v>848</v>
      </c>
      <c r="B56" s="248"/>
      <c r="C56" s="248"/>
      <c r="D56" s="248"/>
      <c r="E56" s="248"/>
      <c r="F56" s="248"/>
      <c r="G56" s="248"/>
      <c r="H56" s="249"/>
      <c r="I56" s="24"/>
    </row>
    <row r="57" spans="1:9" ht="57" thickBot="1" x14ac:dyDescent="0.3">
      <c r="A57" s="83" t="s">
        <v>622</v>
      </c>
      <c r="B57" s="25" t="s">
        <v>847</v>
      </c>
      <c r="C57" s="82">
        <v>10.1</v>
      </c>
      <c r="D57" s="82">
        <v>6.15</v>
      </c>
      <c r="E57" s="82">
        <v>60.891089108910904</v>
      </c>
      <c r="F57" s="25" t="s">
        <v>598</v>
      </c>
      <c r="G57" s="81" t="s">
        <v>475</v>
      </c>
      <c r="H57" s="81" t="s">
        <v>474</v>
      </c>
      <c r="I57" s="24"/>
    </row>
    <row r="58" spans="1:9" ht="90.75" thickBot="1" x14ac:dyDescent="0.3">
      <c r="A58" s="83" t="s">
        <v>620</v>
      </c>
      <c r="B58" s="25" t="s">
        <v>846</v>
      </c>
      <c r="C58" s="82">
        <v>90</v>
      </c>
      <c r="D58" s="82">
        <v>136.07</v>
      </c>
      <c r="E58" s="82">
        <v>151.1888888888889</v>
      </c>
      <c r="F58" s="25" t="s">
        <v>845</v>
      </c>
      <c r="G58" s="81" t="s">
        <v>475</v>
      </c>
      <c r="H58" s="81" t="s">
        <v>474</v>
      </c>
      <c r="I58" s="24"/>
    </row>
    <row r="59" spans="1:9" ht="57" thickBot="1" x14ac:dyDescent="0.3">
      <c r="A59" s="83" t="s">
        <v>618</v>
      </c>
      <c r="B59" s="25" t="s">
        <v>844</v>
      </c>
      <c r="C59" s="82">
        <v>6851.85</v>
      </c>
      <c r="D59" s="82">
        <v>9323.2099999999991</v>
      </c>
      <c r="E59" s="82">
        <v>136.06850704554242</v>
      </c>
      <c r="F59" s="25" t="s">
        <v>843</v>
      </c>
      <c r="G59" s="81" t="s">
        <v>475</v>
      </c>
      <c r="H59" s="81" t="s">
        <v>474</v>
      </c>
      <c r="I59" s="24"/>
    </row>
    <row r="60" spans="1:9" ht="102" thickBot="1" x14ac:dyDescent="0.3">
      <c r="A60" s="83" t="s">
        <v>615</v>
      </c>
      <c r="B60" s="25" t="s">
        <v>842</v>
      </c>
      <c r="C60" s="82">
        <v>45.01</v>
      </c>
      <c r="D60" s="82">
        <v>32.47</v>
      </c>
      <c r="E60" s="82">
        <v>72.139524550099978</v>
      </c>
      <c r="F60" s="25" t="s">
        <v>841</v>
      </c>
      <c r="G60" s="81" t="s">
        <v>475</v>
      </c>
      <c r="H60" s="81" t="s">
        <v>474</v>
      </c>
      <c r="I60" s="24"/>
    </row>
    <row r="61" spans="1:9" ht="57" thickBot="1" x14ac:dyDescent="0.3">
      <c r="A61" s="83" t="s">
        <v>613</v>
      </c>
      <c r="B61" s="25" t="s">
        <v>840</v>
      </c>
      <c r="C61" s="82">
        <v>425.95</v>
      </c>
      <c r="D61" s="82">
        <v>469.01</v>
      </c>
      <c r="E61" s="82">
        <v>110.10916774269282</v>
      </c>
      <c r="F61" s="25" t="s">
        <v>488</v>
      </c>
      <c r="G61" s="81" t="s">
        <v>475</v>
      </c>
      <c r="H61" s="81" t="s">
        <v>474</v>
      </c>
      <c r="I61" s="24"/>
    </row>
    <row r="62" spans="1:9" ht="57" thickBot="1" x14ac:dyDescent="0.3">
      <c r="A62" s="83" t="s">
        <v>611</v>
      </c>
      <c r="B62" s="25" t="s">
        <v>839</v>
      </c>
      <c r="C62" s="82">
        <v>1.8</v>
      </c>
      <c r="D62" s="82">
        <v>0</v>
      </c>
      <c r="E62" s="82">
        <v>0</v>
      </c>
      <c r="F62" s="25" t="s">
        <v>838</v>
      </c>
      <c r="G62" s="81" t="s">
        <v>475</v>
      </c>
      <c r="H62" s="81" t="s">
        <v>474</v>
      </c>
      <c r="I62" s="24"/>
    </row>
    <row r="63" spans="1:9" ht="135.75" thickBot="1" x14ac:dyDescent="0.3">
      <c r="A63" s="83" t="s">
        <v>609</v>
      </c>
      <c r="B63" s="25" t="s">
        <v>837</v>
      </c>
      <c r="C63" s="85">
        <v>90</v>
      </c>
      <c r="D63" s="82">
        <v>125.42</v>
      </c>
      <c r="E63" s="82">
        <v>139.35555555555555</v>
      </c>
      <c r="F63" s="25" t="s">
        <v>836</v>
      </c>
      <c r="G63" s="81" t="s">
        <v>475</v>
      </c>
      <c r="H63" s="81" t="s">
        <v>474</v>
      </c>
      <c r="I63" s="24"/>
    </row>
    <row r="64" spans="1:9" ht="57" thickBot="1" x14ac:dyDescent="0.3">
      <c r="A64" s="83" t="s">
        <v>604</v>
      </c>
      <c r="B64" s="25" t="s">
        <v>835</v>
      </c>
      <c r="C64" s="85">
        <v>100</v>
      </c>
      <c r="D64" s="82">
        <v>105.53</v>
      </c>
      <c r="E64" s="82">
        <v>105.52999999999999</v>
      </c>
      <c r="F64" s="25" t="s">
        <v>488</v>
      </c>
      <c r="G64" s="81" t="s">
        <v>475</v>
      </c>
      <c r="H64" s="81" t="s">
        <v>474</v>
      </c>
      <c r="I64" s="24"/>
    </row>
    <row r="65" spans="1:9" ht="57" thickBot="1" x14ac:dyDescent="0.3">
      <c r="A65" s="83" t="s">
        <v>602</v>
      </c>
      <c r="B65" s="25" t="s">
        <v>834</v>
      </c>
      <c r="C65" s="85">
        <v>100</v>
      </c>
      <c r="D65" s="82">
        <v>95.67</v>
      </c>
      <c r="E65" s="82">
        <v>95.67</v>
      </c>
      <c r="F65" s="25" t="s">
        <v>833</v>
      </c>
      <c r="G65" s="81" t="s">
        <v>475</v>
      </c>
      <c r="H65" s="81" t="s">
        <v>474</v>
      </c>
      <c r="I65" s="24"/>
    </row>
    <row r="66" spans="1:9" ht="57" thickBot="1" x14ac:dyDescent="0.3">
      <c r="A66" s="83" t="s">
        <v>600</v>
      </c>
      <c r="B66" s="25" t="s">
        <v>832</v>
      </c>
      <c r="C66" s="85">
        <v>100</v>
      </c>
      <c r="D66" s="82">
        <v>115.86</v>
      </c>
      <c r="E66" s="82">
        <v>115.86000000000001</v>
      </c>
      <c r="F66" s="25" t="s">
        <v>831</v>
      </c>
      <c r="G66" s="81" t="s">
        <v>475</v>
      </c>
      <c r="H66" s="81" t="s">
        <v>474</v>
      </c>
      <c r="I66" s="24"/>
    </row>
    <row r="67" spans="1:9" ht="57" thickBot="1" x14ac:dyDescent="0.3">
      <c r="A67" s="83" t="s">
        <v>668</v>
      </c>
      <c r="B67" s="25" t="s">
        <v>830</v>
      </c>
      <c r="C67" s="85">
        <v>86</v>
      </c>
      <c r="D67" s="82">
        <v>87.63</v>
      </c>
      <c r="E67" s="82">
        <v>101.9</v>
      </c>
      <c r="F67" s="25" t="s">
        <v>488</v>
      </c>
      <c r="G67" s="81" t="s">
        <v>475</v>
      </c>
      <c r="H67" s="81" t="s">
        <v>474</v>
      </c>
      <c r="I67" s="24"/>
    </row>
    <row r="68" spans="1:9" ht="57" thickBot="1" x14ac:dyDescent="0.3">
      <c r="A68" s="83" t="s">
        <v>666</v>
      </c>
      <c r="B68" s="25" t="s">
        <v>829</v>
      </c>
      <c r="C68" s="85">
        <v>100</v>
      </c>
      <c r="D68" s="85">
        <v>100</v>
      </c>
      <c r="E68" s="85">
        <v>100</v>
      </c>
      <c r="F68" s="25" t="s">
        <v>488</v>
      </c>
      <c r="G68" s="81" t="s">
        <v>475</v>
      </c>
      <c r="H68" s="81" t="s">
        <v>474</v>
      </c>
      <c r="I68" s="24"/>
    </row>
    <row r="69" spans="1:9" ht="57" thickBot="1" x14ac:dyDescent="0.3">
      <c r="A69" s="83" t="s">
        <v>828</v>
      </c>
      <c r="B69" s="25" t="s">
        <v>827</v>
      </c>
      <c r="C69" s="85">
        <v>100</v>
      </c>
      <c r="D69" s="85">
        <v>100</v>
      </c>
      <c r="E69" s="85">
        <v>100</v>
      </c>
      <c r="F69" s="25" t="s">
        <v>488</v>
      </c>
      <c r="G69" s="81" t="s">
        <v>475</v>
      </c>
      <c r="H69" s="81" t="s">
        <v>474</v>
      </c>
      <c r="I69" s="24"/>
    </row>
    <row r="70" spans="1:9" ht="79.5" thickBot="1" x14ac:dyDescent="0.3">
      <c r="A70" s="83" t="s">
        <v>597</v>
      </c>
      <c r="B70" s="25" t="s">
        <v>826</v>
      </c>
      <c r="C70" s="82">
        <v>17.559999999999999</v>
      </c>
      <c r="D70" s="82">
        <v>25.36</v>
      </c>
      <c r="E70" s="82">
        <v>144.41913439635536</v>
      </c>
      <c r="F70" s="25" t="s">
        <v>824</v>
      </c>
      <c r="G70" s="81" t="s">
        <v>475</v>
      </c>
      <c r="H70" s="81" t="s">
        <v>474</v>
      </c>
      <c r="I70" s="24"/>
    </row>
    <row r="71" spans="1:9" ht="79.5" thickBot="1" x14ac:dyDescent="0.3">
      <c r="A71" s="83" t="s">
        <v>595</v>
      </c>
      <c r="B71" s="25" t="s">
        <v>825</v>
      </c>
      <c r="C71" s="82">
        <v>95.65</v>
      </c>
      <c r="D71" s="82">
        <v>81.45</v>
      </c>
      <c r="E71" s="82">
        <v>85.154208050182959</v>
      </c>
      <c r="F71" s="25" t="s">
        <v>824</v>
      </c>
      <c r="G71" s="81" t="s">
        <v>475</v>
      </c>
      <c r="H71" s="81" t="s">
        <v>474</v>
      </c>
      <c r="I71" s="24"/>
    </row>
    <row r="72" spans="1:9" ht="57" thickBot="1" x14ac:dyDescent="0.3">
      <c r="A72" s="83" t="s">
        <v>593</v>
      </c>
      <c r="B72" s="25" t="s">
        <v>823</v>
      </c>
      <c r="C72" s="82">
        <v>94.15</v>
      </c>
      <c r="D72" s="82">
        <v>106.67</v>
      </c>
      <c r="E72" s="82">
        <v>113.29792883696229</v>
      </c>
      <c r="F72" s="25" t="s">
        <v>821</v>
      </c>
      <c r="G72" s="81" t="s">
        <v>475</v>
      </c>
      <c r="H72" s="81" t="s">
        <v>474</v>
      </c>
      <c r="I72" s="24"/>
    </row>
    <row r="73" spans="1:9" ht="57" thickBot="1" x14ac:dyDescent="0.3">
      <c r="A73" s="83" t="s">
        <v>762</v>
      </c>
      <c r="B73" s="25" t="s">
        <v>822</v>
      </c>
      <c r="C73" s="82">
        <v>94.4</v>
      </c>
      <c r="D73" s="82">
        <v>63.94</v>
      </c>
      <c r="E73" s="82">
        <v>67.733050847457619</v>
      </c>
      <c r="F73" s="25" t="s">
        <v>821</v>
      </c>
      <c r="G73" s="81" t="s">
        <v>475</v>
      </c>
      <c r="H73" s="81" t="s">
        <v>474</v>
      </c>
      <c r="I73" s="24"/>
    </row>
    <row r="74" spans="1:9" ht="196.5" customHeight="1" thickBot="1" x14ac:dyDescent="0.3">
      <c r="A74" s="83" t="s">
        <v>759</v>
      </c>
      <c r="B74" s="25" t="s">
        <v>820</v>
      </c>
      <c r="C74" s="82">
        <v>33.25</v>
      </c>
      <c r="D74" s="82">
        <v>16.47</v>
      </c>
      <c r="E74" s="82">
        <v>49.533834586466163</v>
      </c>
      <c r="F74" s="25" t="s">
        <v>819</v>
      </c>
      <c r="G74" s="81" t="s">
        <v>475</v>
      </c>
      <c r="H74" s="81" t="s">
        <v>474</v>
      </c>
      <c r="I74" s="24"/>
    </row>
    <row r="75" spans="1:9" ht="124.5" thickBot="1" x14ac:dyDescent="0.3">
      <c r="A75" s="83" t="s">
        <v>591</v>
      </c>
      <c r="B75" s="25" t="s">
        <v>818</v>
      </c>
      <c r="C75" s="82">
        <v>80</v>
      </c>
      <c r="D75" s="82">
        <v>34.909999999999997</v>
      </c>
      <c r="E75" s="82">
        <v>43.637499999999996</v>
      </c>
      <c r="F75" s="25" t="s">
        <v>817</v>
      </c>
      <c r="G75" s="81" t="s">
        <v>475</v>
      </c>
      <c r="H75" s="81" t="s">
        <v>474</v>
      </c>
      <c r="I75" s="24"/>
    </row>
    <row r="76" spans="1:9" ht="57" thickBot="1" x14ac:dyDescent="0.3">
      <c r="A76" s="83" t="s">
        <v>588</v>
      </c>
      <c r="B76" s="25" t="s">
        <v>816</v>
      </c>
      <c r="C76" s="82">
        <v>35</v>
      </c>
      <c r="D76" s="82">
        <v>38.880000000000003</v>
      </c>
      <c r="E76" s="82">
        <v>111.0857142857143</v>
      </c>
      <c r="F76" s="25" t="s">
        <v>815</v>
      </c>
      <c r="G76" s="81" t="s">
        <v>475</v>
      </c>
      <c r="H76" s="81" t="s">
        <v>474</v>
      </c>
      <c r="I76" s="24"/>
    </row>
    <row r="77" spans="1:9" ht="124.5" thickBot="1" x14ac:dyDescent="0.3">
      <c r="A77" s="83" t="s">
        <v>585</v>
      </c>
      <c r="B77" s="25" t="s">
        <v>814</v>
      </c>
      <c r="C77" s="82">
        <v>80</v>
      </c>
      <c r="D77" s="82">
        <v>34.270000000000003</v>
      </c>
      <c r="E77" s="82">
        <v>42.837500000000006</v>
      </c>
      <c r="F77" s="25" t="s">
        <v>813</v>
      </c>
      <c r="G77" s="81" t="s">
        <v>475</v>
      </c>
      <c r="H77" s="81" t="s">
        <v>474</v>
      </c>
      <c r="I77" s="24"/>
    </row>
    <row r="78" spans="1:9" ht="57" thickBot="1" x14ac:dyDescent="0.3">
      <c r="A78" s="83" t="s">
        <v>583</v>
      </c>
      <c r="B78" s="25" t="s">
        <v>812</v>
      </c>
      <c r="C78" s="82">
        <v>37</v>
      </c>
      <c r="D78" s="82">
        <v>40.71</v>
      </c>
      <c r="E78" s="82">
        <v>110.02702702702703</v>
      </c>
      <c r="F78" s="25" t="s">
        <v>811</v>
      </c>
      <c r="G78" s="81" t="s">
        <v>475</v>
      </c>
      <c r="H78" s="81" t="s">
        <v>474</v>
      </c>
      <c r="I78" s="24"/>
    </row>
    <row r="79" spans="1:9" ht="124.5" thickBot="1" x14ac:dyDescent="0.3">
      <c r="A79" s="83" t="s">
        <v>581</v>
      </c>
      <c r="B79" s="25" t="s">
        <v>810</v>
      </c>
      <c r="C79" s="82">
        <v>80</v>
      </c>
      <c r="D79" s="82">
        <v>35.409999999999997</v>
      </c>
      <c r="E79" s="82">
        <v>44.262499999999996</v>
      </c>
      <c r="F79" s="25" t="s">
        <v>809</v>
      </c>
      <c r="G79" s="81" t="s">
        <v>475</v>
      </c>
      <c r="H79" s="81" t="s">
        <v>474</v>
      </c>
      <c r="I79" s="24"/>
    </row>
    <row r="80" spans="1:9" ht="113.25" thickBot="1" x14ac:dyDescent="0.3">
      <c r="A80" s="83" t="s">
        <v>744</v>
      </c>
      <c r="B80" s="25" t="s">
        <v>808</v>
      </c>
      <c r="C80" s="82">
        <v>80</v>
      </c>
      <c r="D80" s="82">
        <v>66.88</v>
      </c>
      <c r="E80" s="82">
        <v>83.6</v>
      </c>
      <c r="F80" s="25" t="s">
        <v>807</v>
      </c>
      <c r="G80" s="81" t="s">
        <v>475</v>
      </c>
      <c r="H80" s="81" t="s">
        <v>474</v>
      </c>
      <c r="I80" s="24"/>
    </row>
    <row r="81" spans="1:9" ht="57" thickBot="1" x14ac:dyDescent="0.3">
      <c r="A81" s="83" t="s">
        <v>579</v>
      </c>
      <c r="B81" s="25" t="s">
        <v>806</v>
      </c>
      <c r="C81" s="82">
        <v>100</v>
      </c>
      <c r="D81" s="82">
        <v>91.32</v>
      </c>
      <c r="E81" s="82">
        <v>91.32</v>
      </c>
      <c r="F81" s="25" t="s">
        <v>805</v>
      </c>
      <c r="G81" s="81" t="s">
        <v>475</v>
      </c>
      <c r="H81" s="81" t="s">
        <v>474</v>
      </c>
      <c r="I81" s="24"/>
    </row>
    <row r="82" spans="1:9" ht="57" thickBot="1" x14ac:dyDescent="0.3">
      <c r="A82" s="83" t="s">
        <v>577</v>
      </c>
      <c r="B82" s="25" t="s">
        <v>804</v>
      </c>
      <c r="C82" s="82">
        <v>100</v>
      </c>
      <c r="D82" s="82">
        <v>102.38</v>
      </c>
      <c r="E82" s="82">
        <v>102.38000000000001</v>
      </c>
      <c r="F82" s="25" t="s">
        <v>803</v>
      </c>
      <c r="G82" s="81" t="s">
        <v>475</v>
      </c>
      <c r="H82" s="81" t="s">
        <v>474</v>
      </c>
      <c r="I82" s="24"/>
    </row>
    <row r="83" spans="1:9" ht="68.25" thickBot="1" x14ac:dyDescent="0.3">
      <c r="A83" s="83" t="s">
        <v>575</v>
      </c>
      <c r="B83" s="25" t="s">
        <v>802</v>
      </c>
      <c r="C83" s="82">
        <v>90</v>
      </c>
      <c r="D83" s="82">
        <v>96.37</v>
      </c>
      <c r="E83" s="82">
        <v>107.07777777777778</v>
      </c>
      <c r="F83" s="25" t="s">
        <v>801</v>
      </c>
      <c r="G83" s="81" t="s">
        <v>475</v>
      </c>
      <c r="H83" s="81" t="s">
        <v>474</v>
      </c>
      <c r="I83" s="24"/>
    </row>
    <row r="84" spans="1:9" ht="113.25" thickBot="1" x14ac:dyDescent="0.3">
      <c r="A84" s="83" t="s">
        <v>568</v>
      </c>
      <c r="B84" s="25" t="s">
        <v>800</v>
      </c>
      <c r="C84" s="82">
        <v>86</v>
      </c>
      <c r="D84" s="82">
        <v>61.41</v>
      </c>
      <c r="E84" s="82">
        <v>71.406976744186039</v>
      </c>
      <c r="F84" s="25" t="s">
        <v>799</v>
      </c>
      <c r="G84" s="81" t="s">
        <v>475</v>
      </c>
      <c r="H84" s="81" t="s">
        <v>474</v>
      </c>
      <c r="I84" s="24"/>
    </row>
    <row r="85" spans="1:9" ht="57" thickBot="1" x14ac:dyDescent="0.3">
      <c r="A85" s="83" t="s">
        <v>565</v>
      </c>
      <c r="B85" s="25" t="s">
        <v>798</v>
      </c>
      <c r="C85" s="82">
        <v>100</v>
      </c>
      <c r="D85" s="82">
        <v>100</v>
      </c>
      <c r="E85" s="82">
        <v>100</v>
      </c>
      <c r="F85" s="25" t="s">
        <v>488</v>
      </c>
      <c r="G85" s="81" t="s">
        <v>475</v>
      </c>
      <c r="H85" s="81" t="s">
        <v>474</v>
      </c>
      <c r="I85" s="24"/>
    </row>
    <row r="86" spans="1:9" ht="79.5" thickBot="1" x14ac:dyDescent="0.3">
      <c r="A86" s="83" t="s">
        <v>563</v>
      </c>
      <c r="B86" s="25" t="s">
        <v>797</v>
      </c>
      <c r="C86" s="82">
        <v>90</v>
      </c>
      <c r="D86" s="82">
        <v>72.650000000000006</v>
      </c>
      <c r="E86" s="82">
        <v>80.722222222222229</v>
      </c>
      <c r="F86" s="25" t="s">
        <v>796</v>
      </c>
      <c r="G86" s="81" t="s">
        <v>475</v>
      </c>
      <c r="H86" s="81" t="s">
        <v>474</v>
      </c>
      <c r="I86" s="24"/>
    </row>
    <row r="87" spans="1:9" ht="57" thickBot="1" x14ac:dyDescent="0.3">
      <c r="A87" s="83" t="s">
        <v>634</v>
      </c>
      <c r="B87" s="25" t="s">
        <v>795</v>
      </c>
      <c r="C87" s="82">
        <v>100</v>
      </c>
      <c r="D87" s="82">
        <v>78.489999999999995</v>
      </c>
      <c r="E87" s="82">
        <v>78.489999999999995</v>
      </c>
      <c r="F87" s="25" t="s">
        <v>794</v>
      </c>
      <c r="G87" s="81" t="s">
        <v>475</v>
      </c>
      <c r="H87" s="81" t="s">
        <v>474</v>
      </c>
      <c r="I87" s="24"/>
    </row>
    <row r="88" spans="1:9" ht="124.5" thickBot="1" x14ac:dyDescent="0.3">
      <c r="A88" s="83" t="s">
        <v>632</v>
      </c>
      <c r="B88" s="25" t="s">
        <v>793</v>
      </c>
      <c r="C88" s="82">
        <v>100</v>
      </c>
      <c r="D88" s="82">
        <v>32.64</v>
      </c>
      <c r="E88" s="82">
        <v>32.64</v>
      </c>
      <c r="F88" s="25" t="s">
        <v>792</v>
      </c>
      <c r="G88" s="81" t="s">
        <v>475</v>
      </c>
      <c r="H88" s="81" t="s">
        <v>474</v>
      </c>
      <c r="I88" s="24"/>
    </row>
    <row r="89" spans="1:9" ht="113.25" thickBot="1" x14ac:dyDescent="0.3">
      <c r="A89" s="83" t="s">
        <v>629</v>
      </c>
      <c r="B89" s="25" t="s">
        <v>791</v>
      </c>
      <c r="C89" s="82">
        <v>100</v>
      </c>
      <c r="D89" s="82">
        <v>67.8</v>
      </c>
      <c r="E89" s="82">
        <v>67.8</v>
      </c>
      <c r="F89" s="25" t="s">
        <v>790</v>
      </c>
      <c r="G89" s="81" t="s">
        <v>475</v>
      </c>
      <c r="H89" s="81" t="s">
        <v>474</v>
      </c>
      <c r="I89" s="24"/>
    </row>
    <row r="90" spans="1:9" ht="124.5" thickBot="1" x14ac:dyDescent="0.3">
      <c r="A90" s="83" t="s">
        <v>627</v>
      </c>
      <c r="B90" s="25" t="s">
        <v>789</v>
      </c>
      <c r="C90" s="82">
        <v>100</v>
      </c>
      <c r="D90" s="82">
        <v>87.18</v>
      </c>
      <c r="E90" s="82">
        <v>91.93</v>
      </c>
      <c r="F90" s="25" t="s">
        <v>788</v>
      </c>
      <c r="G90" s="81" t="s">
        <v>475</v>
      </c>
      <c r="H90" s="81" t="s">
        <v>474</v>
      </c>
      <c r="I90" s="24"/>
    </row>
    <row r="91" spans="1:9" ht="79.5" thickBot="1" x14ac:dyDescent="0.3">
      <c r="A91" s="83" t="s">
        <v>787</v>
      </c>
      <c r="B91" s="25" t="s">
        <v>786</v>
      </c>
      <c r="C91" s="82">
        <v>92</v>
      </c>
      <c r="D91" s="82">
        <v>79.77</v>
      </c>
      <c r="E91" s="82">
        <v>86.706521739130423</v>
      </c>
      <c r="F91" s="25" t="s">
        <v>785</v>
      </c>
      <c r="G91" s="81" t="s">
        <v>475</v>
      </c>
      <c r="H91" s="81" t="s">
        <v>474</v>
      </c>
      <c r="I91" s="24"/>
    </row>
    <row r="92" spans="1:9" ht="57" thickBot="1" x14ac:dyDescent="0.3">
      <c r="A92" s="83" t="s">
        <v>784</v>
      </c>
      <c r="B92" s="25" t="s">
        <v>783</v>
      </c>
      <c r="C92" s="82">
        <v>5.81</v>
      </c>
      <c r="D92" s="82">
        <v>5.22</v>
      </c>
      <c r="E92" s="82">
        <v>89.845094664371771</v>
      </c>
      <c r="F92" s="25" t="s">
        <v>598</v>
      </c>
      <c r="G92" s="81" t="s">
        <v>475</v>
      </c>
      <c r="H92" s="81" t="s">
        <v>474</v>
      </c>
      <c r="I92" s="24"/>
    </row>
    <row r="93" spans="1:9" ht="15.75" thickBot="1" x14ac:dyDescent="0.3">
      <c r="A93" s="247" t="s">
        <v>782</v>
      </c>
      <c r="B93" s="248"/>
      <c r="C93" s="248"/>
      <c r="D93" s="248"/>
      <c r="E93" s="248"/>
      <c r="F93" s="248"/>
      <c r="G93" s="248"/>
      <c r="H93" s="249"/>
      <c r="I93" s="24"/>
    </row>
    <row r="94" spans="1:9" ht="57" thickBot="1" x14ac:dyDescent="0.3">
      <c r="A94" s="83" t="s">
        <v>622</v>
      </c>
      <c r="B94" s="25" t="s">
        <v>781</v>
      </c>
      <c r="C94" s="82">
        <v>100</v>
      </c>
      <c r="D94" s="82">
        <v>100</v>
      </c>
      <c r="E94" s="82">
        <v>100</v>
      </c>
      <c r="F94" s="25" t="s">
        <v>488</v>
      </c>
      <c r="G94" s="81" t="s">
        <v>475</v>
      </c>
      <c r="H94" s="81" t="s">
        <v>474</v>
      </c>
      <c r="I94" s="24"/>
    </row>
    <row r="95" spans="1:9" ht="57" thickBot="1" x14ac:dyDescent="0.3">
      <c r="A95" s="83" t="s">
        <v>620</v>
      </c>
      <c r="B95" s="25" t="s">
        <v>780</v>
      </c>
      <c r="C95" s="82">
        <v>91.89</v>
      </c>
      <c r="D95" s="82">
        <v>91.89</v>
      </c>
      <c r="E95" s="82">
        <v>100</v>
      </c>
      <c r="F95" s="25" t="s">
        <v>488</v>
      </c>
      <c r="G95" s="81" t="s">
        <v>475</v>
      </c>
      <c r="H95" s="81" t="s">
        <v>474</v>
      </c>
      <c r="I95" s="24"/>
    </row>
    <row r="96" spans="1:9" ht="57" thickBot="1" x14ac:dyDescent="0.3">
      <c r="A96" s="83" t="s">
        <v>618</v>
      </c>
      <c r="B96" s="25" t="s">
        <v>779</v>
      </c>
      <c r="C96" s="82">
        <v>85.01</v>
      </c>
      <c r="D96" s="82">
        <v>98.43</v>
      </c>
      <c r="E96" s="82">
        <v>115.78637807316787</v>
      </c>
      <c r="F96" s="25" t="s">
        <v>778</v>
      </c>
      <c r="G96" s="81" t="s">
        <v>475</v>
      </c>
      <c r="H96" s="81" t="s">
        <v>474</v>
      </c>
      <c r="I96" s="24"/>
    </row>
    <row r="97" spans="1:9" ht="57" thickBot="1" x14ac:dyDescent="0.3">
      <c r="A97" s="83" t="s">
        <v>615</v>
      </c>
      <c r="B97" s="25" t="s">
        <v>777</v>
      </c>
      <c r="C97" s="82">
        <v>90.02</v>
      </c>
      <c r="D97" s="82">
        <v>58.7</v>
      </c>
      <c r="E97" s="82">
        <v>65.207731615196636</v>
      </c>
      <c r="F97" s="25" t="s">
        <v>776</v>
      </c>
      <c r="G97" s="81" t="s">
        <v>475</v>
      </c>
      <c r="H97" s="81" t="s">
        <v>474</v>
      </c>
      <c r="I97" s="24"/>
    </row>
    <row r="98" spans="1:9" ht="68.25" thickBot="1" x14ac:dyDescent="0.3">
      <c r="A98" s="83" t="s">
        <v>613</v>
      </c>
      <c r="B98" s="25" t="s">
        <v>775</v>
      </c>
      <c r="C98" s="82">
        <v>95.23</v>
      </c>
      <c r="D98" s="82">
        <v>113.6</v>
      </c>
      <c r="E98" s="82">
        <v>119.29013966187125</v>
      </c>
      <c r="F98" s="25" t="s">
        <v>616</v>
      </c>
      <c r="G98" s="81" t="s">
        <v>475</v>
      </c>
      <c r="H98" s="81" t="s">
        <v>474</v>
      </c>
      <c r="I98" s="24"/>
    </row>
    <row r="99" spans="1:9" ht="57" thickBot="1" x14ac:dyDescent="0.3">
      <c r="A99" s="83" t="s">
        <v>611</v>
      </c>
      <c r="B99" s="25" t="s">
        <v>774</v>
      </c>
      <c r="C99" s="82">
        <v>100</v>
      </c>
      <c r="D99" s="82">
        <v>91.63</v>
      </c>
      <c r="E99" s="82">
        <v>91.63</v>
      </c>
      <c r="F99" s="25" t="s">
        <v>488</v>
      </c>
      <c r="G99" s="81" t="s">
        <v>475</v>
      </c>
      <c r="H99" s="81" t="s">
        <v>474</v>
      </c>
      <c r="I99" s="24"/>
    </row>
    <row r="100" spans="1:9" ht="57" thickBot="1" x14ac:dyDescent="0.3">
      <c r="A100" s="83" t="s">
        <v>604</v>
      </c>
      <c r="B100" s="25" t="s">
        <v>773</v>
      </c>
      <c r="C100" s="82">
        <v>85.07</v>
      </c>
      <c r="D100" s="82">
        <v>136.97999999999999</v>
      </c>
      <c r="E100" s="82">
        <v>161.02033619372281</v>
      </c>
      <c r="F100" s="25" t="s">
        <v>772</v>
      </c>
      <c r="G100" s="81" t="s">
        <v>475</v>
      </c>
      <c r="H100" s="81" t="s">
        <v>474</v>
      </c>
      <c r="I100" s="24"/>
    </row>
    <row r="101" spans="1:9" ht="57" thickBot="1" x14ac:dyDescent="0.3">
      <c r="A101" s="83" t="s">
        <v>602</v>
      </c>
      <c r="B101" s="25" t="s">
        <v>771</v>
      </c>
      <c r="C101" s="82">
        <v>84.98</v>
      </c>
      <c r="D101" s="82">
        <v>61.98</v>
      </c>
      <c r="E101" s="82">
        <v>72.934808190162386</v>
      </c>
      <c r="F101" s="25" t="s">
        <v>770</v>
      </c>
      <c r="G101" s="81" t="s">
        <v>475</v>
      </c>
      <c r="H101" s="81" t="s">
        <v>474</v>
      </c>
      <c r="I101" s="24"/>
    </row>
    <row r="102" spans="1:9" ht="57" thickBot="1" x14ac:dyDescent="0.3">
      <c r="A102" s="83" t="s">
        <v>600</v>
      </c>
      <c r="B102" s="25" t="s">
        <v>769</v>
      </c>
      <c r="C102" s="82">
        <v>100</v>
      </c>
      <c r="D102" s="82">
        <v>100</v>
      </c>
      <c r="E102" s="82">
        <v>100</v>
      </c>
      <c r="F102" s="25" t="s">
        <v>768</v>
      </c>
      <c r="G102" s="81" t="s">
        <v>475</v>
      </c>
      <c r="H102" s="81" t="s">
        <v>474</v>
      </c>
      <c r="I102" s="24"/>
    </row>
    <row r="103" spans="1:9" ht="57" thickBot="1" x14ac:dyDescent="0.3">
      <c r="A103" s="83" t="s">
        <v>597</v>
      </c>
      <c r="B103" s="25" t="s">
        <v>767</v>
      </c>
      <c r="C103" s="82">
        <v>90.02</v>
      </c>
      <c r="D103" s="82">
        <v>146.85</v>
      </c>
      <c r="E103" s="82">
        <v>163.13041546323041</v>
      </c>
      <c r="F103" s="25" t="s">
        <v>765</v>
      </c>
      <c r="G103" s="81" t="s">
        <v>475</v>
      </c>
      <c r="H103" s="81" t="s">
        <v>474</v>
      </c>
      <c r="I103" s="24"/>
    </row>
    <row r="104" spans="1:9" ht="57" thickBot="1" x14ac:dyDescent="0.3">
      <c r="A104" s="83" t="s">
        <v>595</v>
      </c>
      <c r="B104" s="25" t="s">
        <v>766</v>
      </c>
      <c r="C104" s="82">
        <v>90.02</v>
      </c>
      <c r="D104" s="82">
        <v>146.69999999999999</v>
      </c>
      <c r="E104" s="82">
        <v>162.96378582537216</v>
      </c>
      <c r="F104" s="25" t="s">
        <v>765</v>
      </c>
      <c r="G104" s="81" t="s">
        <v>475</v>
      </c>
      <c r="H104" s="81" t="s">
        <v>474</v>
      </c>
      <c r="I104" s="24"/>
    </row>
    <row r="105" spans="1:9" ht="57" thickBot="1" x14ac:dyDescent="0.3">
      <c r="A105" s="83" t="s">
        <v>593</v>
      </c>
      <c r="B105" s="25" t="s">
        <v>764</v>
      </c>
      <c r="C105" s="82">
        <v>90.18</v>
      </c>
      <c r="D105" s="82">
        <v>96.93</v>
      </c>
      <c r="E105" s="82">
        <v>107.48502994011977</v>
      </c>
      <c r="F105" s="25" t="s">
        <v>763</v>
      </c>
      <c r="G105" s="81" t="s">
        <v>475</v>
      </c>
      <c r="H105" s="81" t="s">
        <v>474</v>
      </c>
      <c r="I105" s="24"/>
    </row>
    <row r="106" spans="1:9" ht="57" thickBot="1" x14ac:dyDescent="0.3">
      <c r="A106" s="83" t="s">
        <v>762</v>
      </c>
      <c r="B106" s="25" t="s">
        <v>761</v>
      </c>
      <c r="C106" s="82">
        <v>100</v>
      </c>
      <c r="D106" s="82">
        <v>100</v>
      </c>
      <c r="E106" s="82">
        <v>100</v>
      </c>
      <c r="F106" s="25" t="s">
        <v>760</v>
      </c>
      <c r="G106" s="81" t="s">
        <v>475</v>
      </c>
      <c r="H106" s="81" t="s">
        <v>474</v>
      </c>
      <c r="I106" s="24"/>
    </row>
    <row r="107" spans="1:9" ht="57" thickBot="1" x14ac:dyDescent="0.3">
      <c r="A107" s="83" t="s">
        <v>759</v>
      </c>
      <c r="B107" s="25" t="s">
        <v>758</v>
      </c>
      <c r="C107" s="82">
        <v>100</v>
      </c>
      <c r="D107" s="82">
        <v>0</v>
      </c>
      <c r="E107" s="82">
        <v>0</v>
      </c>
      <c r="F107" s="25" t="s">
        <v>569</v>
      </c>
      <c r="G107" s="81" t="s">
        <v>475</v>
      </c>
      <c r="H107" s="81" t="s">
        <v>474</v>
      </c>
      <c r="I107" s="24"/>
    </row>
    <row r="108" spans="1:9" ht="57" thickBot="1" x14ac:dyDescent="0.3">
      <c r="A108" s="83" t="s">
        <v>757</v>
      </c>
      <c r="B108" s="25" t="s">
        <v>756</v>
      </c>
      <c r="C108" s="82">
        <v>100</v>
      </c>
      <c r="D108" s="82">
        <v>0</v>
      </c>
      <c r="E108" s="82">
        <v>0</v>
      </c>
      <c r="F108" s="25" t="s">
        <v>569</v>
      </c>
      <c r="G108" s="81" t="s">
        <v>475</v>
      </c>
      <c r="H108" s="81" t="s">
        <v>474</v>
      </c>
      <c r="I108" s="24"/>
    </row>
    <row r="109" spans="1:9" ht="57" thickBot="1" x14ac:dyDescent="0.3">
      <c r="A109" s="83" t="s">
        <v>755</v>
      </c>
      <c r="B109" s="25" t="s">
        <v>754</v>
      </c>
      <c r="C109" s="82">
        <v>80</v>
      </c>
      <c r="D109" s="82">
        <v>103.68</v>
      </c>
      <c r="E109" s="82">
        <v>129.6</v>
      </c>
      <c r="F109" s="25" t="s">
        <v>753</v>
      </c>
      <c r="G109" s="81" t="s">
        <v>475</v>
      </c>
      <c r="H109" s="81" t="s">
        <v>474</v>
      </c>
      <c r="I109" s="24"/>
    </row>
    <row r="110" spans="1:9" ht="57" thickBot="1" x14ac:dyDescent="0.3">
      <c r="A110" s="83" t="s">
        <v>591</v>
      </c>
      <c r="B110" s="25" t="s">
        <v>752</v>
      </c>
      <c r="C110" s="82">
        <v>100</v>
      </c>
      <c r="D110" s="82">
        <v>200</v>
      </c>
      <c r="E110" s="82">
        <v>200</v>
      </c>
      <c r="F110" s="25" t="s">
        <v>751</v>
      </c>
      <c r="G110" s="81" t="s">
        <v>475</v>
      </c>
      <c r="H110" s="81" t="s">
        <v>474</v>
      </c>
      <c r="I110" s="24"/>
    </row>
    <row r="111" spans="1:9" ht="68.25" thickBot="1" x14ac:dyDescent="0.3">
      <c r="A111" s="83" t="s">
        <v>588</v>
      </c>
      <c r="B111" s="25" t="s">
        <v>750</v>
      </c>
      <c r="C111" s="82">
        <v>100</v>
      </c>
      <c r="D111" s="82">
        <v>384.43</v>
      </c>
      <c r="E111" s="82">
        <v>384.43</v>
      </c>
      <c r="F111" s="25" t="s">
        <v>749</v>
      </c>
      <c r="G111" s="81" t="s">
        <v>475</v>
      </c>
      <c r="H111" s="81" t="s">
        <v>474</v>
      </c>
      <c r="I111" s="24"/>
    </row>
    <row r="112" spans="1:9" ht="57" thickBot="1" x14ac:dyDescent="0.3">
      <c r="A112" s="83" t="s">
        <v>585</v>
      </c>
      <c r="B112" s="25" t="s">
        <v>748</v>
      </c>
      <c r="C112" s="82">
        <v>100</v>
      </c>
      <c r="D112" s="82">
        <v>100</v>
      </c>
      <c r="E112" s="82">
        <v>100</v>
      </c>
      <c r="F112" s="25" t="s">
        <v>488</v>
      </c>
      <c r="G112" s="81" t="s">
        <v>475</v>
      </c>
      <c r="H112" s="81" t="s">
        <v>474</v>
      </c>
      <c r="I112" s="24"/>
    </row>
    <row r="113" spans="1:9" ht="57" thickBot="1" x14ac:dyDescent="0.3">
      <c r="A113" s="83" t="s">
        <v>583</v>
      </c>
      <c r="B113" s="25" t="s">
        <v>747</v>
      </c>
      <c r="C113" s="82">
        <v>100</v>
      </c>
      <c r="D113" s="82">
        <v>162.5</v>
      </c>
      <c r="E113" s="82">
        <v>162.5</v>
      </c>
      <c r="F113" s="25" t="s">
        <v>616</v>
      </c>
      <c r="G113" s="81" t="s">
        <v>475</v>
      </c>
      <c r="H113" s="81" t="s">
        <v>474</v>
      </c>
      <c r="I113" s="24"/>
    </row>
    <row r="114" spans="1:9" ht="57" thickBot="1" x14ac:dyDescent="0.3">
      <c r="A114" s="83" t="s">
        <v>581</v>
      </c>
      <c r="B114" s="25" t="s">
        <v>746</v>
      </c>
      <c r="C114" s="82">
        <v>100</v>
      </c>
      <c r="D114" s="82">
        <v>117.91</v>
      </c>
      <c r="E114" s="82">
        <v>117.91</v>
      </c>
      <c r="F114" s="25" t="s">
        <v>745</v>
      </c>
      <c r="G114" s="81" t="s">
        <v>475</v>
      </c>
      <c r="H114" s="81" t="s">
        <v>474</v>
      </c>
      <c r="I114" s="24"/>
    </row>
    <row r="115" spans="1:9" ht="57" thickBot="1" x14ac:dyDescent="0.3">
      <c r="A115" s="83" t="s">
        <v>744</v>
      </c>
      <c r="B115" s="25" t="s">
        <v>743</v>
      </c>
      <c r="C115" s="82">
        <v>100</v>
      </c>
      <c r="D115" s="82">
        <v>9312.5</v>
      </c>
      <c r="E115" s="82">
        <v>9312.5</v>
      </c>
      <c r="F115" s="25" t="s">
        <v>742</v>
      </c>
      <c r="G115" s="81" t="s">
        <v>475</v>
      </c>
      <c r="H115" s="81" t="s">
        <v>474</v>
      </c>
      <c r="I115" s="24"/>
    </row>
    <row r="116" spans="1:9" ht="68.25" thickBot="1" x14ac:dyDescent="0.3">
      <c r="A116" s="83" t="s">
        <v>741</v>
      </c>
      <c r="B116" s="25" t="s">
        <v>740</v>
      </c>
      <c r="C116" s="82">
        <v>100</v>
      </c>
      <c r="D116" s="82">
        <v>117.78</v>
      </c>
      <c r="E116" s="82">
        <v>117.78</v>
      </c>
      <c r="F116" s="25" t="s">
        <v>739</v>
      </c>
      <c r="G116" s="81" t="s">
        <v>475</v>
      </c>
      <c r="H116" s="81" t="s">
        <v>474</v>
      </c>
      <c r="I116" s="24"/>
    </row>
    <row r="117" spans="1:9" ht="57" thickBot="1" x14ac:dyDescent="0.3">
      <c r="A117" s="83" t="s">
        <v>738</v>
      </c>
      <c r="B117" s="25" t="s">
        <v>737</v>
      </c>
      <c r="C117" s="82">
        <v>100</v>
      </c>
      <c r="D117" s="82">
        <v>133.33000000000001</v>
      </c>
      <c r="E117" s="82">
        <v>133.33000000000001</v>
      </c>
      <c r="F117" s="25" t="s">
        <v>736</v>
      </c>
      <c r="G117" s="81" t="s">
        <v>475</v>
      </c>
      <c r="H117" s="81" t="s">
        <v>474</v>
      </c>
      <c r="I117" s="24"/>
    </row>
    <row r="118" spans="1:9" ht="57" thickBot="1" x14ac:dyDescent="0.3">
      <c r="A118" s="83" t="s">
        <v>735</v>
      </c>
      <c r="B118" s="25" t="s">
        <v>734</v>
      </c>
      <c r="C118" s="82">
        <v>100</v>
      </c>
      <c r="D118" s="82">
        <v>109.09</v>
      </c>
      <c r="E118" s="82">
        <v>109.09</v>
      </c>
      <c r="F118" s="25" t="s">
        <v>733</v>
      </c>
      <c r="G118" s="81" t="s">
        <v>475</v>
      </c>
      <c r="H118" s="81" t="s">
        <v>474</v>
      </c>
      <c r="I118" s="24"/>
    </row>
    <row r="119" spans="1:9" ht="68.25" thickBot="1" x14ac:dyDescent="0.3">
      <c r="A119" s="83" t="s">
        <v>732</v>
      </c>
      <c r="B119" s="25" t="s">
        <v>731</v>
      </c>
      <c r="C119" s="82">
        <v>100</v>
      </c>
      <c r="D119" s="82">
        <v>117.39</v>
      </c>
      <c r="E119" s="82">
        <v>117.39</v>
      </c>
      <c r="F119" s="25" t="s">
        <v>730</v>
      </c>
      <c r="G119" s="81" t="s">
        <v>475</v>
      </c>
      <c r="H119" s="81" t="s">
        <v>474</v>
      </c>
      <c r="I119" s="24"/>
    </row>
    <row r="120" spans="1:9" ht="57" thickBot="1" x14ac:dyDescent="0.3">
      <c r="A120" s="83" t="s">
        <v>729</v>
      </c>
      <c r="B120" s="25" t="s">
        <v>728</v>
      </c>
      <c r="C120" s="82">
        <v>100</v>
      </c>
      <c r="D120" s="82">
        <v>122.67</v>
      </c>
      <c r="E120" s="82">
        <v>122.67000000000002</v>
      </c>
      <c r="F120" s="25" t="s">
        <v>727</v>
      </c>
      <c r="G120" s="81" t="s">
        <v>475</v>
      </c>
      <c r="H120" s="81" t="s">
        <v>474</v>
      </c>
      <c r="I120" s="24"/>
    </row>
    <row r="121" spans="1:9" ht="57" thickBot="1" x14ac:dyDescent="0.3">
      <c r="A121" s="83" t="s">
        <v>726</v>
      </c>
      <c r="B121" s="25" t="s">
        <v>725</v>
      </c>
      <c r="C121" s="82">
        <v>100</v>
      </c>
      <c r="D121" s="82">
        <v>240</v>
      </c>
      <c r="E121" s="82">
        <v>240</v>
      </c>
      <c r="F121" s="25" t="s">
        <v>724</v>
      </c>
      <c r="G121" s="81" t="s">
        <v>475</v>
      </c>
      <c r="H121" s="81" t="s">
        <v>474</v>
      </c>
      <c r="I121" s="24"/>
    </row>
    <row r="122" spans="1:9" ht="124.5" thickBot="1" x14ac:dyDescent="0.3">
      <c r="A122" s="83" t="s">
        <v>723</v>
      </c>
      <c r="B122" s="25" t="s">
        <v>722</v>
      </c>
      <c r="C122" s="82">
        <v>85.19</v>
      </c>
      <c r="D122" s="82">
        <v>584.27</v>
      </c>
      <c r="E122" s="82">
        <v>685.84340885080405</v>
      </c>
      <c r="F122" s="25" t="s">
        <v>721</v>
      </c>
      <c r="G122" s="81" t="s">
        <v>475</v>
      </c>
      <c r="H122" s="81" t="s">
        <v>474</v>
      </c>
      <c r="I122" s="24"/>
    </row>
    <row r="123" spans="1:9" ht="57" thickBot="1" x14ac:dyDescent="0.3">
      <c r="A123" s="83" t="s">
        <v>579</v>
      </c>
      <c r="B123" s="25" t="s">
        <v>720</v>
      </c>
      <c r="C123" s="82">
        <v>100</v>
      </c>
      <c r="D123" s="82">
        <v>100</v>
      </c>
      <c r="E123" s="82">
        <v>100</v>
      </c>
      <c r="F123" s="25" t="s">
        <v>488</v>
      </c>
      <c r="G123" s="81" t="s">
        <v>475</v>
      </c>
      <c r="H123" s="81" t="s">
        <v>474</v>
      </c>
      <c r="I123" s="24"/>
    </row>
    <row r="124" spans="1:9" ht="57" thickBot="1" x14ac:dyDescent="0.3">
      <c r="A124" s="83" t="s">
        <v>577</v>
      </c>
      <c r="B124" s="25" t="s">
        <v>719</v>
      </c>
      <c r="C124" s="82">
        <v>100</v>
      </c>
      <c r="D124" s="82">
        <v>108.84</v>
      </c>
      <c r="E124" s="82">
        <v>108.84</v>
      </c>
      <c r="F124" s="25" t="s">
        <v>718</v>
      </c>
      <c r="G124" s="81" t="s">
        <v>475</v>
      </c>
      <c r="H124" s="81" t="s">
        <v>474</v>
      </c>
      <c r="I124" s="24"/>
    </row>
    <row r="125" spans="1:9" ht="57" thickBot="1" x14ac:dyDescent="0.3">
      <c r="A125" s="83" t="s">
        <v>575</v>
      </c>
      <c r="B125" s="25" t="s">
        <v>717</v>
      </c>
      <c r="C125" s="82">
        <v>100</v>
      </c>
      <c r="D125" s="82">
        <v>158.24</v>
      </c>
      <c r="E125" s="82">
        <v>158.24</v>
      </c>
      <c r="F125" s="25" t="s">
        <v>716</v>
      </c>
      <c r="G125" s="81" t="s">
        <v>475</v>
      </c>
      <c r="H125" s="81" t="s">
        <v>474</v>
      </c>
      <c r="I125" s="24"/>
    </row>
    <row r="126" spans="1:9" ht="68.25" thickBot="1" x14ac:dyDescent="0.3">
      <c r="A126" s="83" t="s">
        <v>573</v>
      </c>
      <c r="B126" s="25" t="s">
        <v>715</v>
      </c>
      <c r="C126" s="82">
        <v>100</v>
      </c>
      <c r="D126" s="82">
        <v>115.89</v>
      </c>
      <c r="E126" s="82">
        <v>115.89</v>
      </c>
      <c r="F126" s="25" t="s">
        <v>714</v>
      </c>
      <c r="G126" s="81" t="s">
        <v>475</v>
      </c>
      <c r="H126" s="81" t="s">
        <v>474</v>
      </c>
      <c r="I126" s="24"/>
    </row>
    <row r="127" spans="1:9" ht="57" thickBot="1" x14ac:dyDescent="0.3">
      <c r="A127" s="83" t="s">
        <v>571</v>
      </c>
      <c r="B127" s="25" t="s">
        <v>713</v>
      </c>
      <c r="C127" s="82">
        <v>100</v>
      </c>
      <c r="D127" s="82">
        <v>106.36</v>
      </c>
      <c r="E127" s="82">
        <v>106.36000000000001</v>
      </c>
      <c r="F127" s="25" t="s">
        <v>712</v>
      </c>
      <c r="G127" s="81" t="s">
        <v>475</v>
      </c>
      <c r="H127" s="81" t="s">
        <v>474</v>
      </c>
      <c r="I127" s="24"/>
    </row>
    <row r="128" spans="1:9" ht="57" thickBot="1" x14ac:dyDescent="0.3">
      <c r="A128" s="83" t="s">
        <v>711</v>
      </c>
      <c r="B128" s="25" t="s">
        <v>710</v>
      </c>
      <c r="C128" s="82">
        <v>100</v>
      </c>
      <c r="D128" s="82">
        <v>250</v>
      </c>
      <c r="E128" s="82">
        <v>250</v>
      </c>
      <c r="F128" s="25" t="s">
        <v>709</v>
      </c>
      <c r="G128" s="81" t="s">
        <v>475</v>
      </c>
      <c r="H128" s="81" t="s">
        <v>474</v>
      </c>
      <c r="I128" s="24"/>
    </row>
    <row r="129" spans="1:9" ht="57" thickBot="1" x14ac:dyDescent="0.3">
      <c r="A129" s="83" t="s">
        <v>708</v>
      </c>
      <c r="B129" s="25" t="s">
        <v>707</v>
      </c>
      <c r="C129" s="82">
        <v>100</v>
      </c>
      <c r="D129" s="82">
        <v>100</v>
      </c>
      <c r="E129" s="82">
        <v>100</v>
      </c>
      <c r="F129" s="25" t="s">
        <v>488</v>
      </c>
      <c r="G129" s="81" t="s">
        <v>475</v>
      </c>
      <c r="H129" s="81" t="s">
        <v>474</v>
      </c>
      <c r="I129" s="24"/>
    </row>
    <row r="130" spans="1:9" ht="15.75" thickBot="1" x14ac:dyDescent="0.3">
      <c r="A130" s="247" t="s">
        <v>706</v>
      </c>
      <c r="B130" s="248"/>
      <c r="C130" s="248"/>
      <c r="D130" s="248"/>
      <c r="E130" s="248"/>
      <c r="F130" s="248"/>
      <c r="G130" s="248"/>
      <c r="H130" s="249"/>
      <c r="I130" s="24"/>
    </row>
    <row r="131" spans="1:9" ht="57" thickBot="1" x14ac:dyDescent="0.3">
      <c r="A131" s="83" t="s">
        <v>622</v>
      </c>
      <c r="B131" s="25" t="s">
        <v>705</v>
      </c>
      <c r="C131" s="82">
        <v>17.649999999999999</v>
      </c>
      <c r="D131" s="82">
        <v>44.12</v>
      </c>
      <c r="E131" s="82">
        <v>249.97167138810198</v>
      </c>
      <c r="F131" s="25" t="s">
        <v>704</v>
      </c>
      <c r="G131" s="81" t="s">
        <v>475</v>
      </c>
      <c r="H131" s="81" t="s">
        <v>474</v>
      </c>
      <c r="I131" s="24"/>
    </row>
    <row r="132" spans="1:9" ht="57" thickBot="1" x14ac:dyDescent="0.3">
      <c r="A132" s="83" t="s">
        <v>620</v>
      </c>
      <c r="B132" s="25" t="s">
        <v>703</v>
      </c>
      <c r="C132" s="82">
        <v>13.33</v>
      </c>
      <c r="D132" s="82">
        <v>-6.67</v>
      </c>
      <c r="E132" s="82">
        <v>-50.037509377344335</v>
      </c>
      <c r="F132" s="25" t="s">
        <v>702</v>
      </c>
      <c r="G132" s="81" t="s">
        <v>475</v>
      </c>
      <c r="H132" s="81" t="s">
        <v>474</v>
      </c>
      <c r="I132" s="24"/>
    </row>
    <row r="133" spans="1:9" ht="68.25" thickBot="1" x14ac:dyDescent="0.3">
      <c r="A133" s="83" t="s">
        <v>618</v>
      </c>
      <c r="B133" s="25" t="s">
        <v>701</v>
      </c>
      <c r="C133" s="82">
        <v>12.87</v>
      </c>
      <c r="D133" s="82">
        <v>6.06</v>
      </c>
      <c r="E133" s="82">
        <v>47.086247086247084</v>
      </c>
      <c r="F133" s="25" t="s">
        <v>700</v>
      </c>
      <c r="G133" s="81" t="s">
        <v>475</v>
      </c>
      <c r="H133" s="81" t="s">
        <v>474</v>
      </c>
      <c r="I133" s="24"/>
    </row>
    <row r="134" spans="1:9" ht="57" thickBot="1" x14ac:dyDescent="0.3">
      <c r="A134" s="83" t="s">
        <v>615</v>
      </c>
      <c r="B134" s="25" t="s">
        <v>699</v>
      </c>
      <c r="C134" s="82">
        <v>100</v>
      </c>
      <c r="D134" s="82">
        <v>96.59</v>
      </c>
      <c r="E134" s="82">
        <v>96.59</v>
      </c>
      <c r="F134" s="25" t="s">
        <v>488</v>
      </c>
      <c r="G134" s="81" t="s">
        <v>475</v>
      </c>
      <c r="H134" s="81" t="s">
        <v>474</v>
      </c>
      <c r="I134" s="24"/>
    </row>
    <row r="135" spans="1:9" ht="57" thickBot="1" x14ac:dyDescent="0.3">
      <c r="A135" s="83" t="s">
        <v>613</v>
      </c>
      <c r="B135" s="25" t="s">
        <v>698</v>
      </c>
      <c r="C135" s="82">
        <v>24.53</v>
      </c>
      <c r="D135" s="82">
        <v>24.53</v>
      </c>
      <c r="E135" s="82">
        <v>100</v>
      </c>
      <c r="F135" s="25" t="s">
        <v>488</v>
      </c>
      <c r="G135" s="81" t="s">
        <v>475</v>
      </c>
      <c r="H135" s="81" t="s">
        <v>474</v>
      </c>
      <c r="I135" s="24"/>
    </row>
    <row r="136" spans="1:9" ht="68.25" thickBot="1" x14ac:dyDescent="0.3">
      <c r="A136" s="83" t="s">
        <v>611</v>
      </c>
      <c r="B136" s="25" t="s">
        <v>697</v>
      </c>
      <c r="C136" s="82">
        <v>100</v>
      </c>
      <c r="D136" s="82">
        <v>106.67</v>
      </c>
      <c r="E136" s="82">
        <v>106.67</v>
      </c>
      <c r="F136" s="25" t="s">
        <v>696</v>
      </c>
      <c r="G136" s="81" t="s">
        <v>475</v>
      </c>
      <c r="H136" s="81" t="s">
        <v>474</v>
      </c>
      <c r="I136" s="24"/>
    </row>
    <row r="137" spans="1:9" ht="57" thickBot="1" x14ac:dyDescent="0.3">
      <c r="A137" s="83" t="s">
        <v>609</v>
      </c>
      <c r="B137" s="25" t="s">
        <v>695</v>
      </c>
      <c r="C137" s="82">
        <v>100</v>
      </c>
      <c r="D137" s="82">
        <v>125</v>
      </c>
      <c r="E137" s="82">
        <v>125</v>
      </c>
      <c r="F137" s="25" t="s">
        <v>680</v>
      </c>
      <c r="G137" s="81" t="s">
        <v>475</v>
      </c>
      <c r="H137" s="81" t="s">
        <v>474</v>
      </c>
      <c r="I137" s="24"/>
    </row>
    <row r="138" spans="1:9" ht="57" thickBot="1" x14ac:dyDescent="0.3">
      <c r="A138" s="83" t="s">
        <v>604</v>
      </c>
      <c r="B138" s="25" t="s">
        <v>694</v>
      </c>
      <c r="C138" s="82">
        <v>100</v>
      </c>
      <c r="D138" s="82">
        <v>72</v>
      </c>
      <c r="E138" s="82">
        <v>72</v>
      </c>
      <c r="F138" s="25" t="s">
        <v>693</v>
      </c>
      <c r="G138" s="81" t="s">
        <v>475</v>
      </c>
      <c r="H138" s="81" t="s">
        <v>474</v>
      </c>
      <c r="I138" s="24"/>
    </row>
    <row r="139" spans="1:9" ht="90.75" thickBot="1" x14ac:dyDescent="0.3">
      <c r="A139" s="83" t="s">
        <v>597</v>
      </c>
      <c r="B139" s="25" t="s">
        <v>692</v>
      </c>
      <c r="C139" s="82">
        <v>100</v>
      </c>
      <c r="D139" s="82">
        <v>110.29</v>
      </c>
      <c r="E139" s="82">
        <v>110.28999999999999</v>
      </c>
      <c r="F139" s="25" t="s">
        <v>691</v>
      </c>
      <c r="G139" s="81" t="s">
        <v>475</v>
      </c>
      <c r="H139" s="81" t="s">
        <v>474</v>
      </c>
      <c r="I139" s="24"/>
    </row>
    <row r="140" spans="1:9" ht="68.25" thickBot="1" x14ac:dyDescent="0.3">
      <c r="A140" s="83" t="s">
        <v>595</v>
      </c>
      <c r="B140" s="25" t="s">
        <v>690</v>
      </c>
      <c r="C140" s="82">
        <v>100</v>
      </c>
      <c r="D140" s="82">
        <v>97.78</v>
      </c>
      <c r="E140" s="82">
        <v>97.78</v>
      </c>
      <c r="F140" s="25" t="s">
        <v>689</v>
      </c>
      <c r="G140" s="81" t="s">
        <v>475</v>
      </c>
      <c r="H140" s="81" t="s">
        <v>474</v>
      </c>
      <c r="I140" s="24"/>
    </row>
    <row r="141" spans="1:9" ht="147" thickBot="1" x14ac:dyDescent="0.3">
      <c r="A141" s="83" t="s">
        <v>591</v>
      </c>
      <c r="B141" s="25" t="s">
        <v>688</v>
      </c>
      <c r="C141" s="82">
        <v>3024</v>
      </c>
      <c r="D141" s="82">
        <v>1778.6</v>
      </c>
      <c r="E141" s="82">
        <v>58.816137566137563</v>
      </c>
      <c r="F141" s="25" t="s">
        <v>687</v>
      </c>
      <c r="G141" s="81" t="s">
        <v>475</v>
      </c>
      <c r="H141" s="81" t="s">
        <v>474</v>
      </c>
      <c r="I141" s="24"/>
    </row>
    <row r="142" spans="1:9" ht="57" thickBot="1" x14ac:dyDescent="0.3">
      <c r="A142" s="83" t="s">
        <v>588</v>
      </c>
      <c r="B142" s="25" t="s">
        <v>686</v>
      </c>
      <c r="C142" s="82">
        <v>4.3600000000000003</v>
      </c>
      <c r="D142" s="82">
        <v>3.77</v>
      </c>
      <c r="E142" s="82">
        <v>86.467889908256879</v>
      </c>
      <c r="F142" s="25" t="s">
        <v>685</v>
      </c>
      <c r="G142" s="81" t="s">
        <v>475</v>
      </c>
      <c r="H142" s="81" t="s">
        <v>474</v>
      </c>
      <c r="I142" s="24"/>
    </row>
    <row r="143" spans="1:9" ht="57" thickBot="1" x14ac:dyDescent="0.3">
      <c r="A143" s="83" t="s">
        <v>585</v>
      </c>
      <c r="B143" s="25" t="s">
        <v>684</v>
      </c>
      <c r="C143" s="82">
        <v>100</v>
      </c>
      <c r="D143" s="82">
        <v>100.85</v>
      </c>
      <c r="E143" s="82">
        <v>100.85</v>
      </c>
      <c r="F143" s="25" t="s">
        <v>488</v>
      </c>
      <c r="G143" s="81" t="s">
        <v>475</v>
      </c>
      <c r="H143" s="81" t="s">
        <v>474</v>
      </c>
      <c r="I143" s="24"/>
    </row>
    <row r="144" spans="1:9" ht="57" thickBot="1" x14ac:dyDescent="0.3">
      <c r="A144" s="83" t="s">
        <v>583</v>
      </c>
      <c r="B144" s="25" t="s">
        <v>683</v>
      </c>
      <c r="C144" s="82">
        <v>7.12</v>
      </c>
      <c r="D144" s="82">
        <v>7.08</v>
      </c>
      <c r="E144" s="82">
        <v>99.438202247191015</v>
      </c>
      <c r="F144" s="25" t="s">
        <v>488</v>
      </c>
      <c r="G144" s="81" t="s">
        <v>475</v>
      </c>
      <c r="H144" s="81" t="s">
        <v>474</v>
      </c>
      <c r="I144" s="24"/>
    </row>
    <row r="145" spans="1:9" ht="57" thickBot="1" x14ac:dyDescent="0.3">
      <c r="A145" s="83" t="s">
        <v>579</v>
      </c>
      <c r="B145" s="25" t="s">
        <v>682</v>
      </c>
      <c r="C145" s="82">
        <v>100</v>
      </c>
      <c r="D145" s="82">
        <v>100</v>
      </c>
      <c r="E145" s="82">
        <v>100</v>
      </c>
      <c r="F145" s="25" t="s">
        <v>488</v>
      </c>
      <c r="G145" s="81" t="s">
        <v>475</v>
      </c>
      <c r="H145" s="81" t="s">
        <v>474</v>
      </c>
      <c r="I145" s="24"/>
    </row>
    <row r="146" spans="1:9" ht="57" thickBot="1" x14ac:dyDescent="0.3">
      <c r="A146" s="83" t="s">
        <v>568</v>
      </c>
      <c r="B146" s="25" t="s">
        <v>681</v>
      </c>
      <c r="C146" s="82">
        <v>100</v>
      </c>
      <c r="D146" s="82">
        <v>125</v>
      </c>
      <c r="E146" s="82">
        <v>125</v>
      </c>
      <c r="F146" s="25" t="s">
        <v>680</v>
      </c>
      <c r="G146" s="81" t="s">
        <v>475</v>
      </c>
      <c r="H146" s="81" t="s">
        <v>474</v>
      </c>
      <c r="I146" s="24"/>
    </row>
    <row r="147" spans="1:9" ht="15.75" thickBot="1" x14ac:dyDescent="0.3">
      <c r="A147" s="247" t="s">
        <v>679</v>
      </c>
      <c r="B147" s="248"/>
      <c r="C147" s="248"/>
      <c r="D147" s="248"/>
      <c r="E147" s="248"/>
      <c r="F147" s="248"/>
      <c r="G147" s="248"/>
      <c r="H147" s="249"/>
      <c r="I147" s="24"/>
    </row>
    <row r="148" spans="1:9" ht="135.75" thickBot="1" x14ac:dyDescent="0.3">
      <c r="A148" s="83" t="s">
        <v>622</v>
      </c>
      <c r="B148" s="25" t="s">
        <v>678</v>
      </c>
      <c r="C148" s="82">
        <v>100</v>
      </c>
      <c r="D148" s="82">
        <v>0</v>
      </c>
      <c r="E148" s="82">
        <v>0</v>
      </c>
      <c r="F148" s="25" t="s">
        <v>677</v>
      </c>
      <c r="G148" s="81" t="s">
        <v>475</v>
      </c>
      <c r="H148" s="81" t="s">
        <v>474</v>
      </c>
      <c r="I148" s="24"/>
    </row>
    <row r="149" spans="1:9" ht="237" thickBot="1" x14ac:dyDescent="0.3">
      <c r="A149" s="83" t="s">
        <v>620</v>
      </c>
      <c r="B149" s="25" t="s">
        <v>676</v>
      </c>
      <c r="C149" s="82">
        <v>91.24</v>
      </c>
      <c r="D149" s="82">
        <v>84.51</v>
      </c>
      <c r="E149" s="82">
        <v>92.623849188952221</v>
      </c>
      <c r="F149" s="25" t="s">
        <v>675</v>
      </c>
      <c r="G149" s="81" t="s">
        <v>475</v>
      </c>
      <c r="H149" s="81" t="s">
        <v>474</v>
      </c>
      <c r="I149" s="24"/>
    </row>
    <row r="150" spans="1:9" ht="57" thickBot="1" x14ac:dyDescent="0.3">
      <c r="A150" s="83" t="s">
        <v>618</v>
      </c>
      <c r="B150" s="25" t="s">
        <v>674</v>
      </c>
      <c r="C150" s="82">
        <v>100</v>
      </c>
      <c r="D150" s="82">
        <v>100</v>
      </c>
      <c r="E150" s="82">
        <v>100</v>
      </c>
      <c r="F150" s="25" t="s">
        <v>488</v>
      </c>
      <c r="G150" s="81" t="s">
        <v>475</v>
      </c>
      <c r="H150" s="81" t="s">
        <v>474</v>
      </c>
      <c r="I150" s="24"/>
    </row>
    <row r="151" spans="1:9" ht="57" thickBot="1" x14ac:dyDescent="0.3">
      <c r="A151" s="83" t="s">
        <v>615</v>
      </c>
      <c r="B151" s="25" t="s">
        <v>673</v>
      </c>
      <c r="C151" s="82">
        <v>96.77</v>
      </c>
      <c r="D151" s="82">
        <v>99.22</v>
      </c>
      <c r="E151" s="82">
        <v>102.53177637697635</v>
      </c>
      <c r="F151" s="25" t="s">
        <v>488</v>
      </c>
      <c r="G151" s="81" t="s">
        <v>475</v>
      </c>
      <c r="H151" s="81" t="s">
        <v>474</v>
      </c>
      <c r="I151" s="24"/>
    </row>
    <row r="152" spans="1:9" ht="57" thickBot="1" x14ac:dyDescent="0.3">
      <c r="A152" s="83" t="s">
        <v>604</v>
      </c>
      <c r="B152" s="25" t="s">
        <v>672</v>
      </c>
      <c r="C152" s="82">
        <v>64.86</v>
      </c>
      <c r="D152" s="82">
        <v>65.09</v>
      </c>
      <c r="E152" s="82">
        <v>100.35460992907804</v>
      </c>
      <c r="F152" s="25" t="s">
        <v>488</v>
      </c>
      <c r="G152" s="81" t="s">
        <v>475</v>
      </c>
      <c r="H152" s="81" t="s">
        <v>474</v>
      </c>
      <c r="I152" s="24"/>
    </row>
    <row r="153" spans="1:9" ht="57" thickBot="1" x14ac:dyDescent="0.3">
      <c r="A153" s="83" t="s">
        <v>602</v>
      </c>
      <c r="B153" s="25" t="s">
        <v>671</v>
      </c>
      <c r="C153" s="82">
        <v>0.5</v>
      </c>
      <c r="D153" s="82">
        <v>0.49</v>
      </c>
      <c r="E153" s="82">
        <v>98</v>
      </c>
      <c r="F153" s="25" t="s">
        <v>670</v>
      </c>
      <c r="G153" s="81" t="s">
        <v>475</v>
      </c>
      <c r="H153" s="81" t="s">
        <v>474</v>
      </c>
      <c r="I153" s="24"/>
    </row>
    <row r="154" spans="1:9" ht="57" thickBot="1" x14ac:dyDescent="0.3">
      <c r="A154" s="83" t="s">
        <v>600</v>
      </c>
      <c r="B154" s="25" t="s">
        <v>669</v>
      </c>
      <c r="C154" s="82">
        <v>100</v>
      </c>
      <c r="D154" s="82">
        <v>100</v>
      </c>
      <c r="E154" s="82">
        <v>100</v>
      </c>
      <c r="F154" s="25" t="s">
        <v>488</v>
      </c>
      <c r="G154" s="81" t="s">
        <v>475</v>
      </c>
      <c r="H154" s="81" t="s">
        <v>474</v>
      </c>
      <c r="I154" s="24"/>
    </row>
    <row r="155" spans="1:9" ht="57" thickBot="1" x14ac:dyDescent="0.3">
      <c r="A155" s="83" t="s">
        <v>668</v>
      </c>
      <c r="B155" s="25" t="s">
        <v>667</v>
      </c>
      <c r="C155" s="82">
        <v>93.5</v>
      </c>
      <c r="D155" s="82">
        <v>100.91</v>
      </c>
      <c r="E155" s="82">
        <v>107.92513368983956</v>
      </c>
      <c r="F155" s="25" t="s">
        <v>488</v>
      </c>
      <c r="G155" s="81" t="s">
        <v>475</v>
      </c>
      <c r="H155" s="81" t="s">
        <v>474</v>
      </c>
      <c r="I155" s="24"/>
    </row>
    <row r="156" spans="1:9" ht="68.25" thickBot="1" x14ac:dyDescent="0.3">
      <c r="A156" s="83" t="s">
        <v>666</v>
      </c>
      <c r="B156" s="25" t="s">
        <v>665</v>
      </c>
      <c r="C156" s="82">
        <v>24.83</v>
      </c>
      <c r="D156" s="82">
        <v>24.75</v>
      </c>
      <c r="E156" s="82">
        <v>99.677809101892876</v>
      </c>
      <c r="F156" s="25" t="s">
        <v>664</v>
      </c>
      <c r="G156" s="81" t="s">
        <v>475</v>
      </c>
      <c r="H156" s="81" t="s">
        <v>474</v>
      </c>
      <c r="I156" s="24"/>
    </row>
    <row r="157" spans="1:9" ht="57" thickBot="1" x14ac:dyDescent="0.3">
      <c r="A157" s="83" t="s">
        <v>597</v>
      </c>
      <c r="B157" s="25" t="s">
        <v>663</v>
      </c>
      <c r="C157" s="82">
        <v>7.02</v>
      </c>
      <c r="D157" s="82">
        <v>7.02</v>
      </c>
      <c r="E157" s="82">
        <v>100</v>
      </c>
      <c r="F157" s="25" t="s">
        <v>488</v>
      </c>
      <c r="G157" s="81" t="s">
        <v>475</v>
      </c>
      <c r="H157" s="81" t="s">
        <v>474</v>
      </c>
      <c r="I157" s="24"/>
    </row>
    <row r="158" spans="1:9" ht="57" thickBot="1" x14ac:dyDescent="0.3">
      <c r="A158" s="83" t="s">
        <v>595</v>
      </c>
      <c r="B158" s="25" t="s">
        <v>662</v>
      </c>
      <c r="C158" s="82">
        <v>76.92</v>
      </c>
      <c r="D158" s="82">
        <v>147.69</v>
      </c>
      <c r="E158" s="82">
        <v>192.0046801872075</v>
      </c>
      <c r="F158" s="25" t="s">
        <v>661</v>
      </c>
      <c r="G158" s="81" t="s">
        <v>475</v>
      </c>
      <c r="H158" s="81" t="s">
        <v>474</v>
      </c>
      <c r="I158" s="24"/>
    </row>
    <row r="159" spans="1:9" ht="15.75" thickBot="1" x14ac:dyDescent="0.3">
      <c r="A159" s="247" t="s">
        <v>660</v>
      </c>
      <c r="B159" s="248"/>
      <c r="C159" s="248"/>
      <c r="D159" s="248"/>
      <c r="E159" s="248"/>
      <c r="F159" s="248"/>
      <c r="G159" s="248"/>
      <c r="H159" s="249"/>
      <c r="I159" s="24"/>
    </row>
    <row r="160" spans="1:9" ht="57" thickBot="1" x14ac:dyDescent="0.3">
      <c r="A160" s="83" t="s">
        <v>622</v>
      </c>
      <c r="B160" s="25" t="s">
        <v>659</v>
      </c>
      <c r="C160" s="82">
        <v>100</v>
      </c>
      <c r="D160" s="82">
        <v>97.92</v>
      </c>
      <c r="E160" s="82">
        <v>97.92</v>
      </c>
      <c r="F160" s="25" t="s">
        <v>488</v>
      </c>
      <c r="G160" s="81" t="s">
        <v>475</v>
      </c>
      <c r="H160" s="81" t="s">
        <v>474</v>
      </c>
      <c r="I160" s="24"/>
    </row>
    <row r="161" spans="1:9" ht="57" thickBot="1" x14ac:dyDescent="0.3">
      <c r="A161" s="83" t="s">
        <v>620</v>
      </c>
      <c r="B161" s="25" t="s">
        <v>658</v>
      </c>
      <c r="C161" s="82">
        <v>0</v>
      </c>
      <c r="D161" s="82">
        <v>0</v>
      </c>
      <c r="E161" s="82">
        <v>100</v>
      </c>
      <c r="F161" s="25" t="s">
        <v>657</v>
      </c>
      <c r="G161" s="81" t="s">
        <v>475</v>
      </c>
      <c r="H161" s="81" t="s">
        <v>474</v>
      </c>
      <c r="I161" s="24"/>
    </row>
    <row r="162" spans="1:9" ht="57" thickBot="1" x14ac:dyDescent="0.3">
      <c r="A162" s="83" t="s">
        <v>618</v>
      </c>
      <c r="B162" s="25" t="s">
        <v>656</v>
      </c>
      <c r="C162" s="82">
        <v>8</v>
      </c>
      <c r="D162" s="82">
        <v>7.75</v>
      </c>
      <c r="E162" s="82">
        <v>96.875</v>
      </c>
      <c r="F162" s="25" t="s">
        <v>488</v>
      </c>
      <c r="G162" s="81" t="s">
        <v>475</v>
      </c>
      <c r="H162" s="81" t="s">
        <v>474</v>
      </c>
      <c r="I162" s="24"/>
    </row>
    <row r="163" spans="1:9" ht="57" thickBot="1" x14ac:dyDescent="0.3">
      <c r="A163" s="83" t="s">
        <v>615</v>
      </c>
      <c r="B163" s="25" t="s">
        <v>655</v>
      </c>
      <c r="C163" s="82">
        <v>100</v>
      </c>
      <c r="D163" s="82">
        <v>116.18</v>
      </c>
      <c r="E163" s="82">
        <v>116.18000000000002</v>
      </c>
      <c r="F163" s="25" t="s">
        <v>644</v>
      </c>
      <c r="G163" s="81" t="s">
        <v>475</v>
      </c>
      <c r="H163" s="81" t="s">
        <v>474</v>
      </c>
      <c r="I163" s="24"/>
    </row>
    <row r="164" spans="1:9" ht="57" thickBot="1" x14ac:dyDescent="0.3">
      <c r="A164" s="83" t="s">
        <v>613</v>
      </c>
      <c r="B164" s="25" t="s">
        <v>654</v>
      </c>
      <c r="C164" s="82">
        <v>11.8</v>
      </c>
      <c r="D164" s="82">
        <v>11.65</v>
      </c>
      <c r="E164" s="82">
        <v>98.72881355932202</v>
      </c>
      <c r="F164" s="25" t="s">
        <v>488</v>
      </c>
      <c r="G164" s="81" t="s">
        <v>475</v>
      </c>
      <c r="H164" s="81" t="s">
        <v>474</v>
      </c>
      <c r="I164" s="24"/>
    </row>
    <row r="165" spans="1:9" ht="57" thickBot="1" x14ac:dyDescent="0.3">
      <c r="A165" s="83" t="s">
        <v>611</v>
      </c>
      <c r="B165" s="25" t="s">
        <v>653</v>
      </c>
      <c r="C165" s="82">
        <v>100</v>
      </c>
      <c r="D165" s="82">
        <v>105</v>
      </c>
      <c r="E165" s="82">
        <v>105</v>
      </c>
      <c r="F165" s="25" t="s">
        <v>488</v>
      </c>
      <c r="G165" s="81" t="s">
        <v>475</v>
      </c>
      <c r="H165" s="81" t="s">
        <v>474</v>
      </c>
      <c r="I165" s="24"/>
    </row>
    <row r="166" spans="1:9" ht="135.75" thickBot="1" x14ac:dyDescent="0.3">
      <c r="A166" s="83" t="s">
        <v>609</v>
      </c>
      <c r="B166" s="25" t="s">
        <v>652</v>
      </c>
      <c r="C166" s="82">
        <v>80</v>
      </c>
      <c r="D166" s="82">
        <v>13.52</v>
      </c>
      <c r="E166" s="82">
        <v>16.899999999999999</v>
      </c>
      <c r="F166" s="25" t="s">
        <v>651</v>
      </c>
      <c r="G166" s="81" t="s">
        <v>475</v>
      </c>
      <c r="H166" s="81" t="s">
        <v>474</v>
      </c>
      <c r="I166" s="24"/>
    </row>
    <row r="167" spans="1:9" ht="57" thickBot="1" x14ac:dyDescent="0.3">
      <c r="A167" s="83" t="s">
        <v>606</v>
      </c>
      <c r="B167" s="25" t="s">
        <v>650</v>
      </c>
      <c r="C167" s="82">
        <v>100</v>
      </c>
      <c r="D167" s="82">
        <v>96.25</v>
      </c>
      <c r="E167" s="82">
        <v>96.25</v>
      </c>
      <c r="F167" s="25" t="s">
        <v>488</v>
      </c>
      <c r="G167" s="81" t="s">
        <v>475</v>
      </c>
      <c r="H167" s="81" t="s">
        <v>474</v>
      </c>
      <c r="I167" s="24"/>
    </row>
    <row r="168" spans="1:9" ht="124.5" thickBot="1" x14ac:dyDescent="0.3">
      <c r="A168" s="83" t="s">
        <v>604</v>
      </c>
      <c r="B168" s="25" t="s">
        <v>649</v>
      </c>
      <c r="C168" s="82">
        <v>95.65</v>
      </c>
      <c r="D168" s="82">
        <v>63.9</v>
      </c>
      <c r="E168" s="82">
        <v>66.806063774176678</v>
      </c>
      <c r="F168" s="25" t="s">
        <v>648</v>
      </c>
      <c r="G168" s="81" t="s">
        <v>475</v>
      </c>
      <c r="H168" s="81" t="s">
        <v>474</v>
      </c>
      <c r="I168" s="24"/>
    </row>
    <row r="169" spans="1:9" ht="113.25" thickBot="1" x14ac:dyDescent="0.3">
      <c r="A169" s="83" t="s">
        <v>602</v>
      </c>
      <c r="B169" s="25" t="s">
        <v>647</v>
      </c>
      <c r="C169" s="82">
        <v>85.01</v>
      </c>
      <c r="D169" s="82">
        <v>22.22</v>
      </c>
      <c r="E169" s="82">
        <v>26.13810139983531</v>
      </c>
      <c r="F169" s="25" t="s">
        <v>646</v>
      </c>
      <c r="G169" s="81" t="s">
        <v>475</v>
      </c>
      <c r="H169" s="81" t="s">
        <v>474</v>
      </c>
      <c r="I169" s="24"/>
    </row>
    <row r="170" spans="1:9" ht="57" thickBot="1" x14ac:dyDescent="0.3">
      <c r="A170" s="83" t="s">
        <v>597</v>
      </c>
      <c r="B170" s="25" t="s">
        <v>645</v>
      </c>
      <c r="C170" s="82">
        <v>100</v>
      </c>
      <c r="D170" s="82">
        <v>174.39</v>
      </c>
      <c r="E170" s="82">
        <v>174.39</v>
      </c>
      <c r="F170" s="25" t="s">
        <v>644</v>
      </c>
      <c r="G170" s="81" t="s">
        <v>475</v>
      </c>
      <c r="H170" s="81" t="s">
        <v>474</v>
      </c>
      <c r="I170" s="24"/>
    </row>
    <row r="171" spans="1:9" ht="57" thickBot="1" x14ac:dyDescent="0.3">
      <c r="A171" s="83" t="s">
        <v>595</v>
      </c>
      <c r="B171" s="25" t="s">
        <v>643</v>
      </c>
      <c r="C171" s="82">
        <v>100</v>
      </c>
      <c r="D171" s="82">
        <v>100</v>
      </c>
      <c r="E171" s="82">
        <v>100</v>
      </c>
      <c r="F171" s="25" t="s">
        <v>488</v>
      </c>
      <c r="G171" s="81" t="s">
        <v>475</v>
      </c>
      <c r="H171" s="81" t="s">
        <v>474</v>
      </c>
      <c r="I171" s="24"/>
    </row>
    <row r="172" spans="1:9" ht="113.25" thickBot="1" x14ac:dyDescent="0.3">
      <c r="A172" s="83" t="s">
        <v>591</v>
      </c>
      <c r="B172" s="25" t="s">
        <v>642</v>
      </c>
      <c r="C172" s="82">
        <v>100</v>
      </c>
      <c r="D172" s="82">
        <v>58.08</v>
      </c>
      <c r="E172" s="82">
        <v>58.08</v>
      </c>
      <c r="F172" s="25" t="s">
        <v>641</v>
      </c>
      <c r="G172" s="81" t="s">
        <v>475</v>
      </c>
      <c r="H172" s="81" t="s">
        <v>474</v>
      </c>
      <c r="I172" s="24"/>
    </row>
    <row r="173" spans="1:9" ht="57" thickBot="1" x14ac:dyDescent="0.3">
      <c r="A173" s="83" t="s">
        <v>579</v>
      </c>
      <c r="B173" s="25" t="s">
        <v>640</v>
      </c>
      <c r="C173" s="82">
        <v>100</v>
      </c>
      <c r="D173" s="82">
        <v>100</v>
      </c>
      <c r="E173" s="82">
        <v>100</v>
      </c>
      <c r="F173" s="25" t="s">
        <v>488</v>
      </c>
      <c r="G173" s="81" t="s">
        <v>475</v>
      </c>
      <c r="H173" s="81" t="s">
        <v>474</v>
      </c>
      <c r="I173" s="24"/>
    </row>
    <row r="174" spans="1:9" ht="135.75" thickBot="1" x14ac:dyDescent="0.3">
      <c r="A174" s="83" t="s">
        <v>568</v>
      </c>
      <c r="B174" s="25" t="s">
        <v>639</v>
      </c>
      <c r="C174" s="82">
        <v>80</v>
      </c>
      <c r="D174" s="82">
        <v>18.97</v>
      </c>
      <c r="E174" s="82">
        <v>23.712499999999999</v>
      </c>
      <c r="F174" s="25" t="s">
        <v>638</v>
      </c>
      <c r="G174" s="81" t="s">
        <v>475</v>
      </c>
      <c r="H174" s="81" t="s">
        <v>474</v>
      </c>
      <c r="I174" s="24"/>
    </row>
    <row r="175" spans="1:9" ht="124.5" thickBot="1" x14ac:dyDescent="0.3">
      <c r="A175" s="83" t="s">
        <v>565</v>
      </c>
      <c r="B175" s="25" t="s">
        <v>637</v>
      </c>
      <c r="C175" s="82">
        <v>95.09</v>
      </c>
      <c r="D175" s="82">
        <v>122.14</v>
      </c>
      <c r="E175" s="82">
        <v>128.4467346724156</v>
      </c>
      <c r="F175" s="25" t="s">
        <v>636</v>
      </c>
      <c r="G175" s="81" t="s">
        <v>475</v>
      </c>
      <c r="H175" s="81" t="s">
        <v>474</v>
      </c>
      <c r="I175" s="24"/>
    </row>
    <row r="176" spans="1:9" ht="57" thickBot="1" x14ac:dyDescent="0.3">
      <c r="A176" s="83" t="s">
        <v>563</v>
      </c>
      <c r="B176" s="25" t="s">
        <v>635</v>
      </c>
      <c r="C176" s="82">
        <v>8.1999999999999993</v>
      </c>
      <c r="D176" s="82">
        <v>5.86</v>
      </c>
      <c r="E176" s="82">
        <v>71.463414634146346</v>
      </c>
      <c r="F176" s="25" t="s">
        <v>598</v>
      </c>
      <c r="G176" s="81" t="s">
        <v>475</v>
      </c>
      <c r="H176" s="81" t="s">
        <v>474</v>
      </c>
      <c r="I176" s="24"/>
    </row>
    <row r="177" spans="1:9" ht="57" thickBot="1" x14ac:dyDescent="0.3">
      <c r="A177" s="83" t="s">
        <v>634</v>
      </c>
      <c r="B177" s="25" t="s">
        <v>633</v>
      </c>
      <c r="C177" s="82">
        <v>16.41</v>
      </c>
      <c r="D177" s="82">
        <v>10.78</v>
      </c>
      <c r="E177" s="82">
        <v>65.691651432053618</v>
      </c>
      <c r="F177" s="25" t="s">
        <v>598</v>
      </c>
      <c r="G177" s="81" t="s">
        <v>475</v>
      </c>
      <c r="H177" s="81" t="s">
        <v>474</v>
      </c>
      <c r="I177" s="24"/>
    </row>
    <row r="178" spans="1:9" ht="237" thickBot="1" x14ac:dyDescent="0.3">
      <c r="A178" s="83" t="s">
        <v>632</v>
      </c>
      <c r="B178" s="25" t="s">
        <v>631</v>
      </c>
      <c r="C178" s="82">
        <v>2.95</v>
      </c>
      <c r="D178" s="82">
        <v>2.73</v>
      </c>
      <c r="E178" s="82">
        <v>92.542372881355931</v>
      </c>
      <c r="F178" s="25" t="s">
        <v>630</v>
      </c>
      <c r="G178" s="81" t="s">
        <v>475</v>
      </c>
      <c r="H178" s="81" t="s">
        <v>474</v>
      </c>
      <c r="I178" s="24"/>
    </row>
    <row r="179" spans="1:9" ht="57" thickBot="1" x14ac:dyDescent="0.3">
      <c r="A179" s="83" t="s">
        <v>629</v>
      </c>
      <c r="B179" s="25" t="s">
        <v>628</v>
      </c>
      <c r="C179" s="82">
        <v>1.76</v>
      </c>
      <c r="D179" s="82">
        <v>1.44</v>
      </c>
      <c r="E179" s="82">
        <v>81.818181818181813</v>
      </c>
      <c r="F179" s="25" t="s">
        <v>598</v>
      </c>
      <c r="G179" s="81" t="s">
        <v>475</v>
      </c>
      <c r="H179" s="81" t="s">
        <v>474</v>
      </c>
      <c r="I179" s="24"/>
    </row>
    <row r="180" spans="1:9" ht="57" thickBot="1" x14ac:dyDescent="0.3">
      <c r="A180" s="83" t="s">
        <v>627</v>
      </c>
      <c r="B180" s="25" t="s">
        <v>626</v>
      </c>
      <c r="C180" s="82">
        <v>47.3</v>
      </c>
      <c r="D180" s="82">
        <v>31.38</v>
      </c>
      <c r="E180" s="82">
        <v>66.342494714587744</v>
      </c>
      <c r="F180" s="25" t="s">
        <v>598</v>
      </c>
      <c r="G180" s="81" t="s">
        <v>475</v>
      </c>
      <c r="H180" s="81" t="s">
        <v>474</v>
      </c>
      <c r="I180" s="24"/>
    </row>
    <row r="181" spans="1:9" ht="57" thickBot="1" x14ac:dyDescent="0.3">
      <c r="A181" s="83" t="s">
        <v>560</v>
      </c>
      <c r="B181" s="25" t="s">
        <v>625</v>
      </c>
      <c r="C181" s="82">
        <v>92.5</v>
      </c>
      <c r="D181" s="82">
        <v>80.150000000000006</v>
      </c>
      <c r="E181" s="82">
        <v>86.648648648648646</v>
      </c>
      <c r="F181" s="25" t="s">
        <v>624</v>
      </c>
      <c r="G181" s="81" t="s">
        <v>475</v>
      </c>
      <c r="H181" s="81" t="s">
        <v>474</v>
      </c>
      <c r="I181" s="24"/>
    </row>
    <row r="182" spans="1:9" ht="15.75" thickBot="1" x14ac:dyDescent="0.3">
      <c r="A182" s="247" t="s">
        <v>623</v>
      </c>
      <c r="B182" s="248"/>
      <c r="C182" s="248"/>
      <c r="D182" s="248"/>
      <c r="E182" s="248"/>
      <c r="F182" s="248"/>
      <c r="G182" s="248"/>
      <c r="H182" s="249"/>
      <c r="I182" s="24"/>
    </row>
    <row r="183" spans="1:9" ht="68.25" thickBot="1" x14ac:dyDescent="0.3">
      <c r="A183" s="83" t="s">
        <v>622</v>
      </c>
      <c r="B183" s="25" t="s">
        <v>621</v>
      </c>
      <c r="C183" s="82">
        <v>100</v>
      </c>
      <c r="D183" s="82">
        <v>100</v>
      </c>
      <c r="E183" s="82">
        <v>100</v>
      </c>
      <c r="F183" s="25" t="s">
        <v>488</v>
      </c>
      <c r="G183" s="81" t="s">
        <v>475</v>
      </c>
      <c r="H183" s="81" t="s">
        <v>474</v>
      </c>
      <c r="I183" s="24"/>
    </row>
    <row r="184" spans="1:9" ht="68.25" thickBot="1" x14ac:dyDescent="0.3">
      <c r="A184" s="83" t="s">
        <v>620</v>
      </c>
      <c r="B184" s="25" t="s">
        <v>619</v>
      </c>
      <c r="C184" s="82">
        <v>100</v>
      </c>
      <c r="D184" s="82">
        <v>85.62</v>
      </c>
      <c r="E184" s="82">
        <v>85.62</v>
      </c>
      <c r="F184" s="25" t="s">
        <v>598</v>
      </c>
      <c r="G184" s="81" t="s">
        <v>475</v>
      </c>
      <c r="H184" s="81" t="s">
        <v>474</v>
      </c>
      <c r="I184" s="24"/>
    </row>
    <row r="185" spans="1:9" ht="57" thickBot="1" x14ac:dyDescent="0.3">
      <c r="A185" s="83" t="s">
        <v>618</v>
      </c>
      <c r="B185" s="25" t="s">
        <v>617</v>
      </c>
      <c r="C185" s="82">
        <v>100</v>
      </c>
      <c r="D185" s="82">
        <v>207.05</v>
      </c>
      <c r="E185" s="82">
        <v>207.05</v>
      </c>
      <c r="F185" s="25" t="s">
        <v>616</v>
      </c>
      <c r="G185" s="81" t="s">
        <v>475</v>
      </c>
      <c r="H185" s="81" t="s">
        <v>474</v>
      </c>
      <c r="I185" s="24"/>
    </row>
    <row r="186" spans="1:9" ht="90.75" thickBot="1" x14ac:dyDescent="0.3">
      <c r="A186" s="83" t="s">
        <v>615</v>
      </c>
      <c r="B186" s="25" t="s">
        <v>614</v>
      </c>
      <c r="C186" s="82">
        <v>100</v>
      </c>
      <c r="D186" s="82">
        <v>218.24</v>
      </c>
      <c r="E186" s="82">
        <v>218.23999999999998</v>
      </c>
      <c r="F186" s="25" t="s">
        <v>589</v>
      </c>
      <c r="G186" s="81" t="s">
        <v>475</v>
      </c>
      <c r="H186" s="81" t="s">
        <v>474</v>
      </c>
      <c r="I186" s="24"/>
    </row>
    <row r="187" spans="1:9" ht="57" thickBot="1" x14ac:dyDescent="0.3">
      <c r="A187" s="83" t="s">
        <v>613</v>
      </c>
      <c r="B187" s="25" t="s">
        <v>612</v>
      </c>
      <c r="C187" s="82">
        <v>100</v>
      </c>
      <c r="D187" s="82">
        <v>605.95000000000005</v>
      </c>
      <c r="E187" s="82">
        <v>605.95000000000005</v>
      </c>
      <c r="F187" s="25" t="s">
        <v>589</v>
      </c>
      <c r="G187" s="81" t="s">
        <v>475</v>
      </c>
      <c r="H187" s="81" t="s">
        <v>474</v>
      </c>
      <c r="I187" s="24"/>
    </row>
    <row r="188" spans="1:9" ht="79.5" thickBot="1" x14ac:dyDescent="0.3">
      <c r="A188" s="83" t="s">
        <v>611</v>
      </c>
      <c r="B188" s="25" t="s">
        <v>610</v>
      </c>
      <c r="C188" s="82">
        <v>0</v>
      </c>
      <c r="D188" s="82">
        <v>100</v>
      </c>
      <c r="E188" s="82">
        <v>0</v>
      </c>
      <c r="F188" s="25" t="s">
        <v>555</v>
      </c>
      <c r="G188" s="81" t="s">
        <v>475</v>
      </c>
      <c r="H188" s="81" t="s">
        <v>474</v>
      </c>
      <c r="I188" s="24"/>
    </row>
    <row r="189" spans="1:9" ht="102" thickBot="1" x14ac:dyDescent="0.3">
      <c r="A189" s="83" t="s">
        <v>609</v>
      </c>
      <c r="B189" s="25" t="s">
        <v>608</v>
      </c>
      <c r="C189" s="82">
        <v>100</v>
      </c>
      <c r="D189" s="82">
        <v>33.28</v>
      </c>
      <c r="E189" s="82">
        <v>33.28</v>
      </c>
      <c r="F189" s="25" t="s">
        <v>607</v>
      </c>
      <c r="G189" s="81" t="s">
        <v>475</v>
      </c>
      <c r="H189" s="81" t="s">
        <v>474</v>
      </c>
      <c r="I189" s="24"/>
    </row>
    <row r="190" spans="1:9" ht="124.5" thickBot="1" x14ac:dyDescent="0.3">
      <c r="A190" s="83" t="s">
        <v>606</v>
      </c>
      <c r="B190" s="25" t="s">
        <v>605</v>
      </c>
      <c r="C190" s="82">
        <v>0</v>
      </c>
      <c r="D190" s="82">
        <v>100</v>
      </c>
      <c r="E190" s="82">
        <v>0</v>
      </c>
      <c r="F190" s="25" t="s">
        <v>555</v>
      </c>
      <c r="G190" s="81" t="s">
        <v>475</v>
      </c>
      <c r="H190" s="81" t="s">
        <v>474</v>
      </c>
      <c r="I190" s="24"/>
    </row>
    <row r="191" spans="1:9" ht="90.75" thickBot="1" x14ac:dyDescent="0.3">
      <c r="A191" s="83" t="s">
        <v>604</v>
      </c>
      <c r="B191" s="25" t="s">
        <v>603</v>
      </c>
      <c r="C191" s="82">
        <v>0</v>
      </c>
      <c r="D191" s="82">
        <v>0</v>
      </c>
      <c r="E191" s="82">
        <v>0</v>
      </c>
      <c r="F191" s="25" t="s">
        <v>569</v>
      </c>
      <c r="G191" s="81" t="s">
        <v>475</v>
      </c>
      <c r="H191" s="81" t="s">
        <v>474</v>
      </c>
      <c r="I191" s="24"/>
    </row>
    <row r="192" spans="1:9" ht="90.75" thickBot="1" x14ac:dyDescent="0.3">
      <c r="A192" s="83" t="s">
        <v>602</v>
      </c>
      <c r="B192" s="25" t="s">
        <v>601</v>
      </c>
      <c r="C192" s="82">
        <v>0</v>
      </c>
      <c r="D192" s="82">
        <v>0</v>
      </c>
      <c r="E192" s="82">
        <v>0</v>
      </c>
      <c r="F192" s="25" t="s">
        <v>569</v>
      </c>
      <c r="G192" s="81" t="s">
        <v>475</v>
      </c>
      <c r="H192" s="81" t="s">
        <v>474</v>
      </c>
      <c r="I192" s="24"/>
    </row>
    <row r="193" spans="1:9" ht="79.5" thickBot="1" x14ac:dyDescent="0.3">
      <c r="A193" s="83" t="s">
        <v>600</v>
      </c>
      <c r="B193" s="25" t="s">
        <v>599</v>
      </c>
      <c r="C193" s="82">
        <v>100</v>
      </c>
      <c r="D193" s="82">
        <v>0</v>
      </c>
      <c r="E193" s="82">
        <v>0</v>
      </c>
      <c r="F193" s="25" t="s">
        <v>598</v>
      </c>
      <c r="G193" s="81" t="s">
        <v>475</v>
      </c>
      <c r="H193" s="81" t="s">
        <v>474</v>
      </c>
      <c r="I193" s="24"/>
    </row>
    <row r="194" spans="1:9" ht="57" thickBot="1" x14ac:dyDescent="0.3">
      <c r="A194" s="83" t="s">
        <v>597</v>
      </c>
      <c r="B194" s="25" t="s">
        <v>596</v>
      </c>
      <c r="C194" s="82">
        <v>100</v>
      </c>
      <c r="D194" s="82">
        <v>1300.28</v>
      </c>
      <c r="E194" s="82">
        <v>1300.28</v>
      </c>
      <c r="F194" s="25" t="s">
        <v>589</v>
      </c>
      <c r="G194" s="81" t="s">
        <v>475</v>
      </c>
      <c r="H194" s="81" t="s">
        <v>474</v>
      </c>
      <c r="I194" s="24"/>
    </row>
    <row r="195" spans="1:9" ht="57" thickBot="1" x14ac:dyDescent="0.3">
      <c r="A195" s="83" t="s">
        <v>595</v>
      </c>
      <c r="B195" s="25" t="s">
        <v>594</v>
      </c>
      <c r="C195" s="82">
        <v>100</v>
      </c>
      <c r="D195" s="82">
        <v>126.86</v>
      </c>
      <c r="E195" s="82">
        <v>126.86</v>
      </c>
      <c r="F195" s="25" t="s">
        <v>589</v>
      </c>
      <c r="G195" s="81" t="s">
        <v>475</v>
      </c>
      <c r="H195" s="81" t="s">
        <v>474</v>
      </c>
      <c r="I195" s="24"/>
    </row>
    <row r="196" spans="1:9" ht="68.25" thickBot="1" x14ac:dyDescent="0.3">
      <c r="A196" s="83" t="s">
        <v>593</v>
      </c>
      <c r="B196" s="25" t="s">
        <v>592</v>
      </c>
      <c r="C196" s="82">
        <v>100</v>
      </c>
      <c r="D196" s="82">
        <v>155.01</v>
      </c>
      <c r="E196" s="82">
        <v>155.01</v>
      </c>
      <c r="F196" s="25" t="s">
        <v>589</v>
      </c>
      <c r="G196" s="81" t="s">
        <v>475</v>
      </c>
      <c r="H196" s="81" t="s">
        <v>474</v>
      </c>
      <c r="I196" s="24"/>
    </row>
    <row r="197" spans="1:9" ht="79.5" thickBot="1" x14ac:dyDescent="0.3">
      <c r="A197" s="83" t="s">
        <v>591</v>
      </c>
      <c r="B197" s="25" t="s">
        <v>590</v>
      </c>
      <c r="C197" s="82">
        <v>100</v>
      </c>
      <c r="D197" s="82">
        <v>662.57</v>
      </c>
      <c r="E197" s="82">
        <v>662.57</v>
      </c>
      <c r="F197" s="25" t="s">
        <v>589</v>
      </c>
      <c r="G197" s="81" t="s">
        <v>475</v>
      </c>
      <c r="H197" s="81" t="s">
        <v>474</v>
      </c>
      <c r="I197" s="24"/>
    </row>
    <row r="198" spans="1:9" ht="90.75" thickBot="1" x14ac:dyDescent="0.3">
      <c r="A198" s="83" t="s">
        <v>588</v>
      </c>
      <c r="B198" s="25" t="s">
        <v>587</v>
      </c>
      <c r="C198" s="82">
        <v>0</v>
      </c>
      <c r="D198" s="82">
        <v>100</v>
      </c>
      <c r="E198" s="82">
        <v>0</v>
      </c>
      <c r="F198" s="25" t="s">
        <v>586</v>
      </c>
      <c r="G198" s="81" t="s">
        <v>475</v>
      </c>
      <c r="H198" s="81" t="s">
        <v>474</v>
      </c>
      <c r="I198" s="24"/>
    </row>
    <row r="199" spans="1:9" ht="57" thickBot="1" x14ac:dyDescent="0.3">
      <c r="A199" s="83" t="s">
        <v>585</v>
      </c>
      <c r="B199" s="25" t="s">
        <v>584</v>
      </c>
      <c r="C199" s="82">
        <v>0</v>
      </c>
      <c r="D199" s="82">
        <v>0</v>
      </c>
      <c r="E199" s="82">
        <v>0</v>
      </c>
      <c r="F199" s="25" t="s">
        <v>569</v>
      </c>
      <c r="G199" s="81" t="s">
        <v>475</v>
      </c>
      <c r="H199" s="81" t="s">
        <v>474</v>
      </c>
      <c r="I199" s="24"/>
    </row>
    <row r="200" spans="1:9" ht="57" thickBot="1" x14ac:dyDescent="0.3">
      <c r="A200" s="83" t="s">
        <v>583</v>
      </c>
      <c r="B200" s="25" t="s">
        <v>582</v>
      </c>
      <c r="C200" s="82">
        <v>0</v>
      </c>
      <c r="D200" s="82">
        <v>0</v>
      </c>
      <c r="E200" s="82">
        <v>0</v>
      </c>
      <c r="F200" s="25" t="s">
        <v>569</v>
      </c>
      <c r="G200" s="81" t="s">
        <v>475</v>
      </c>
      <c r="H200" s="81" t="s">
        <v>474</v>
      </c>
      <c r="I200" s="24"/>
    </row>
    <row r="201" spans="1:9" ht="57" thickBot="1" x14ac:dyDescent="0.3">
      <c r="A201" s="83" t="s">
        <v>581</v>
      </c>
      <c r="B201" s="25" t="s">
        <v>580</v>
      </c>
      <c r="C201" s="82">
        <v>0</v>
      </c>
      <c r="D201" s="82">
        <v>0</v>
      </c>
      <c r="E201" s="82">
        <v>0</v>
      </c>
      <c r="F201" s="25" t="s">
        <v>569</v>
      </c>
      <c r="G201" s="81" t="s">
        <v>475</v>
      </c>
      <c r="H201" s="81" t="s">
        <v>474</v>
      </c>
      <c r="I201" s="24"/>
    </row>
    <row r="202" spans="1:9" ht="79.5" thickBot="1" x14ac:dyDescent="0.3">
      <c r="A202" s="83" t="s">
        <v>579</v>
      </c>
      <c r="B202" s="25" t="s">
        <v>578</v>
      </c>
      <c r="C202" s="82">
        <v>0</v>
      </c>
      <c r="D202" s="82">
        <v>1000</v>
      </c>
      <c r="E202" s="82">
        <v>0</v>
      </c>
      <c r="F202" s="25" t="s">
        <v>555</v>
      </c>
      <c r="G202" s="81" t="s">
        <v>475</v>
      </c>
      <c r="H202" s="81" t="s">
        <v>474</v>
      </c>
      <c r="I202" s="24"/>
    </row>
    <row r="203" spans="1:9" ht="79.5" thickBot="1" x14ac:dyDescent="0.3">
      <c r="A203" s="83" t="s">
        <v>577</v>
      </c>
      <c r="B203" s="25" t="s">
        <v>576</v>
      </c>
      <c r="C203" s="82">
        <v>0</v>
      </c>
      <c r="D203" s="82">
        <v>100</v>
      </c>
      <c r="E203" s="82">
        <v>0</v>
      </c>
      <c r="F203" s="25" t="s">
        <v>555</v>
      </c>
      <c r="G203" s="81" t="s">
        <v>475</v>
      </c>
      <c r="H203" s="81" t="s">
        <v>474</v>
      </c>
      <c r="I203" s="24"/>
    </row>
    <row r="204" spans="1:9" ht="79.5" thickBot="1" x14ac:dyDescent="0.3">
      <c r="A204" s="83" t="s">
        <v>575</v>
      </c>
      <c r="B204" s="25" t="s">
        <v>574</v>
      </c>
      <c r="C204" s="82">
        <v>0</v>
      </c>
      <c r="D204" s="82">
        <v>100</v>
      </c>
      <c r="E204" s="82">
        <v>0</v>
      </c>
      <c r="F204" s="25" t="s">
        <v>555</v>
      </c>
      <c r="G204" s="81" t="s">
        <v>475</v>
      </c>
      <c r="H204" s="81" t="s">
        <v>474</v>
      </c>
      <c r="I204" s="24"/>
    </row>
    <row r="205" spans="1:9" ht="57" thickBot="1" x14ac:dyDescent="0.3">
      <c r="A205" s="83" t="s">
        <v>573</v>
      </c>
      <c r="B205" s="25" t="s">
        <v>572</v>
      </c>
      <c r="C205" s="82">
        <v>0</v>
      </c>
      <c r="D205" s="82">
        <v>0</v>
      </c>
      <c r="E205" s="82">
        <v>0</v>
      </c>
      <c r="F205" s="25" t="s">
        <v>569</v>
      </c>
      <c r="G205" s="81" t="s">
        <v>475</v>
      </c>
      <c r="H205" s="81" t="s">
        <v>474</v>
      </c>
      <c r="I205" s="24"/>
    </row>
    <row r="206" spans="1:9" ht="57" thickBot="1" x14ac:dyDescent="0.3">
      <c r="A206" s="83" t="s">
        <v>571</v>
      </c>
      <c r="B206" s="25" t="s">
        <v>570</v>
      </c>
      <c r="C206" s="82">
        <v>0</v>
      </c>
      <c r="D206" s="82">
        <v>0</v>
      </c>
      <c r="E206" s="82">
        <v>0</v>
      </c>
      <c r="F206" s="25" t="s">
        <v>569</v>
      </c>
      <c r="G206" s="81" t="s">
        <v>475</v>
      </c>
      <c r="H206" s="81" t="s">
        <v>474</v>
      </c>
      <c r="I206" s="24"/>
    </row>
    <row r="207" spans="1:9" ht="113.25" thickBot="1" x14ac:dyDescent="0.3">
      <c r="A207" s="83" t="s">
        <v>568</v>
      </c>
      <c r="B207" s="25" t="s">
        <v>567</v>
      </c>
      <c r="C207" s="82">
        <v>100</v>
      </c>
      <c r="D207" s="82">
        <v>34.130000000000003</v>
      </c>
      <c r="E207" s="82">
        <v>34.130000000000003</v>
      </c>
      <c r="F207" s="25" t="s">
        <v>566</v>
      </c>
      <c r="G207" s="81" t="s">
        <v>475</v>
      </c>
      <c r="H207" s="81" t="s">
        <v>474</v>
      </c>
      <c r="I207" s="24"/>
    </row>
    <row r="208" spans="1:9" ht="113.25" thickBot="1" x14ac:dyDescent="0.3">
      <c r="A208" s="83" t="s">
        <v>565</v>
      </c>
      <c r="B208" s="25" t="s">
        <v>564</v>
      </c>
      <c r="C208" s="82">
        <v>100</v>
      </c>
      <c r="D208" s="82">
        <v>46.11</v>
      </c>
      <c r="E208" s="82">
        <v>46.11</v>
      </c>
      <c r="F208" s="25" t="s">
        <v>561</v>
      </c>
      <c r="G208" s="81" t="s">
        <v>475</v>
      </c>
      <c r="H208" s="81" t="s">
        <v>474</v>
      </c>
      <c r="I208" s="24"/>
    </row>
    <row r="209" spans="1:9" ht="113.25" thickBot="1" x14ac:dyDescent="0.3">
      <c r="A209" s="83" t="s">
        <v>563</v>
      </c>
      <c r="B209" s="25" t="s">
        <v>562</v>
      </c>
      <c r="C209" s="82">
        <v>100</v>
      </c>
      <c r="D209" s="82">
        <v>16.809999999999999</v>
      </c>
      <c r="E209" s="82">
        <v>16.809999999999999</v>
      </c>
      <c r="F209" s="25" t="s">
        <v>561</v>
      </c>
      <c r="G209" s="81" t="s">
        <v>475</v>
      </c>
      <c r="H209" s="81" t="s">
        <v>474</v>
      </c>
      <c r="I209" s="24"/>
    </row>
    <row r="210" spans="1:9" ht="113.25" thickBot="1" x14ac:dyDescent="0.3">
      <c r="A210" s="83" t="s">
        <v>560</v>
      </c>
      <c r="B210" s="25" t="s">
        <v>559</v>
      </c>
      <c r="C210" s="82">
        <v>0</v>
      </c>
      <c r="D210" s="82">
        <v>116.33</v>
      </c>
      <c r="E210" s="82">
        <v>0</v>
      </c>
      <c r="F210" s="25" t="s">
        <v>558</v>
      </c>
      <c r="G210" s="81" t="s">
        <v>475</v>
      </c>
      <c r="H210" s="81" t="s">
        <v>474</v>
      </c>
      <c r="I210" s="24"/>
    </row>
    <row r="211" spans="1:9" ht="113.25" thickBot="1" x14ac:dyDescent="0.3">
      <c r="A211" s="83" t="s">
        <v>557</v>
      </c>
      <c r="B211" s="25" t="s">
        <v>556</v>
      </c>
      <c r="C211" s="82">
        <v>0</v>
      </c>
      <c r="D211" s="82">
        <v>100</v>
      </c>
      <c r="E211" s="82">
        <v>0</v>
      </c>
      <c r="F211" s="25" t="s">
        <v>555</v>
      </c>
      <c r="G211" s="81" t="s">
        <v>475</v>
      </c>
      <c r="H211" s="81" t="s">
        <v>474</v>
      </c>
      <c r="I211" s="24"/>
    </row>
    <row r="212" spans="1:9" ht="15.75" thickBot="1" x14ac:dyDescent="0.3">
      <c r="A212" s="247" t="s">
        <v>554</v>
      </c>
      <c r="B212" s="248"/>
      <c r="C212" s="248"/>
      <c r="D212" s="248"/>
      <c r="E212" s="248"/>
      <c r="F212" s="248"/>
      <c r="G212" s="248"/>
      <c r="H212" s="249"/>
      <c r="I212" s="24"/>
    </row>
    <row r="213" spans="1:9" ht="237" thickBot="1" x14ac:dyDescent="0.3">
      <c r="A213" s="83" t="s">
        <v>484</v>
      </c>
      <c r="B213" s="25" t="s">
        <v>553</v>
      </c>
      <c r="C213" s="82">
        <v>0</v>
      </c>
      <c r="D213" s="82">
        <v>0</v>
      </c>
      <c r="E213" s="82">
        <v>0</v>
      </c>
      <c r="F213" s="25" t="s">
        <v>552</v>
      </c>
      <c r="G213" s="81" t="s">
        <v>475</v>
      </c>
      <c r="H213" s="81" t="s">
        <v>474</v>
      </c>
      <c r="I213" s="24"/>
    </row>
    <row r="214" spans="1:9" ht="57" thickBot="1" x14ac:dyDescent="0.3">
      <c r="A214" s="83" t="s">
        <v>481</v>
      </c>
      <c r="B214" s="25" t="s">
        <v>551</v>
      </c>
      <c r="C214" s="82">
        <v>50</v>
      </c>
      <c r="D214" s="82">
        <v>31.94</v>
      </c>
      <c r="E214" s="82">
        <v>63.88</v>
      </c>
      <c r="F214" s="25" t="s">
        <v>550</v>
      </c>
      <c r="G214" s="81" t="s">
        <v>475</v>
      </c>
      <c r="H214" s="81" t="s">
        <v>474</v>
      </c>
      <c r="I214" s="24"/>
    </row>
    <row r="215" spans="1:9" ht="57" thickBot="1" x14ac:dyDescent="0.3">
      <c r="A215" s="83" t="s">
        <v>478</v>
      </c>
      <c r="B215" s="25" t="s">
        <v>549</v>
      </c>
      <c r="C215" s="82">
        <v>100</v>
      </c>
      <c r="D215" s="82">
        <v>126.67</v>
      </c>
      <c r="E215" s="82">
        <v>126.66999999999999</v>
      </c>
      <c r="F215" s="25" t="s">
        <v>548</v>
      </c>
      <c r="G215" s="81" t="s">
        <v>475</v>
      </c>
      <c r="H215" s="81" t="s">
        <v>474</v>
      </c>
      <c r="I215" s="24"/>
    </row>
    <row r="216" spans="1:9" ht="57" thickBot="1" x14ac:dyDescent="0.3">
      <c r="A216" s="83" t="s">
        <v>507</v>
      </c>
      <c r="B216" s="25" t="s">
        <v>547</v>
      </c>
      <c r="C216" s="82">
        <v>100</v>
      </c>
      <c r="D216" s="82">
        <v>95.64</v>
      </c>
      <c r="E216" s="82">
        <v>95.64</v>
      </c>
      <c r="F216" s="25" t="s">
        <v>488</v>
      </c>
      <c r="G216" s="81" t="s">
        <v>475</v>
      </c>
      <c r="H216" s="81" t="s">
        <v>474</v>
      </c>
      <c r="I216" s="24"/>
    </row>
    <row r="217" spans="1:9" ht="57" thickBot="1" x14ac:dyDescent="0.3">
      <c r="A217" s="83" t="s">
        <v>504</v>
      </c>
      <c r="B217" s="25" t="s">
        <v>546</v>
      </c>
      <c r="C217" s="82">
        <v>100</v>
      </c>
      <c r="D217" s="82">
        <v>100</v>
      </c>
      <c r="E217" s="82">
        <v>100</v>
      </c>
      <c r="F217" s="25" t="s">
        <v>488</v>
      </c>
      <c r="G217" s="81" t="s">
        <v>475</v>
      </c>
      <c r="H217" s="81" t="s">
        <v>474</v>
      </c>
      <c r="I217" s="24"/>
    </row>
    <row r="218" spans="1:9" ht="15.75" thickBot="1" x14ac:dyDescent="0.3">
      <c r="A218" s="247" t="s">
        <v>545</v>
      </c>
      <c r="B218" s="248"/>
      <c r="C218" s="248"/>
      <c r="D218" s="248"/>
      <c r="E218" s="248"/>
      <c r="F218" s="248"/>
      <c r="G218" s="248"/>
      <c r="H218" s="249"/>
      <c r="I218" s="24"/>
    </row>
    <row r="219" spans="1:9" ht="57" thickBot="1" x14ac:dyDescent="0.3">
      <c r="A219" s="83" t="s">
        <v>484</v>
      </c>
      <c r="B219" s="25" t="s">
        <v>544</v>
      </c>
      <c r="C219" s="82">
        <v>100</v>
      </c>
      <c r="D219" s="82">
        <v>100</v>
      </c>
      <c r="E219" s="82">
        <v>100</v>
      </c>
      <c r="F219" s="25" t="s">
        <v>488</v>
      </c>
      <c r="G219" s="81" t="s">
        <v>475</v>
      </c>
      <c r="H219" s="81" t="s">
        <v>474</v>
      </c>
      <c r="I219" s="24"/>
    </row>
    <row r="220" spans="1:9" ht="79.5" thickBot="1" x14ac:dyDescent="0.3">
      <c r="A220" s="83" t="s">
        <v>481</v>
      </c>
      <c r="B220" s="25" t="s">
        <v>543</v>
      </c>
      <c r="C220" s="82">
        <v>100</v>
      </c>
      <c r="D220" s="82">
        <v>100</v>
      </c>
      <c r="E220" s="82">
        <v>100</v>
      </c>
      <c r="F220" s="25" t="s">
        <v>488</v>
      </c>
      <c r="G220" s="81" t="s">
        <v>475</v>
      </c>
      <c r="H220" s="81" t="s">
        <v>474</v>
      </c>
      <c r="I220" s="24"/>
    </row>
    <row r="221" spans="1:9" ht="90.75" thickBot="1" x14ac:dyDescent="0.3">
      <c r="A221" s="83" t="s">
        <v>478</v>
      </c>
      <c r="B221" s="25" t="s">
        <v>542</v>
      </c>
      <c r="C221" s="82">
        <v>100</v>
      </c>
      <c r="D221" s="82">
        <v>152.58000000000001</v>
      </c>
      <c r="E221" s="82">
        <v>152.58000000000001</v>
      </c>
      <c r="F221" s="25" t="s">
        <v>540</v>
      </c>
      <c r="G221" s="81" t="s">
        <v>475</v>
      </c>
      <c r="H221" s="81" t="s">
        <v>474</v>
      </c>
      <c r="I221" s="24"/>
    </row>
    <row r="222" spans="1:9" ht="90.75" thickBot="1" x14ac:dyDescent="0.3">
      <c r="A222" s="83" t="s">
        <v>507</v>
      </c>
      <c r="B222" s="25" t="s">
        <v>541</v>
      </c>
      <c r="C222" s="82">
        <v>100</v>
      </c>
      <c r="D222" s="82">
        <v>114.91</v>
      </c>
      <c r="E222" s="82">
        <v>114.91</v>
      </c>
      <c r="F222" s="25" t="s">
        <v>540</v>
      </c>
      <c r="G222" s="81" t="s">
        <v>475</v>
      </c>
      <c r="H222" s="81" t="s">
        <v>474</v>
      </c>
      <c r="I222" s="24"/>
    </row>
    <row r="223" spans="1:9" ht="68.25" thickBot="1" x14ac:dyDescent="0.3">
      <c r="A223" s="83" t="s">
        <v>504</v>
      </c>
      <c r="B223" s="25" t="s">
        <v>539</v>
      </c>
      <c r="C223" s="82">
        <v>295.24</v>
      </c>
      <c r="D223" s="82">
        <v>423.81</v>
      </c>
      <c r="E223" s="82">
        <v>143.54762227340467</v>
      </c>
      <c r="F223" s="25" t="s">
        <v>538</v>
      </c>
      <c r="G223" s="81" t="s">
        <v>475</v>
      </c>
      <c r="H223" s="81" t="s">
        <v>474</v>
      </c>
      <c r="I223" s="24"/>
    </row>
    <row r="224" spans="1:9" ht="57" thickBot="1" x14ac:dyDescent="0.3">
      <c r="A224" s="83" t="s">
        <v>501</v>
      </c>
      <c r="B224" s="25" t="s">
        <v>537</v>
      </c>
      <c r="C224" s="82">
        <v>280</v>
      </c>
      <c r="D224" s="82">
        <v>580</v>
      </c>
      <c r="E224" s="82">
        <v>207.14285714285717</v>
      </c>
      <c r="F224" s="25" t="s">
        <v>536</v>
      </c>
      <c r="G224" s="81" t="s">
        <v>475</v>
      </c>
      <c r="H224" s="81" t="s">
        <v>474</v>
      </c>
      <c r="I224" s="24"/>
    </row>
    <row r="225" spans="1:9" ht="57" thickBot="1" x14ac:dyDescent="0.3">
      <c r="A225" s="83" t="s">
        <v>498</v>
      </c>
      <c r="B225" s="25" t="s">
        <v>535</v>
      </c>
      <c r="C225" s="82">
        <v>100</v>
      </c>
      <c r="D225" s="82">
        <v>100</v>
      </c>
      <c r="E225" s="82">
        <v>100</v>
      </c>
      <c r="F225" s="25" t="s">
        <v>488</v>
      </c>
      <c r="G225" s="81" t="s">
        <v>475</v>
      </c>
      <c r="H225" s="81" t="s">
        <v>474</v>
      </c>
      <c r="I225" s="24"/>
    </row>
    <row r="226" spans="1:9" ht="57" thickBot="1" x14ac:dyDescent="0.3">
      <c r="A226" s="83" t="s">
        <v>495</v>
      </c>
      <c r="B226" s="25" t="s">
        <v>534</v>
      </c>
      <c r="C226" s="82">
        <v>0.63</v>
      </c>
      <c r="D226" s="82">
        <v>0.69</v>
      </c>
      <c r="E226" s="82">
        <v>109.52</v>
      </c>
      <c r="F226" s="25" t="s">
        <v>488</v>
      </c>
      <c r="G226" s="81" t="s">
        <v>475</v>
      </c>
      <c r="H226" s="81" t="s">
        <v>474</v>
      </c>
      <c r="I226" s="24"/>
    </row>
    <row r="227" spans="1:9" ht="15.75" thickBot="1" x14ac:dyDescent="0.3">
      <c r="A227" s="247" t="s">
        <v>533</v>
      </c>
      <c r="B227" s="248"/>
      <c r="C227" s="248"/>
      <c r="D227" s="248"/>
      <c r="E227" s="248"/>
      <c r="F227" s="248"/>
      <c r="G227" s="248"/>
      <c r="H227" s="249"/>
      <c r="I227" s="24"/>
    </row>
    <row r="228" spans="1:9" ht="57" thickBot="1" x14ac:dyDescent="0.3">
      <c r="A228" s="83" t="s">
        <v>484</v>
      </c>
      <c r="B228" s="25" t="s">
        <v>532</v>
      </c>
      <c r="C228" s="84">
        <v>100</v>
      </c>
      <c r="D228" s="84">
        <v>133.33000000000001</v>
      </c>
      <c r="E228" s="84">
        <v>133.33000000000001</v>
      </c>
      <c r="F228" s="25" t="s">
        <v>531</v>
      </c>
      <c r="G228" s="81" t="s">
        <v>475</v>
      </c>
      <c r="H228" s="81" t="s">
        <v>474</v>
      </c>
      <c r="I228" s="24"/>
    </row>
    <row r="229" spans="1:9" ht="15.75" thickBot="1" x14ac:dyDescent="0.3">
      <c r="A229" s="247" t="s">
        <v>530</v>
      </c>
      <c r="B229" s="248"/>
      <c r="C229" s="248"/>
      <c r="D229" s="248"/>
      <c r="E229" s="248"/>
      <c r="F229" s="248"/>
      <c r="G229" s="248"/>
      <c r="H229" s="249"/>
      <c r="I229" s="24"/>
    </row>
    <row r="230" spans="1:9" ht="57" thickBot="1" x14ac:dyDescent="0.3">
      <c r="A230" s="83" t="s">
        <v>484</v>
      </c>
      <c r="B230" s="25" t="s">
        <v>529</v>
      </c>
      <c r="C230" s="82">
        <v>100</v>
      </c>
      <c r="D230" s="82">
        <v>100</v>
      </c>
      <c r="E230" s="82">
        <v>100</v>
      </c>
      <c r="F230" s="25" t="s">
        <v>488</v>
      </c>
      <c r="G230" s="81" t="s">
        <v>475</v>
      </c>
      <c r="H230" s="81" t="s">
        <v>474</v>
      </c>
      <c r="I230" s="24"/>
    </row>
    <row r="231" spans="1:9" ht="203.25" thickBot="1" x14ac:dyDescent="0.3">
      <c r="A231" s="83" t="s">
        <v>481</v>
      </c>
      <c r="B231" s="25" t="s">
        <v>528</v>
      </c>
      <c r="C231" s="82">
        <v>100</v>
      </c>
      <c r="D231" s="82">
        <v>100</v>
      </c>
      <c r="E231" s="82">
        <v>100</v>
      </c>
      <c r="F231" s="25" t="s">
        <v>527</v>
      </c>
      <c r="G231" s="81" t="s">
        <v>475</v>
      </c>
      <c r="H231" s="81" t="s">
        <v>474</v>
      </c>
      <c r="I231" s="24"/>
    </row>
    <row r="232" spans="1:9" ht="68.25" thickBot="1" x14ac:dyDescent="0.3">
      <c r="A232" s="83" t="s">
        <v>478</v>
      </c>
      <c r="B232" s="25" t="s">
        <v>526</v>
      </c>
      <c r="C232" s="82">
        <v>100</v>
      </c>
      <c r="D232" s="82">
        <v>50</v>
      </c>
      <c r="E232" s="82">
        <v>50</v>
      </c>
      <c r="F232" s="25" t="s">
        <v>525</v>
      </c>
      <c r="G232" s="81" t="s">
        <v>475</v>
      </c>
      <c r="H232" s="81" t="s">
        <v>474</v>
      </c>
      <c r="I232" s="24"/>
    </row>
    <row r="233" spans="1:9" ht="68.25" thickBot="1" x14ac:dyDescent="0.3">
      <c r="A233" s="83" t="s">
        <v>507</v>
      </c>
      <c r="B233" s="25" t="s">
        <v>524</v>
      </c>
      <c r="C233" s="82">
        <v>1</v>
      </c>
      <c r="D233" s="82">
        <v>0.87</v>
      </c>
      <c r="E233" s="82">
        <v>87</v>
      </c>
      <c r="F233" s="25" t="s">
        <v>523</v>
      </c>
      <c r="G233" s="81" t="s">
        <v>475</v>
      </c>
      <c r="H233" s="81" t="s">
        <v>474</v>
      </c>
      <c r="I233" s="24"/>
    </row>
    <row r="234" spans="1:9" ht="15.75" thickBot="1" x14ac:dyDescent="0.3">
      <c r="A234" s="247" t="s">
        <v>522</v>
      </c>
      <c r="B234" s="248"/>
      <c r="C234" s="248"/>
      <c r="D234" s="248"/>
      <c r="E234" s="248"/>
      <c r="F234" s="248"/>
      <c r="G234" s="248"/>
      <c r="H234" s="249"/>
      <c r="I234" s="24"/>
    </row>
    <row r="235" spans="1:9" ht="57" thickBot="1" x14ac:dyDescent="0.3">
      <c r="A235" s="83" t="s">
        <v>484</v>
      </c>
      <c r="B235" s="25" t="s">
        <v>521</v>
      </c>
      <c r="C235" s="82">
        <v>90</v>
      </c>
      <c r="D235" s="82">
        <v>86.99</v>
      </c>
      <c r="E235" s="82">
        <v>96.655555555555551</v>
      </c>
      <c r="F235" s="25" t="s">
        <v>519</v>
      </c>
      <c r="G235" s="81" t="s">
        <v>475</v>
      </c>
      <c r="H235" s="81" t="s">
        <v>474</v>
      </c>
      <c r="I235" s="24"/>
    </row>
    <row r="236" spans="1:9" ht="57" thickBot="1" x14ac:dyDescent="0.3">
      <c r="A236" s="83" t="s">
        <v>481</v>
      </c>
      <c r="B236" s="25" t="s">
        <v>520</v>
      </c>
      <c r="C236" s="82">
        <v>5</v>
      </c>
      <c r="D236" s="82">
        <v>4.22</v>
      </c>
      <c r="E236" s="82">
        <v>84.399999999999991</v>
      </c>
      <c r="F236" s="25" t="s">
        <v>519</v>
      </c>
      <c r="G236" s="81" t="s">
        <v>475</v>
      </c>
      <c r="H236" s="81" t="s">
        <v>474</v>
      </c>
      <c r="I236" s="24"/>
    </row>
    <row r="237" spans="1:9" ht="57" thickBot="1" x14ac:dyDescent="0.3">
      <c r="A237" s="83" t="s">
        <v>478</v>
      </c>
      <c r="B237" s="25" t="s">
        <v>518</v>
      </c>
      <c r="C237" s="82">
        <v>50</v>
      </c>
      <c r="D237" s="82">
        <v>67.569999999999993</v>
      </c>
      <c r="E237" s="82">
        <v>135.13999999999999</v>
      </c>
      <c r="F237" s="25" t="s">
        <v>517</v>
      </c>
      <c r="G237" s="81" t="s">
        <v>475</v>
      </c>
      <c r="H237" s="81" t="s">
        <v>474</v>
      </c>
      <c r="I237" s="24"/>
    </row>
    <row r="238" spans="1:9" ht="57" thickBot="1" x14ac:dyDescent="0.3">
      <c r="A238" s="83" t="s">
        <v>507</v>
      </c>
      <c r="B238" s="25" t="s">
        <v>516</v>
      </c>
      <c r="C238" s="82">
        <v>100</v>
      </c>
      <c r="D238" s="82">
        <v>100</v>
      </c>
      <c r="E238" s="82">
        <v>100</v>
      </c>
      <c r="F238" s="25" t="s">
        <v>488</v>
      </c>
      <c r="G238" s="81" t="s">
        <v>475</v>
      </c>
      <c r="H238" s="81" t="s">
        <v>474</v>
      </c>
      <c r="I238" s="24"/>
    </row>
    <row r="239" spans="1:9" ht="57" thickBot="1" x14ac:dyDescent="0.3">
      <c r="A239" s="83" t="s">
        <v>504</v>
      </c>
      <c r="B239" s="25" t="s">
        <v>515</v>
      </c>
      <c r="C239" s="82">
        <v>12</v>
      </c>
      <c r="D239" s="82">
        <v>7.1</v>
      </c>
      <c r="E239" s="82">
        <v>59.166666666666664</v>
      </c>
      <c r="F239" s="25" t="s">
        <v>514</v>
      </c>
      <c r="G239" s="81" t="s">
        <v>475</v>
      </c>
      <c r="H239" s="81" t="s">
        <v>474</v>
      </c>
      <c r="I239" s="24"/>
    </row>
    <row r="240" spans="1:9" ht="57" thickBot="1" x14ac:dyDescent="0.3">
      <c r="A240" s="83" t="s">
        <v>501</v>
      </c>
      <c r="B240" s="25" t="s">
        <v>513</v>
      </c>
      <c r="C240" s="82">
        <v>90.91</v>
      </c>
      <c r="D240" s="82">
        <v>95.45</v>
      </c>
      <c r="E240" s="82">
        <v>104.9939500604994</v>
      </c>
      <c r="F240" s="25" t="s">
        <v>488</v>
      </c>
      <c r="G240" s="81" t="s">
        <v>475</v>
      </c>
      <c r="H240" s="81" t="s">
        <v>474</v>
      </c>
      <c r="I240" s="24"/>
    </row>
    <row r="241" spans="1:9" ht="15.75" thickBot="1" x14ac:dyDescent="0.3">
      <c r="A241" s="247" t="s">
        <v>512</v>
      </c>
      <c r="B241" s="248"/>
      <c r="C241" s="248"/>
      <c r="D241" s="248"/>
      <c r="E241" s="248"/>
      <c r="F241" s="248"/>
      <c r="G241" s="248"/>
      <c r="H241" s="249"/>
      <c r="I241" s="24"/>
    </row>
    <row r="242" spans="1:9" ht="57" thickBot="1" x14ac:dyDescent="0.3">
      <c r="A242" s="83" t="s">
        <v>484</v>
      </c>
      <c r="B242" s="25" t="s">
        <v>511</v>
      </c>
      <c r="C242" s="82">
        <v>100</v>
      </c>
      <c r="D242" s="82">
        <v>100</v>
      </c>
      <c r="E242" s="82">
        <v>100</v>
      </c>
      <c r="F242" s="25" t="s">
        <v>488</v>
      </c>
      <c r="G242" s="81" t="s">
        <v>475</v>
      </c>
      <c r="H242" s="81" t="s">
        <v>474</v>
      </c>
      <c r="I242" s="24"/>
    </row>
    <row r="243" spans="1:9" ht="57" thickBot="1" x14ac:dyDescent="0.3">
      <c r="A243" s="83" t="s">
        <v>481</v>
      </c>
      <c r="B243" s="25" t="s">
        <v>510</v>
      </c>
      <c r="C243" s="82">
        <v>100</v>
      </c>
      <c r="D243" s="82">
        <v>96</v>
      </c>
      <c r="E243" s="82">
        <v>96</v>
      </c>
      <c r="F243" s="25" t="s">
        <v>488</v>
      </c>
      <c r="G243" s="81" t="s">
        <v>475</v>
      </c>
      <c r="H243" s="81" t="s">
        <v>474</v>
      </c>
      <c r="I243" s="24"/>
    </row>
    <row r="244" spans="1:9" ht="57" thickBot="1" x14ac:dyDescent="0.3">
      <c r="A244" s="83" t="s">
        <v>478</v>
      </c>
      <c r="B244" s="25" t="s">
        <v>509</v>
      </c>
      <c r="C244" s="82">
        <v>100</v>
      </c>
      <c r="D244" s="82">
        <v>110</v>
      </c>
      <c r="E244" s="82">
        <v>110.00000000000001</v>
      </c>
      <c r="F244" s="25" t="s">
        <v>508</v>
      </c>
      <c r="G244" s="81" t="s">
        <v>475</v>
      </c>
      <c r="H244" s="81" t="s">
        <v>474</v>
      </c>
      <c r="I244" s="24"/>
    </row>
    <row r="245" spans="1:9" ht="57" thickBot="1" x14ac:dyDescent="0.3">
      <c r="A245" s="83" t="s">
        <v>507</v>
      </c>
      <c r="B245" s="25" t="s">
        <v>506</v>
      </c>
      <c r="C245" s="82">
        <v>100</v>
      </c>
      <c r="D245" s="82">
        <v>67.319999999999993</v>
      </c>
      <c r="E245" s="82">
        <v>67.319999999999993</v>
      </c>
      <c r="F245" s="25" t="s">
        <v>505</v>
      </c>
      <c r="G245" s="81" t="s">
        <v>475</v>
      </c>
      <c r="H245" s="81" t="s">
        <v>474</v>
      </c>
      <c r="I245" s="24"/>
    </row>
    <row r="246" spans="1:9" ht="57" thickBot="1" x14ac:dyDescent="0.3">
      <c r="A246" s="83" t="s">
        <v>504</v>
      </c>
      <c r="B246" s="25" t="s">
        <v>503</v>
      </c>
      <c r="C246" s="82">
        <v>100</v>
      </c>
      <c r="D246" s="82">
        <v>82.6</v>
      </c>
      <c r="E246" s="82">
        <v>82.6</v>
      </c>
      <c r="F246" s="25" t="s">
        <v>502</v>
      </c>
      <c r="G246" s="81" t="s">
        <v>475</v>
      </c>
      <c r="H246" s="81" t="s">
        <v>474</v>
      </c>
      <c r="I246" s="24"/>
    </row>
    <row r="247" spans="1:9" ht="57" thickBot="1" x14ac:dyDescent="0.3">
      <c r="A247" s="83" t="s">
        <v>501</v>
      </c>
      <c r="B247" s="25" t="s">
        <v>500</v>
      </c>
      <c r="C247" s="82">
        <v>100</v>
      </c>
      <c r="D247" s="82">
        <v>241.33</v>
      </c>
      <c r="E247" s="82">
        <v>241.33</v>
      </c>
      <c r="F247" s="25" t="s">
        <v>499</v>
      </c>
      <c r="G247" s="81" t="s">
        <v>475</v>
      </c>
      <c r="H247" s="81" t="s">
        <v>474</v>
      </c>
      <c r="I247" s="24"/>
    </row>
    <row r="248" spans="1:9" ht="79.5" thickBot="1" x14ac:dyDescent="0.3">
      <c r="A248" s="83" t="s">
        <v>498</v>
      </c>
      <c r="B248" s="25" t="s">
        <v>497</v>
      </c>
      <c r="C248" s="82">
        <v>100</v>
      </c>
      <c r="D248" s="82">
        <v>172.43</v>
      </c>
      <c r="E248" s="82">
        <v>172.43</v>
      </c>
      <c r="F248" s="25" t="s">
        <v>496</v>
      </c>
      <c r="G248" s="81" t="s">
        <v>475</v>
      </c>
      <c r="H248" s="81" t="s">
        <v>474</v>
      </c>
      <c r="I248" s="24"/>
    </row>
    <row r="249" spans="1:9" ht="57" thickBot="1" x14ac:dyDescent="0.3">
      <c r="A249" s="83" t="s">
        <v>495</v>
      </c>
      <c r="B249" s="25" t="s">
        <v>494</v>
      </c>
      <c r="C249" s="82">
        <v>100</v>
      </c>
      <c r="D249" s="82">
        <v>100</v>
      </c>
      <c r="E249" s="82">
        <v>100</v>
      </c>
      <c r="F249" s="25" t="s">
        <v>488</v>
      </c>
      <c r="G249" s="81" t="s">
        <v>475</v>
      </c>
      <c r="H249" s="81" t="s">
        <v>474</v>
      </c>
      <c r="I249" s="24"/>
    </row>
    <row r="250" spans="1:9" ht="57" thickBot="1" x14ac:dyDescent="0.3">
      <c r="A250" s="83" t="s">
        <v>493</v>
      </c>
      <c r="B250" s="25" t="s">
        <v>492</v>
      </c>
      <c r="C250" s="82">
        <v>100</v>
      </c>
      <c r="D250" s="82">
        <v>100</v>
      </c>
      <c r="E250" s="82">
        <v>100</v>
      </c>
      <c r="F250" s="25" t="s">
        <v>488</v>
      </c>
      <c r="G250" s="81" t="s">
        <v>475</v>
      </c>
      <c r="H250" s="81" t="s">
        <v>474</v>
      </c>
      <c r="I250" s="24"/>
    </row>
    <row r="251" spans="1:9" ht="15.75" thickBot="1" x14ac:dyDescent="0.3">
      <c r="A251" s="247" t="s">
        <v>491</v>
      </c>
      <c r="B251" s="248"/>
      <c r="C251" s="248"/>
      <c r="D251" s="248"/>
      <c r="E251" s="248"/>
      <c r="F251" s="248"/>
      <c r="G251" s="248"/>
      <c r="H251" s="249"/>
      <c r="I251" s="24"/>
    </row>
    <row r="252" spans="1:9" ht="57" thickBot="1" x14ac:dyDescent="0.3">
      <c r="A252" s="83" t="s">
        <v>484</v>
      </c>
      <c r="B252" s="25" t="s">
        <v>490</v>
      </c>
      <c r="C252" s="82">
        <v>100</v>
      </c>
      <c r="D252" s="82">
        <v>100</v>
      </c>
      <c r="E252" s="82">
        <v>100</v>
      </c>
      <c r="F252" s="25" t="s">
        <v>488</v>
      </c>
      <c r="G252" s="81" t="s">
        <v>475</v>
      </c>
      <c r="H252" s="81" t="s">
        <v>474</v>
      </c>
      <c r="I252" s="24"/>
    </row>
    <row r="253" spans="1:9" ht="57" thickBot="1" x14ac:dyDescent="0.3">
      <c r="A253" s="83" t="s">
        <v>481</v>
      </c>
      <c r="B253" s="25" t="s">
        <v>489</v>
      </c>
      <c r="C253" s="82">
        <v>100</v>
      </c>
      <c r="D253" s="82">
        <v>100</v>
      </c>
      <c r="E253" s="82">
        <v>100</v>
      </c>
      <c r="F253" s="25" t="s">
        <v>488</v>
      </c>
      <c r="G253" s="81" t="s">
        <v>475</v>
      </c>
      <c r="H253" s="81" t="s">
        <v>474</v>
      </c>
      <c r="I253" s="24"/>
    </row>
    <row r="254" spans="1:9" ht="57" thickBot="1" x14ac:dyDescent="0.3">
      <c r="A254" s="83" t="s">
        <v>478</v>
      </c>
      <c r="B254" s="25" t="s">
        <v>487</v>
      </c>
      <c r="C254" s="82">
        <v>100</v>
      </c>
      <c r="D254" s="82">
        <v>125</v>
      </c>
      <c r="E254" s="82">
        <v>125</v>
      </c>
      <c r="F254" s="25" t="s">
        <v>486</v>
      </c>
      <c r="G254" s="81" t="s">
        <v>475</v>
      </c>
      <c r="H254" s="81" t="s">
        <v>474</v>
      </c>
      <c r="I254" s="24"/>
    </row>
    <row r="255" spans="1:9" ht="15.75" thickBot="1" x14ac:dyDescent="0.3">
      <c r="A255" s="247" t="s">
        <v>485</v>
      </c>
      <c r="B255" s="248"/>
      <c r="C255" s="248"/>
      <c r="D255" s="248"/>
      <c r="E255" s="248"/>
      <c r="F255" s="248"/>
      <c r="G255" s="248"/>
      <c r="H255" s="249"/>
      <c r="I255" s="24"/>
    </row>
    <row r="256" spans="1:9" ht="57" thickBot="1" x14ac:dyDescent="0.3">
      <c r="A256" s="83" t="s">
        <v>484</v>
      </c>
      <c r="B256" s="25" t="s">
        <v>483</v>
      </c>
      <c r="C256" s="82">
        <v>100</v>
      </c>
      <c r="D256" s="82">
        <v>112.97</v>
      </c>
      <c r="E256" s="82">
        <v>112.97</v>
      </c>
      <c r="F256" s="25" t="s">
        <v>482</v>
      </c>
      <c r="G256" s="81" t="s">
        <v>475</v>
      </c>
      <c r="H256" s="81" t="s">
        <v>474</v>
      </c>
      <c r="I256" s="24"/>
    </row>
    <row r="257" spans="1:9" ht="57" thickBot="1" x14ac:dyDescent="0.3">
      <c r="A257" s="83" t="s">
        <v>481</v>
      </c>
      <c r="B257" s="25" t="s">
        <v>480</v>
      </c>
      <c r="C257" s="82">
        <v>100</v>
      </c>
      <c r="D257" s="82">
        <v>95</v>
      </c>
      <c r="E257" s="82">
        <v>95</v>
      </c>
      <c r="F257" s="25" t="s">
        <v>479</v>
      </c>
      <c r="G257" s="81" t="s">
        <v>475</v>
      </c>
      <c r="H257" s="81" t="s">
        <v>474</v>
      </c>
      <c r="I257" s="24"/>
    </row>
    <row r="258" spans="1:9" ht="57" thickBot="1" x14ac:dyDescent="0.3">
      <c r="A258" s="83" t="s">
        <v>478</v>
      </c>
      <c r="B258" s="25" t="s">
        <v>477</v>
      </c>
      <c r="C258" s="82">
        <v>100</v>
      </c>
      <c r="D258" s="82">
        <v>438.4</v>
      </c>
      <c r="E258" s="82">
        <v>438.39999999999992</v>
      </c>
      <c r="F258" s="25" t="s">
        <v>476</v>
      </c>
      <c r="G258" s="81" t="s">
        <v>475</v>
      </c>
      <c r="H258" s="81" t="s">
        <v>474</v>
      </c>
      <c r="I258" s="24"/>
    </row>
    <row r="259" spans="1:9" ht="23.25" customHeight="1" thickBot="1" x14ac:dyDescent="0.3">
      <c r="A259" s="247" t="s">
        <v>134</v>
      </c>
      <c r="B259" s="248"/>
      <c r="C259" s="248"/>
      <c r="D259" s="248"/>
      <c r="E259" s="248"/>
      <c r="F259" s="249"/>
      <c r="G259" s="26"/>
      <c r="H259" s="26"/>
      <c r="I259" s="24"/>
    </row>
    <row r="260" spans="1:9" ht="23.25" customHeight="1" thickBot="1" x14ac:dyDescent="0.3">
      <c r="A260" s="27"/>
      <c r="B260" s="28" t="s">
        <v>8</v>
      </c>
      <c r="C260" s="28" t="s">
        <v>8</v>
      </c>
      <c r="D260" s="28" t="s">
        <v>8</v>
      </c>
      <c r="E260" s="28" t="s">
        <v>8</v>
      </c>
      <c r="F260" s="28" t="s">
        <v>8</v>
      </c>
      <c r="G260" s="258"/>
      <c r="H260" s="258"/>
      <c r="I260" s="24"/>
    </row>
    <row r="261" spans="1:9" ht="23.25" customHeight="1" thickBot="1" x14ac:dyDescent="0.3">
      <c r="A261" s="29" t="s">
        <v>8</v>
      </c>
      <c r="B261" s="30" t="s">
        <v>8</v>
      </c>
      <c r="C261" s="30" t="s">
        <v>8</v>
      </c>
      <c r="D261" s="30" t="s">
        <v>8</v>
      </c>
      <c r="E261" s="30" t="s">
        <v>8</v>
      </c>
      <c r="F261" s="30" t="s">
        <v>8</v>
      </c>
      <c r="G261" s="259"/>
      <c r="H261" s="259"/>
      <c r="I261" s="24"/>
    </row>
    <row r="262" spans="1:9" ht="23.25" customHeight="1" thickBot="1" x14ac:dyDescent="0.3">
      <c r="A262" s="31"/>
      <c r="B262" s="30" t="s">
        <v>8</v>
      </c>
      <c r="C262" s="30" t="s">
        <v>8</v>
      </c>
      <c r="D262" s="30" t="s">
        <v>8</v>
      </c>
      <c r="E262" s="30" t="s">
        <v>8</v>
      </c>
      <c r="F262" s="30" t="s">
        <v>8</v>
      </c>
      <c r="G262" s="260"/>
      <c r="H262" s="260"/>
      <c r="I262" s="24"/>
    </row>
    <row r="263" spans="1:9" x14ac:dyDescent="0.25">
      <c r="A263" s="32"/>
    </row>
    <row r="264" spans="1:9" x14ac:dyDescent="0.25">
      <c r="A264" s="251" t="s">
        <v>135</v>
      </c>
      <c r="B264" s="251"/>
      <c r="C264" s="251"/>
      <c r="D264" s="251"/>
      <c r="E264" s="251"/>
      <c r="F264" s="251"/>
      <c r="G264" s="251"/>
      <c r="H264" s="251"/>
    </row>
    <row r="265" spans="1:9" x14ac:dyDescent="0.25">
      <c r="A265" s="252" t="s">
        <v>136</v>
      </c>
      <c r="B265" s="252"/>
      <c r="C265" s="252"/>
      <c r="D265" s="252"/>
      <c r="E265" s="252"/>
      <c r="F265" s="252"/>
      <c r="G265" s="252"/>
      <c r="H265" s="252"/>
    </row>
  </sheetData>
  <autoFilter ref="A4:H262"/>
  <mergeCells count="36">
    <mergeCell ref="A227:H227"/>
    <mergeCell ref="A229:H229"/>
    <mergeCell ref="A234:H234"/>
    <mergeCell ref="A241:H241"/>
    <mergeCell ref="A251:H251"/>
    <mergeCell ref="A264:H264"/>
    <mergeCell ref="A265:H265"/>
    <mergeCell ref="A9:H9"/>
    <mergeCell ref="G10:G16"/>
    <mergeCell ref="H10:H16"/>
    <mergeCell ref="A17:H17"/>
    <mergeCell ref="A12:A13"/>
    <mergeCell ref="A14:A16"/>
    <mergeCell ref="A18:H18"/>
    <mergeCell ref="A255:H255"/>
    <mergeCell ref="A212:H212"/>
    <mergeCell ref="A218:H218"/>
    <mergeCell ref="A259:F259"/>
    <mergeCell ref="G260:G262"/>
    <mergeCell ref="H260:H262"/>
    <mergeCell ref="A182:H182"/>
    <mergeCell ref="A2:H2"/>
    <mergeCell ref="A4:A8"/>
    <mergeCell ref="B4:B8"/>
    <mergeCell ref="C4:C8"/>
    <mergeCell ref="D4:D8"/>
    <mergeCell ref="E4:E8"/>
    <mergeCell ref="F4:F8"/>
    <mergeCell ref="G4:G8"/>
    <mergeCell ref="H4:H8"/>
    <mergeCell ref="A159:H159"/>
    <mergeCell ref="A39:H39"/>
    <mergeCell ref="A56:H56"/>
    <mergeCell ref="A93:H93"/>
    <mergeCell ref="A130:H130"/>
    <mergeCell ref="A147:H147"/>
  </mergeCells>
  <printOptions horizontalCentered="1"/>
  <pageMargins left="0.70866141732283472" right="0.70866141732283472" top="0.74803149606299213" bottom="0.74803149606299213" header="0.31496062992125984" footer="0.31496062992125984"/>
  <pageSetup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Consideraciones</vt:lpstr>
      <vt:lpstr>Anexo A.</vt:lpstr>
      <vt:lpstr>Anexo 1.</vt:lpstr>
      <vt:lpstr>Tabla 1.</vt:lpstr>
      <vt:lpstr>Tabla 2 </vt:lpstr>
      <vt:lpstr>Tabla 3</vt:lpstr>
      <vt:lpstr>Anexo 2.</vt:lpstr>
      <vt:lpstr>Anexo 3. </vt:lpstr>
      <vt:lpstr>Anexo 4. </vt:lpstr>
      <vt:lpstr>Anexo 5.  </vt:lpstr>
      <vt:lpstr>GUIA-VIDEO</vt:lpstr>
      <vt:lpstr>'Anexo 4. '!Área_de_impresión</vt:lpstr>
      <vt:lpstr>'Anexo 5.  '!Área_de_impresión</vt:lpstr>
      <vt:lpstr>'Anexo A.'!Área_de_impresión</vt:lpstr>
      <vt:lpstr>'Anexo 4. '!Títulos_a_imprimir</vt:lpstr>
      <vt:lpstr>'Anexo 5.  '!Títulos_a_imprimir</vt:lpstr>
      <vt:lpstr>'Anexo 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2023-05-26T15:32:55Z</dcterms:modified>
</cp:coreProperties>
</file>