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940" yWindow="2940" windowWidth="24600" windowHeight="11940" activeTab="1"/>
  </bookViews>
  <sheets>
    <sheet name="Consideraciones" sheetId="13" r:id="rId1"/>
    <sheet name="Ficha de Desempeño" sheetId="21" r:id="rId2"/>
    <sheet name="Anexo 1." sheetId="12" r:id="rId3"/>
    <sheet name="Tabla 1." sheetId="17" r:id="rId4"/>
    <sheet name="Tabla 2." sheetId="2" r:id="rId5"/>
    <sheet name="Tabla 3." sheetId="3" r:id="rId6"/>
    <sheet name="Tabla 4" sheetId="4" r:id="rId7"/>
    <sheet name="Tabla 5." sheetId="5" r:id="rId8"/>
    <sheet name="Anexo 2." sheetId="18" r:id="rId9"/>
    <sheet name="Anexo 3." sheetId="20" r:id="rId10"/>
    <sheet name="Anexo 4." sheetId="19" r:id="rId11"/>
    <sheet name="Anexo 5." sheetId="16" r:id="rId12"/>
    <sheet name="GUIA-VIDEO" sheetId="11" r:id="rId13"/>
  </sheets>
  <definedNames>
    <definedName name="_xlnm.Print_Area" localSheetId="1">'Ficha de Desempeño'!$A$1:$G$151</definedName>
    <definedName name="_xlnm.Print_Titles" localSheetId="10">'Anexo 4.'!$1:$4</definedName>
    <definedName name="_xlnm.Print_Titles" localSheetId="1">'Ficha de Desempeño'!$1:$6</definedName>
  </definedNames>
  <calcPr calcId="145621"/>
</workbook>
</file>

<file path=xl/calcChain.xml><?xml version="1.0" encoding="utf-8"?>
<calcChain xmlns="http://schemas.openxmlformats.org/spreadsheetml/2006/main">
  <c r="E43" i="21" l="1"/>
  <c r="E42" i="21"/>
  <c r="E41" i="21"/>
  <c r="E41" i="20"/>
  <c r="E26" i="20"/>
  <c r="E25" i="20"/>
  <c r="C17" i="18"/>
  <c r="C14" i="18"/>
  <c r="C12" i="18"/>
  <c r="C9" i="18"/>
  <c r="F43" i="17"/>
  <c r="E43" i="17"/>
  <c r="D43" i="17"/>
  <c r="G37" i="17"/>
  <c r="G43" i="17" s="1"/>
  <c r="F33" i="17"/>
  <c r="E33" i="17"/>
  <c r="G32" i="17"/>
  <c r="G31" i="17"/>
  <c r="G30" i="17"/>
  <c r="G29" i="17"/>
  <c r="D29" i="17"/>
  <c r="G28" i="17"/>
  <c r="D28" i="17"/>
  <c r="D33" i="17" s="1"/>
  <c r="G27" i="17"/>
  <c r="G26" i="17"/>
  <c r="G25" i="17"/>
  <c r="G24" i="17"/>
  <c r="G33" i="17" s="1"/>
  <c r="F23" i="17"/>
  <c r="E23" i="17"/>
  <c r="D23" i="17"/>
  <c r="G22" i="17"/>
  <c r="G21" i="17"/>
  <c r="G20" i="17"/>
  <c r="G19" i="17"/>
  <c r="G18" i="17"/>
  <c r="G17" i="17"/>
  <c r="G16" i="17"/>
  <c r="G15" i="17"/>
  <c r="G14" i="17"/>
  <c r="F13" i="17"/>
  <c r="E13" i="17"/>
  <c r="G12" i="17"/>
  <c r="G11" i="17"/>
  <c r="G10" i="17"/>
  <c r="G9" i="17"/>
  <c r="G8" i="17"/>
  <c r="D8" i="17"/>
  <c r="D13" i="17" s="1"/>
  <c r="G7" i="17"/>
  <c r="G6" i="17"/>
  <c r="G13" i="17" l="1"/>
  <c r="G23" i="17"/>
  <c r="D58" i="17"/>
  <c r="E58" i="17"/>
  <c r="F58" i="17"/>
  <c r="C18" i="18"/>
  <c r="G58" i="17"/>
  <c r="D9" i="18" l="1"/>
  <c r="D7" i="18" s="1"/>
  <c r="D12" i="18"/>
  <c r="D10" i="18" s="1"/>
  <c r="D14" i="18"/>
  <c r="D13" i="18" s="1"/>
  <c r="D17" i="18"/>
  <c r="D15" i="18" s="1"/>
  <c r="D18" i="18"/>
  <c r="D8" i="18"/>
  <c r="D9" i="5" l="1"/>
  <c r="C9" i="5"/>
  <c r="B9" i="5"/>
  <c r="F30" i="4" l="1"/>
  <c r="F29" i="4"/>
  <c r="F28" i="4"/>
  <c r="F27" i="4"/>
  <c r="F26" i="4"/>
  <c r="F25" i="4"/>
  <c r="F24" i="4"/>
  <c r="F23" i="4"/>
  <c r="F22" i="4"/>
  <c r="F21" i="4"/>
  <c r="F20" i="4"/>
  <c r="F19" i="4"/>
  <c r="F18" i="4"/>
  <c r="F17" i="4"/>
  <c r="F16" i="4"/>
  <c r="F15" i="4"/>
  <c r="F14" i="4"/>
  <c r="F13" i="4"/>
  <c r="F12" i="4"/>
  <c r="F11" i="4"/>
  <c r="F10" i="4"/>
  <c r="F9" i="4"/>
  <c r="F8" i="4"/>
  <c r="F7" i="4"/>
  <c r="F6" i="4"/>
  <c r="D31" i="4"/>
  <c r="E31" i="4"/>
  <c r="C31" i="4"/>
  <c r="B31" i="4"/>
  <c r="F31" i="4" l="1"/>
</calcChain>
</file>

<file path=xl/sharedStrings.xml><?xml version="1.0" encoding="utf-8"?>
<sst xmlns="http://schemas.openxmlformats.org/spreadsheetml/2006/main" count="830" uniqueCount="533">
  <si>
    <t>Capítulos de gasto</t>
  </si>
  <si>
    <t>Concepto</t>
  </si>
  <si>
    <t>Aprobado</t>
  </si>
  <si>
    <t>Modificado</t>
  </si>
  <si>
    <t>Ejercido</t>
  </si>
  <si>
    <t>Ejercido/</t>
  </si>
  <si>
    <t>1000: Servicios personales</t>
  </si>
  <si>
    <t>REMUNERACIONES AL PERSONAL DE CARÁCTER PERMANENTE</t>
  </si>
  <si>
    <t xml:space="preserve"> </t>
  </si>
  <si>
    <t>REMUNERACIONES AL PERSONAL DE CARÁCTER TRANSITORIO</t>
  </si>
  <si>
    <t>REMUNERACIONES ADICIONALES Y ESPECIALES</t>
  </si>
  <si>
    <t>SEGURIDAD SOCIAL</t>
  </si>
  <si>
    <t>OTRAS PRESTACIONES SOCIALES Y ECONÓMICAS</t>
  </si>
  <si>
    <t>PREVISIONES</t>
  </si>
  <si>
    <t>PAGO DE ESTÍMULOS A SERVIDORES PÚBLICOS</t>
  </si>
  <si>
    <t>Subtotal de Capítulo 1000</t>
  </si>
  <si>
    <t>2000: 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</si>
  <si>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</si>
  <si>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</si>
  <si>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</si>
  <si>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</si>
  <si>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</si>
  <si>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</si>
  <si>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</si>
  <si>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</si>
  <si>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</si>
  <si>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Subtotal de Capítulo 2000</t>
  </si>
  <si>
    <t>3000: 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</si>
  <si>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</si>
  <si>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</si>
  <si>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</si>
  <si>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</si>
  <si>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</si>
  <si>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</si>
  <si>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</si>
  <si>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</si>
  <si>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</si>
  <si>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Subtotal de Capítulo 3000</t>
  </si>
  <si>
    <t>4000: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</si>
  <si>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</si>
  <si>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</si>
  <si>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</si>
  <si>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</si>
  <si>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</si>
  <si>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</si>
  <si>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</si>
  <si>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</si>
  <si>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</si>
  <si>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Subtotal de Capítulo 4000</t>
  </si>
  <si>
    <t>5000: Bienes Muebles e Inmuebles</t>
  </si>
  <si>
    <t>MOBILIARIO Y EQUIPO DE ADMINISTRACIÓN</t>
  </si>
  <si>
    <t>MOBILIARIO Y EQUIPO EDUCACIONAL Y RECREATIVO</t>
  </si>
  <si>
    <t>EQUIPO E INSTRUMENTAL MEDICO Y DE LABORATORIO</t>
  </si>
  <si>
    <t>VEHÍCULOS Y EQUIPO DE TRANSPORTE</t>
  </si>
  <si>
    <t>EQUIPO DE DEFENSA Y SEGURIDAD</t>
  </si>
  <si>
    <t>MAQUINARIA, OTROS EQUIPOS Y HERRAMIENTAS</t>
  </si>
  <si>
    <t>ACTIVOS BIOLÓGICOS</t>
  </si>
  <si>
    <t>BIENES INUMEBLES</t>
  </si>
  <si>
    <t>ACTIVOS INTANGIBLES</t>
  </si>
  <si>
    <t>Subtotal de Capítulo 5000</t>
  </si>
  <si>
    <t>6000: Obras Públicas</t>
  </si>
  <si>
    <t>OBRA PÚBLICA EN BIENES DE DOMINIO PÚBLICO</t>
  </si>
  <si>
    <t>OBRA PÚBLICA EN BIENES PROPIOS</t>
  </si>
  <si>
    <t>PROYECTOS PRODUCTIVOS Y ACCIONES DE FOMENTO</t>
  </si>
  <si>
    <t>Subtotal de Capítulo 6000</t>
  </si>
  <si>
    <t xml:space="preserve">Total </t>
  </si>
  <si>
    <t>Plantel</t>
  </si>
  <si>
    <t>Ejercido/modificado</t>
  </si>
  <si>
    <t>Total</t>
  </si>
  <si>
    <t>Niveles Válidos</t>
  </si>
  <si>
    <t>del personal</t>
  </si>
  <si>
    <t>Tipo de plaza</t>
  </si>
  <si>
    <t>Plaza</t>
  </si>
  <si>
    <t>Horas</t>
  </si>
  <si>
    <t>Coordinación de Zona</t>
  </si>
  <si>
    <t>Tipo de servicio</t>
  </si>
  <si>
    <t>Alfabetización</t>
  </si>
  <si>
    <t>Educación Primaria</t>
  </si>
  <si>
    <t>Educación Secundaria</t>
  </si>
  <si>
    <t>Formación para el trabajo</t>
  </si>
  <si>
    <t>Tipo de apoyo</t>
  </si>
  <si>
    <t>Orden de Gobierno</t>
  </si>
  <si>
    <t xml:space="preserve">Fuente de Financiamiento </t>
  </si>
  <si>
    <t xml:space="preserve">Justificación o comentarios de la fuente de financiamiento </t>
  </si>
  <si>
    <t>Federal</t>
  </si>
  <si>
    <t>Estatal</t>
  </si>
  <si>
    <t>Subtotal Estatal (b)</t>
  </si>
  <si>
    <t>Ingresos propios</t>
  </si>
  <si>
    <t>Subtotal Estatal (c)</t>
  </si>
  <si>
    <t>Otros recursos (Especificar cuáles)</t>
  </si>
  <si>
    <t>Subtotal Otros recursos (d)</t>
  </si>
  <si>
    <t>Orden de Gobierno y Fuente de Financiamiento</t>
  </si>
  <si>
    <t>Comentarios:</t>
  </si>
  <si>
    <t>Respuesta:</t>
  </si>
  <si>
    <t>Nivel de Objetivo</t>
  </si>
  <si>
    <t>Nombre del Indicador</t>
  </si>
  <si>
    <t xml:space="preserve">Meta </t>
  </si>
  <si>
    <t>Logro</t>
  </si>
  <si>
    <t>% de cumplimiento</t>
  </si>
  <si>
    <t xml:space="preserve">Justificación </t>
  </si>
  <si>
    <t>Nombre del Sistema en el que se realiza la carga</t>
  </si>
  <si>
    <t>Instancia Federal y/o Estatal que le da seguimiento a los indicadores</t>
  </si>
  <si>
    <t>Indicadores MIR Federal</t>
  </si>
  <si>
    <t xml:space="preserve">Fin </t>
  </si>
  <si>
    <t xml:space="preserve">Propósito </t>
  </si>
  <si>
    <t xml:space="preserve">Componentes </t>
  </si>
  <si>
    <t xml:space="preserve">Actividades </t>
  </si>
  <si>
    <t>Indicadores Estatales (Programas Presupuestarios) o Actividades Institucionales</t>
  </si>
  <si>
    <t>Indicadores Institucionales</t>
  </si>
  <si>
    <t>Se pueden agregar el número necesario de celdas conforme a niveles de objetivos que apliquen.</t>
  </si>
  <si>
    <t>Ítem:</t>
  </si>
  <si>
    <t>Nombre de la evidencia:</t>
  </si>
  <si>
    <t>Consulta de la evidencia:</t>
  </si>
  <si>
    <t>¿Cómo afecta la rotación de personal a la operación y/o manejo del Fondo?</t>
  </si>
  <si>
    <t xml:space="preserve"> ¿Se destinaron al objetivo del Fondo o se regresaron? </t>
  </si>
  <si>
    <t>¿Dispone de Evaluaciones y/o auditorías internas del Fondo?</t>
  </si>
  <si>
    <t>Consideraciones que debe atender el Enlace Institucional:</t>
  </si>
  <si>
    <t>Situación Presupuestal del Fondo.</t>
  </si>
  <si>
    <r>
      <rPr>
        <b/>
        <sz val="14"/>
        <color rgb="FF72080B"/>
        <rFont val="Lucida Sans"/>
        <family val="2"/>
      </rPr>
      <t>Anexo 1.</t>
    </r>
    <r>
      <rPr>
        <b/>
        <sz val="14"/>
        <color rgb="FF000000"/>
        <rFont val="Lucida Sans"/>
        <family val="2"/>
      </rPr>
      <t xml:space="preserve"> Destino de las Aportaciones en el Estado</t>
    </r>
  </si>
  <si>
    <t xml:space="preserve">Para el Anexo 1 se debe: </t>
  </si>
  <si>
    <r>
      <rPr>
        <b/>
        <sz val="14"/>
        <color rgb="FF72080B"/>
        <rFont val="Lucida Sans"/>
        <family val="2"/>
      </rPr>
      <t>Guía</t>
    </r>
    <r>
      <rPr>
        <b/>
        <sz val="14"/>
        <color rgb="FF000000"/>
        <rFont val="Lucida Sans"/>
        <family val="2"/>
      </rPr>
      <t xml:space="preserve"> para la elaboración del Video de la Ejecutora del Fondo </t>
    </r>
  </si>
  <si>
    <t xml:space="preserve">Para realizar el correcto llenado de los formatos se recomienda lo siguiente: </t>
  </si>
  <si>
    <r>
      <t>·</t>
    </r>
    <r>
      <rPr>
        <sz val="16"/>
        <color theme="1"/>
        <rFont val="Times New Roman"/>
        <family val="1"/>
      </rPr>
      <t xml:space="preserve">         </t>
    </r>
    <r>
      <rPr>
        <sz val="16"/>
        <color theme="1"/>
        <rFont val="Verdana"/>
        <family val="2"/>
      </rPr>
      <t>Leer de manera detallada los siguientes documentos:</t>
    </r>
  </si>
  <si>
    <r>
      <t>·</t>
    </r>
    <r>
      <rPr>
        <sz val="16"/>
        <color theme="1"/>
        <rFont val="Times New Roman"/>
        <family val="1"/>
      </rPr>
      <t xml:space="preserve">         </t>
    </r>
    <r>
      <rPr>
        <sz val="16"/>
        <color theme="1"/>
        <rFont val="Verdana"/>
        <family val="2"/>
      </rPr>
      <t xml:space="preserve">La información debe requisarse (En cada una de las celdas según corresponda) con el mayor detalle y especificación posible </t>
    </r>
  </si>
  <si>
    <t>CONSIDERACIONES</t>
  </si>
  <si>
    <r>
      <t>·</t>
    </r>
    <r>
      <rPr>
        <sz val="16"/>
        <color theme="1"/>
        <rFont val="Times New Roman"/>
        <family val="1"/>
      </rPr>
      <t xml:space="preserve">         </t>
    </r>
    <r>
      <rPr>
        <sz val="16"/>
        <color theme="1"/>
        <rFont val="Verdana"/>
        <family val="2"/>
      </rPr>
      <t>En caso de dudas o inquietudes en el uso e interpretación de los instrumentos de evaluación, referirse a la Subsecretaría de Planeación/Dirección General del Sistema Estatal de Planeación con las Figuras Validadoras.</t>
    </r>
  </si>
  <si>
    <t>FAETA</t>
  </si>
  <si>
    <t>Cédula de Información para armar la Ficha de Desempeño
Anexo 1. Destino de las Aportaciones en el Estado
Tabla 1. Presupuesto del Fondo 2023 por Capítulo de Gasto
Tabla 2. Presupuesto del FAETA-Educación Tecnológica por Plantel
Tabla 3. Presupuesto del FAETA-Educación Tecnológica por Niveles Válidos del Personal y Tipo de Plaza
Tabla 4. Presupuesto ejercido del FAETA-Educación para Adultos por Distribución Geográfica
Tabla 5. Presupuesto del FAETA-Educación para Adultos por Tipo de Apoyo
Anexo 2.  Presupuesto del Fondo con Respecto al Total de Recursos de la Ejecutora 
Anexo 3. Resultados de Indicadores 2023
Anexo 4. Desempeño del Fondo
Anexo 5. Resumen de resultados del SUPLADEB FAETA
Guía para la elaboración del Video (Estilo Libre)</t>
  </si>
  <si>
    <r>
      <t>Programa Anual de Evaluación:</t>
    </r>
    <r>
      <rPr>
        <sz val="16"/>
        <color rgb="FF0000FF"/>
        <rFont val="Verdana"/>
        <family val="2"/>
      </rPr>
      <t xml:space="preserve"> http://www.veracruz.gob.mx/finanzas/wp-content/uploads/sites/2/2024/01/PAE-12-17-nov-ok.pdf </t>
    </r>
  </si>
  <si>
    <t>Cédula de Información para armar la Ficha de Desempeño del Ejercicio Fiscal 2023</t>
  </si>
  <si>
    <t>Fondo de Aportaciones para la Educación Tecnológica y de Adultos (FAETA)</t>
  </si>
  <si>
    <t>Sección</t>
  </si>
  <si>
    <t>Figura (Gráfica) O Apartado</t>
  </si>
  <si>
    <t>Respuestas o Comentarios:</t>
  </si>
  <si>
    <t>Evidencia documental o Ligas electrónicas:</t>
  </si>
  <si>
    <t>Descripción del Fondo</t>
  </si>
  <si>
    <t>CONALEP Veracruz</t>
  </si>
  <si>
    <t>Presupuesto Total nacional ET:</t>
  </si>
  <si>
    <t>Presupuesto Veracruz ET:</t>
  </si>
  <si>
    <t>% presupuesto asignado al Estado:</t>
  </si>
  <si>
    <t>IVEA:</t>
  </si>
  <si>
    <t>Presupuesto Total nacional EA:</t>
  </si>
  <si>
    <t>Presupuesto Veracruz EA:</t>
  </si>
  <si>
    <t>Contexto</t>
  </si>
  <si>
    <t>El objetivo de la sección es presentar las variables socioeconómicas que dan cuenta de las necesidades y/o problemas a los cuales el fondo puede contribuir u orientar la asignación y planeación de los recursos:</t>
  </si>
  <si>
    <t>Rango de población</t>
  </si>
  <si>
    <t>(0 a 20) número de municipios:</t>
  </si>
  <si>
    <t>(20 a 30) número de municipios:</t>
  </si>
  <si>
    <t>(30 a 40) número de municipios:</t>
  </si>
  <si>
    <t>(40 a 60) número de municipios:</t>
  </si>
  <si>
    <t>(más de 60) número de municipios:</t>
  </si>
  <si>
    <t>Hombres</t>
  </si>
  <si>
    <t>Mujeres</t>
  </si>
  <si>
    <t>%</t>
  </si>
  <si>
    <t>Analfabeta</t>
  </si>
  <si>
    <t>Sin primaria</t>
  </si>
  <si>
    <t>Sin secundaria</t>
  </si>
  <si>
    <t>CONALEP Veracruz: Planteles:</t>
  </si>
  <si>
    <t>Total 2023:</t>
  </si>
  <si>
    <t>Total 2022:</t>
  </si>
  <si>
    <t>Total 2021:</t>
  </si>
  <si>
    <t>Total 2020:</t>
  </si>
  <si>
    <t>Total 2019:</t>
  </si>
  <si>
    <t>CONALEP Veracruz: Eficiencia Terminal</t>
  </si>
  <si>
    <t>Año</t>
  </si>
  <si>
    <t>Matrícula</t>
  </si>
  <si>
    <t>Egresados</t>
  </si>
  <si>
    <t>CONALEP Veracruz: Eficiencia Terminal por género</t>
  </si>
  <si>
    <t>Matrícula Hombres</t>
  </si>
  <si>
    <t>Egresados Hombres</t>
  </si>
  <si>
    <t>Matrícula Mujeres</t>
  </si>
  <si>
    <t>Egresadas Mujeres</t>
  </si>
  <si>
    <t>Presupuesto y cobertura</t>
  </si>
  <si>
    <t>Objetivo, analizar, con base en el marco normativo del fondo, cómo se atendieron las necesidades por medio de la asignación y ejercicio del gasto en cada entidad federativa, para ello se muestra el ejercicio, destino y concurrencia del fondo en la entidad federativa para un ejercicio fiscal concluido, así como la incidencia sobre la población a la que benefician los recursos, desagregada por sexo.</t>
  </si>
  <si>
    <t>Presupuesto FAETA ET 2023 en millones de pesos</t>
  </si>
  <si>
    <t>IVEA</t>
  </si>
  <si>
    <t>Aprobado:</t>
  </si>
  <si>
    <t xml:space="preserve">Modificado: </t>
  </si>
  <si>
    <t>Ejercido:</t>
  </si>
  <si>
    <t>Total de recursos 2023 en millones de pesos</t>
  </si>
  <si>
    <t>FAETA ET:</t>
  </si>
  <si>
    <t xml:space="preserve">Ingresos propios: </t>
  </si>
  <si>
    <t>Otras aportaciones:</t>
  </si>
  <si>
    <t>Rubro</t>
  </si>
  <si>
    <t>Total (Mdp)</t>
  </si>
  <si>
    <t>Recursos humanos 2023</t>
  </si>
  <si>
    <t>Figura</t>
  </si>
  <si>
    <t>CONALEP</t>
  </si>
  <si>
    <t>Cobertura</t>
  </si>
  <si>
    <t>UCN</t>
  </si>
  <si>
    <t>Resultados</t>
  </si>
  <si>
    <t>Análisis de Indicadores Estratégicos y de Gestión</t>
  </si>
  <si>
    <t>El objetivo de esta sección es analizar el avance respecto a la meta de los indicadores estratégicos y de gestión de la Matriz de Indicadores para Resultados (MIR) federal del fondo. Deberá presentarse información de un indicador estratégico y de uno de gestión.</t>
  </si>
  <si>
    <t>Tasa bruta de escolarización media Superior.</t>
  </si>
  <si>
    <t>Meta:</t>
  </si>
  <si>
    <t>Logro:</t>
  </si>
  <si>
    <t>%:</t>
  </si>
  <si>
    <t>Porcentaje de eficiencia terminal del CONALEP.</t>
  </si>
  <si>
    <t>Tasa de variación de la población de 15 años o más en situación de rezago educativo.</t>
  </si>
  <si>
    <t>Porcentaje de población de 15 años y más en condición de rezago educativo que concluye el nivel de secundaria.</t>
  </si>
  <si>
    <t>Análisis de fortalezas, oportunidades, debilidades y amenazas (FODA)</t>
  </si>
  <si>
    <t>Se deben identificar las fortalezas, oportunidades, debilidades y amenazas de la gestión del fondo en la entidad (análisis FODA).</t>
  </si>
  <si>
    <t>Ejecutoras FAETA ET y EA</t>
  </si>
  <si>
    <t>Fortalezas:</t>
  </si>
  <si>
    <t>Oportunidades:</t>
  </si>
  <si>
    <t>Debilidades:</t>
  </si>
  <si>
    <t>Amenazas:</t>
  </si>
  <si>
    <t>Seguimiento a recomendaciones</t>
  </si>
  <si>
    <t>El objetivo consiste en realizar un análisis sobre los mecanismos que se utilizan para atender las recomendaciones provenientes de evaluaciones externas, así como señalar las que ya fueron atendidas en la entidad federativa.</t>
  </si>
  <si>
    <t>Número de recomendaciones PAE 2023 Tomo II:</t>
  </si>
  <si>
    <t>Número de recomendaciones atendidas:</t>
  </si>
  <si>
    <t>Número de recomendaciones concluidas:</t>
  </si>
  <si>
    <t>Número de recomendaciones pendientes de concluir:</t>
  </si>
  <si>
    <t>Calidad y suficiencia de la información</t>
  </si>
  <si>
    <t>Llenado exclusivo de la ITI-IAP Veracruz</t>
  </si>
  <si>
    <t>Recomendaciones</t>
  </si>
  <si>
    <t>Teléfono:</t>
  </si>
  <si>
    <t>Correo:</t>
  </si>
  <si>
    <r>
      <t xml:space="preserve">IVEA: </t>
    </r>
    <r>
      <rPr>
        <sz val="12"/>
        <color rgb="FF000000"/>
        <rFont val="Lucida Sans"/>
        <family val="2"/>
      </rPr>
      <t xml:space="preserve">Las </t>
    </r>
    <r>
      <rPr>
        <u/>
        <sz val="12"/>
        <color rgb="FF000000"/>
        <rFont val="Lucida Sans"/>
        <family val="2"/>
      </rPr>
      <t>tres últimas mediciones</t>
    </r>
    <r>
      <rPr>
        <sz val="12"/>
        <color rgb="FF000000"/>
        <rFont val="Lucida Sans"/>
        <family val="2"/>
      </rPr>
      <t xml:space="preserve"> del rezago educativo establecido para cada una:</t>
    </r>
  </si>
  <si>
    <r>
      <t>IVEA.</t>
    </r>
    <r>
      <rPr>
        <sz val="12"/>
        <color rgb="FF000000"/>
        <rFont val="Lucida Sans"/>
        <family val="2"/>
      </rPr>
      <t xml:space="preserve"> Porcentaje de población con rezago educativo por municipio (</t>
    </r>
    <r>
      <rPr>
        <u/>
        <sz val="12"/>
        <color rgb="FF000000"/>
        <rFont val="Lucida Sans"/>
        <family val="2"/>
      </rPr>
      <t>Conforme a la última medición</t>
    </r>
    <r>
      <rPr>
        <sz val="12"/>
        <color rgb="FF000000"/>
        <rFont val="Lucida Sans"/>
        <family val="2"/>
      </rPr>
      <t>):</t>
    </r>
  </si>
  <si>
    <r>
      <t>IVEA.</t>
    </r>
    <r>
      <rPr>
        <sz val="12"/>
        <color theme="0"/>
        <rFont val="Lucida Sans"/>
        <family val="2"/>
      </rPr>
      <t xml:space="preserve"> Personas con rezago educativo (</t>
    </r>
    <r>
      <rPr>
        <u/>
        <sz val="12"/>
        <color theme="0"/>
        <rFont val="Lucida Sans"/>
        <family val="2"/>
      </rPr>
      <t>Conforme a la última medición</t>
    </r>
    <r>
      <rPr>
        <sz val="12"/>
        <color theme="0"/>
        <rFont val="Lucida Sans"/>
        <family val="2"/>
      </rPr>
      <t>):</t>
    </r>
  </si>
  <si>
    <t>Niveles Válidos del personal</t>
  </si>
  <si>
    <t>Población de 15 años o más</t>
  </si>
  <si>
    <t xml:space="preserve">Datos de contacto: </t>
  </si>
  <si>
    <r>
      <rPr>
        <b/>
        <sz val="12"/>
        <color rgb="FF000000"/>
        <rFont val="Lucida Sans"/>
        <family val="2"/>
      </rPr>
      <t>Llenar la Tabla 1</t>
    </r>
    <r>
      <rPr>
        <sz val="12"/>
        <color rgb="FF000000"/>
        <rFont val="Lucida Sans"/>
        <family val="2"/>
      </rPr>
      <t xml:space="preserve">. Para cada subfondo. Presupuesto del subfondo en 2023 por Capítulo de Gasto, en la cual se debe desagregar para cada capítulo de gasto el presupuesto por momento contable y sumar el total global.
</t>
    </r>
    <r>
      <rPr>
        <b/>
        <sz val="12"/>
        <color rgb="FF000000"/>
        <rFont val="Lucida Sans"/>
        <family val="2"/>
      </rPr>
      <t>Llenar la Tabla 2.</t>
    </r>
    <r>
      <rPr>
        <sz val="12"/>
        <color rgb="FF000000"/>
        <rFont val="Lucida Sans"/>
        <family val="2"/>
      </rPr>
      <t xml:space="preserve"> Educación Tecnológica.
Presupuesto del FAETA-Educación Tecnológica en 2023 por plantel, en la cual se debe agregar el presupuesto por cada plantel en el Estado.
</t>
    </r>
    <r>
      <rPr>
        <b/>
        <sz val="12"/>
        <color rgb="FF000000"/>
        <rFont val="Lucida Sans"/>
        <family val="2"/>
      </rPr>
      <t>Llenar la Tabla 3</t>
    </r>
    <r>
      <rPr>
        <sz val="12"/>
        <color rgb="FF000000"/>
        <rFont val="Lucida Sans"/>
        <family val="2"/>
      </rPr>
      <t xml:space="preserve">. Educación Tecnológica
Presupuesto del FAETA-Educación Tecnológica en 2023 por niveles válidos del personal y tipo de plaza, en la cual se debe desagregar por niveles válidos el presupuesto ejercido por tipo de plaza.
</t>
    </r>
    <r>
      <rPr>
        <b/>
        <sz val="12"/>
        <color rgb="FF000000"/>
        <rFont val="Lucida Sans"/>
        <family val="2"/>
      </rPr>
      <t>Llenar la Tabla 4.</t>
    </r>
    <r>
      <rPr>
        <sz val="12"/>
        <color rgb="FF000000"/>
        <rFont val="Lucida Sans"/>
        <family val="2"/>
      </rPr>
      <t xml:space="preserve"> Educación para Adultos.
Presupuesto del FAETA-Educación para adultos en 2023 por distribución geográfica, en la cual se debe desagregar por cada uno de los municipios del Estado de Veracruz, el presupuesto ejercido por tipo de servicio (alfabetización, educación primaria y secundaria, y formación para el trabajo). Coordinaciones de Zona.
</t>
    </r>
    <r>
      <rPr>
        <b/>
        <sz val="12"/>
        <color rgb="FF000000"/>
        <rFont val="Lucida Sans"/>
        <family val="2"/>
      </rPr>
      <t>Llenar la Tabla 5.</t>
    </r>
    <r>
      <rPr>
        <sz val="12"/>
        <color rgb="FF000000"/>
        <rFont val="Lucida Sans"/>
        <family val="2"/>
      </rPr>
      <t xml:space="preserve">
Presupuesto del FAETA-Educación para adultos en 2023 por tipo de apoyo de acuerdo con las Reglas de Operación 2023, en la cual se debe desagregar por cada tipo de apoyo.
</t>
    </r>
  </si>
  <si>
    <r>
      <rPr>
        <b/>
        <sz val="14"/>
        <color rgb="FF72080B"/>
        <rFont val="Lucida Sans"/>
        <family val="2"/>
      </rPr>
      <t>Tabla 2.</t>
    </r>
    <r>
      <rPr>
        <b/>
        <sz val="14"/>
        <color rgb="FF000000"/>
        <rFont val="Lucida Sans"/>
        <family val="2"/>
      </rPr>
      <t xml:space="preserve"> Presupuesto del FAETA-Educación Tecnológica en 2023 por plantel</t>
    </r>
  </si>
  <si>
    <r>
      <rPr>
        <b/>
        <sz val="14"/>
        <color rgb="FF72080B"/>
        <rFont val="Lucida Sans"/>
        <family val="2"/>
      </rPr>
      <t>Tabla 1.</t>
    </r>
    <r>
      <rPr>
        <b/>
        <sz val="14"/>
        <color rgb="FF000000"/>
        <rFont val="Lucida Sans"/>
        <family val="2"/>
      </rPr>
      <t xml:space="preserve"> Presupuesto del Fondo 2023 por capítulos del gasto.</t>
    </r>
  </si>
  <si>
    <r>
      <rPr>
        <b/>
        <sz val="14"/>
        <color rgb="FF72080B"/>
        <rFont val="Lucida Sans"/>
        <family val="2"/>
      </rPr>
      <t>Tabla 3</t>
    </r>
    <r>
      <rPr>
        <b/>
        <sz val="14"/>
        <color rgb="FF000000"/>
        <rFont val="Lucida Sans"/>
        <family val="2"/>
      </rPr>
      <t>. Presupuesto ejercido del FAETA-Educación Tecnológica en 2023 por niveles válidos del personal y tipo de plaza.</t>
    </r>
  </si>
  <si>
    <r>
      <rPr>
        <b/>
        <sz val="14"/>
        <color rgb="FF72080B"/>
        <rFont val="Lucida Sans"/>
        <family val="2"/>
      </rPr>
      <t>Tabla 4.</t>
    </r>
    <r>
      <rPr>
        <b/>
        <sz val="14"/>
        <color rgb="FF000000"/>
        <rFont val="Lucida Sans"/>
        <family val="2"/>
      </rPr>
      <t xml:space="preserve"> Presupuesto ejercido del FAETA-Educación para adultos en 2023 por tipo de servicio y distribución geográfica por municipio.</t>
    </r>
  </si>
  <si>
    <t>Tabla 5. Presupuesto del FAETA-Educación para adultos en 2023 por tipo de apoyo.</t>
  </si>
  <si>
    <t>Anexo 2. Presupuesto del Fondo 2023 con Respecto al Total de Recursos de la Ejecutora</t>
  </si>
  <si>
    <t>% que representa el presupuesto del Fondo y cada Fuente de Financiamiento con respecto al total de recursos 2023 de la Ejecutora</t>
  </si>
  <si>
    <t>INGRESOS TOTALES 2023</t>
  </si>
  <si>
    <t>Total de ingresos 2023 de la Ejecutora (a + b+ c+ d)</t>
  </si>
  <si>
    <t>Fundamento legal por el que concurren y/o se complementan los recursos:</t>
  </si>
  <si>
    <t>CONCURRENCIA Y/O COMPLEMENTO DE RECURSOS</t>
  </si>
  <si>
    <r>
      <t>·</t>
    </r>
    <r>
      <rPr>
        <sz val="12"/>
        <color rgb="FF000000"/>
        <rFont val="Times New Roman"/>
        <family val="1"/>
      </rPr>
      <t xml:space="preserve">         </t>
    </r>
    <r>
      <rPr>
        <b/>
        <sz val="12"/>
        <color rgb="FF000000"/>
        <rFont val="Lucida Sans"/>
        <family val="2"/>
      </rPr>
      <t>Reportar los ingresos totales.</t>
    </r>
  </si>
  <si>
    <r>
      <t>·</t>
    </r>
    <r>
      <rPr>
        <sz val="12"/>
        <color rgb="FF000000"/>
        <rFont val="Times New Roman"/>
        <family val="1"/>
      </rPr>
      <t xml:space="preserve">         </t>
    </r>
    <r>
      <rPr>
        <b/>
        <sz val="12"/>
        <color rgb="FF000000"/>
        <rFont val="Lucida Sans"/>
        <family val="2"/>
      </rPr>
      <t>De aplicar concurrencia y/o complemento de recursos debe reportarse y explicarse que recursos concurren o complementan, señalando la Ley.</t>
    </r>
  </si>
  <si>
    <r>
      <t>·</t>
    </r>
    <r>
      <rPr>
        <sz val="12"/>
        <color rgb="FF000000"/>
        <rFont val="Times New Roman"/>
        <family val="1"/>
      </rPr>
      <t xml:space="preserve">         </t>
    </r>
    <r>
      <rPr>
        <b/>
        <sz val="12"/>
        <color rgb="FF000000"/>
        <rFont val="Lucida Sans"/>
        <family val="2"/>
      </rPr>
      <t>Anexar Fichas Técnicas y Reportes emitidos de los Sistemas en los que se reportan.</t>
    </r>
  </si>
  <si>
    <r>
      <rPr>
        <b/>
        <sz val="14"/>
        <color rgb="FF6E0D06"/>
        <rFont val="Arial"/>
        <family val="2"/>
      </rPr>
      <t>Anexo 4.</t>
    </r>
    <r>
      <rPr>
        <b/>
        <sz val="14"/>
        <color rgb="FF000000"/>
        <rFont val="Arial"/>
        <family val="2"/>
      </rPr>
      <t xml:space="preserve"> Cuestionario de Desempeño</t>
    </r>
  </si>
  <si>
    <t>1.- ¿Dispone de Redes Sociales, Portal Oficial de Internet, Apps o cualquier otro medio para difundir lo relacionado al manejo y operación del Fondo? ¿Difunde en su página de Internet la información sobre el ejercicio, destino y aplicación de los recursos del fondo, así como los resultados obtenidos, conforme a lo que establece la normativa? Detalle ampliamente.</t>
  </si>
  <si>
    <t xml:space="preserve">2.- ¿Se presentó rotación o cambio de personal que opera y/o maneja el Fondo? ¿Cuántos? </t>
  </si>
  <si>
    <t xml:space="preserve">¿Fueron reemplazados o causaron vacante? </t>
  </si>
  <si>
    <t xml:space="preserve">3.- ¿Abrieron, dentro del plazo establecido en la norma, una cuenta bancaria productiva y específica, en la que se recibieron y administraron exclusivamente los recursos del Fondo y sus rendimientos financieros? </t>
  </si>
  <si>
    <t>¿Los recursos fueron transferidos en tiempo y forma conforme al calendario?</t>
  </si>
  <si>
    <t xml:space="preserve"> ¿Generaron rendimientos? ¿Cuánto? </t>
  </si>
  <si>
    <t>¿Los rendimientos financieros generados, se registraron contable y presupuestalmente?</t>
  </si>
  <si>
    <t xml:space="preserve">4.- ¿Comprometieron recursos 2023 para el primer trimestre de 2024? </t>
  </si>
  <si>
    <t xml:space="preserve">¿Al finalizar el trimestre devengaron o pagaron  lo comprometido o se devolvió? </t>
  </si>
  <si>
    <t xml:space="preserve">¿A qué monto ascendió lo comprometido o devuelto? </t>
  </si>
  <si>
    <t>¿Qué beneficios se obtienen al poder comprometer los recursos?</t>
  </si>
  <si>
    <t xml:space="preserve">5.- ¿Participó en alguna evaluación del PAE Federal que emite SHCP y CONEVAL? </t>
  </si>
  <si>
    <t xml:space="preserve">¿Fue incluido en alguna evaluación del PAE Tomo I de indicadores en el Estado? </t>
  </si>
  <si>
    <t>6.- Explique el sistema contable y presupuestal para los registros acuerdo con la LGCG y los documentos emitidos por el CONAC, el registro de los movimientos financieros así como los controles internos que dispone la Ejecutora respecto al Fondo.</t>
  </si>
  <si>
    <t>Control Interno:</t>
  </si>
  <si>
    <t>Cantidad</t>
  </si>
  <si>
    <t>Sesiones ordinarias del Comité</t>
  </si>
  <si>
    <t>Sesiones extraordinarias del Comité</t>
  </si>
  <si>
    <t>Mesas o reuniones de trabajo del Comité</t>
  </si>
  <si>
    <t>Número de capacitaciones</t>
  </si>
  <si>
    <t>Cuestionamiento</t>
  </si>
  <si>
    <t>Sí/No</t>
  </si>
  <si>
    <t>Programa de Control Interno</t>
  </si>
  <si>
    <t>Informe Anual de Resultados</t>
  </si>
  <si>
    <t>Aplicación del análisis general del estado que guarda el ente</t>
  </si>
  <si>
    <t>Aplicación del análisis de los componentes y principios del ente</t>
  </si>
  <si>
    <t>Matriz de gestión de riesgos</t>
  </si>
  <si>
    <t>Auditoría de Control Interno</t>
  </si>
  <si>
    <t>Participación Social y/o Ciudadana</t>
  </si>
  <si>
    <t xml:space="preserve">Número Total de Comités </t>
  </si>
  <si>
    <t xml:space="preserve">Número Total de reuniones o verificaciones de los Comités </t>
  </si>
  <si>
    <t>Número Total de ciudadanos que participaron en los Comités</t>
  </si>
  <si>
    <t xml:space="preserve">Número de Cédulas de vigilancia y/o Reportes de resultados emitidos por los Comités  </t>
  </si>
  <si>
    <t xml:space="preserve">Programa Anual </t>
  </si>
  <si>
    <t>Actas de Entrega-Recepción de obras</t>
  </si>
  <si>
    <t xml:space="preserve">Incidentes reportados por los Comités </t>
  </si>
  <si>
    <t>Quejas y/o denuncias propiciado del trabajo de los Comités</t>
  </si>
  <si>
    <t>Auditoría y/o evaluación de la  Participación Social y/o ciudadana</t>
  </si>
  <si>
    <r>
      <rPr>
        <b/>
        <sz val="12"/>
        <color rgb="FF6E0D06"/>
        <rFont val="Lucida Sans"/>
        <family val="2"/>
      </rPr>
      <t>Anexo 5.</t>
    </r>
    <r>
      <rPr>
        <b/>
        <sz val="12"/>
        <color rgb="FF000000"/>
        <rFont val="Lucida Sans"/>
        <family val="2"/>
      </rPr>
      <t xml:space="preserve"> Resumen de resultados del SUPLADEB FASSA</t>
    </r>
  </si>
  <si>
    <t>Resultados 2023</t>
  </si>
  <si>
    <t xml:space="preserve">Sesiones ordinarias </t>
  </si>
  <si>
    <t>Sesiones extraordinarias</t>
  </si>
  <si>
    <t xml:space="preserve">Grupos o reuniones de trabajo </t>
  </si>
  <si>
    <t>Número de actas firmadas</t>
  </si>
  <si>
    <t>Total de acuerdos tomados</t>
  </si>
  <si>
    <t>Total de acuerdos concluidos</t>
  </si>
  <si>
    <t>Total de acuerdos pendientes</t>
  </si>
  <si>
    <t>Programa de Anual de Trabajo</t>
  </si>
  <si>
    <t>Todas las actas de las sesiones están firmadas</t>
  </si>
  <si>
    <t xml:space="preserve">Es útil el uso del Subcomité </t>
  </si>
  <si>
    <t xml:space="preserve">Las sesiones han generado Lineamientos, Leyes, Manuales, reglamentos o algún documento normativo de apoyo al Fondo </t>
  </si>
  <si>
    <t>El SUPLADEB ha sido auditado y/o evaluado</t>
  </si>
  <si>
    <t>Liga de acceso a consultar los principales resultados y descargar las actas de las sesiones:</t>
  </si>
  <si>
    <t>La Ejecutora elaborará un Video sobre el desempeño del Fondo en el Ejercicio Fiscal evaluado y podrá apoyarse en los puntos desarrollados en los videos de otros años.</t>
  </si>
  <si>
    <t>La creatividad, organización y Áreas participantes serán a consideración de cada Ejecutora cuidando el objetivo de informar, aclarar o ampliar la información al Evaluador y la ciudadanía veracruzana sobre los principales resultados de la operación del Fondo principalmente en el Ejercicio Fiscal 2023.</t>
  </si>
  <si>
    <r>
      <t xml:space="preserve"> Será el encargado de que se integre en un solo segmento donde las Áreas y/o un narrador expliquen el manejo del Fondo-. Deberá tener una </t>
    </r>
    <r>
      <rPr>
        <b/>
        <sz val="12"/>
        <color rgb="FF000000"/>
        <rFont val="Lucida Sans"/>
        <family val="2"/>
      </rPr>
      <t>duración</t>
    </r>
    <r>
      <rPr>
        <sz val="12"/>
        <color rgb="FF000000"/>
        <rFont val="Lucida Sans"/>
        <family val="2"/>
      </rPr>
      <t xml:space="preserve"> de por lo menos </t>
    </r>
    <r>
      <rPr>
        <b/>
        <sz val="12"/>
        <color rgb="FF000000"/>
        <rFont val="Lucida Sans"/>
        <family val="2"/>
      </rPr>
      <t>20 min.</t>
    </r>
    <r>
      <rPr>
        <sz val="12"/>
        <color rgb="FF000000"/>
        <rFont val="Lucida Sans"/>
        <family val="2"/>
      </rPr>
      <t xml:space="preserve">
 Se asegurará de que la exposición sea, en el marco del desempeño del manejo del Fondo en el Ejercicio Fiscal evaluado y podrá considerar resultados, comentarios o información del sexenio que está por concluir.
 Podrá solicitar el apoyo del Área de Tecnologías de la Información de su Institución, para garantizar la calidad, en virtud de que se difundirá en el Portal de Internet de la SEFIPLAN y de la Ejecutora, de así considerarlo.
 Deberá cuidar el lenguaje utilizado en la grabación del mismo por la imagen Institucional y del Gobierno del Estado de Veracruz, sobre todo por la repercusión y difusión que tendrá el video a nivel Estatal, Federal y ante la ciudadanía.
 Deberán cuidar la protección de datos personales en la información reportada, en el entendido de que el contenido es responsabilidad de la Ejecutora que lo informe.
 Una vez elaborado deberá </t>
    </r>
    <r>
      <rPr>
        <b/>
        <sz val="12"/>
        <color rgb="FF000000"/>
        <rFont val="Lucida Sans"/>
        <family val="2"/>
      </rPr>
      <t>remitirlo</t>
    </r>
    <r>
      <rPr>
        <sz val="12"/>
        <color rgb="FF000000"/>
        <rFont val="Lucida Sans"/>
        <family val="2"/>
      </rPr>
      <t xml:space="preserve"> a la Subsecretaría de Planeación de la SEFIPLAN </t>
    </r>
    <r>
      <rPr>
        <b/>
        <sz val="12"/>
        <color rgb="FF000000"/>
        <rFont val="Lucida Sans"/>
        <family val="2"/>
      </rPr>
      <t>a más tardar el día miércoles 15 de mayo de 2024.</t>
    </r>
    <r>
      <rPr>
        <sz val="12"/>
        <color rgb="FF000000"/>
        <rFont val="Lucida Sans"/>
        <family val="2"/>
      </rPr>
      <t xml:space="preserve">
 Cualquier eventualidad o cambio será resuelto por la SEFIPLAN en su carácter de Coordinadora de la Evaluación.
</t>
    </r>
  </si>
  <si>
    <t xml:space="preserve">Los siguientes anexos, forman parte del instrumento para realizar la Evaluación de Desempeño de los Recursos del Fondo: </t>
  </si>
  <si>
    <t>Los cuales deben ser llenados a detalle con la finalidad de ampliar, actualizar y mejorar la información disponible sobre el destino y ejercicio del presupuesto y los resultados; fomentando la cultura de la evaluación en el Gobierno Estatal y su disposición a participar en ella.</t>
  </si>
  <si>
    <r>
      <t xml:space="preserve">Término de Referencia: </t>
    </r>
    <r>
      <rPr>
        <sz val="16"/>
        <color rgb="FF0000FF"/>
        <rFont val="Verdana"/>
        <family val="2"/>
      </rPr>
      <t>http://www.veracruz.gob.mx/finanzas/transparencia/transparencia-proactiva/financiamiento-y-seguimiento-de-programas-de-desarrollo/evaluaciones-a-fondos-federales-2024/</t>
    </r>
  </si>
  <si>
    <t>% Eficiencia terminal</t>
  </si>
  <si>
    <r>
      <t xml:space="preserve">Describir brevemente los </t>
    </r>
    <r>
      <rPr>
        <b/>
        <sz val="12"/>
        <color rgb="FF000000"/>
        <rFont val="Lucida Sans"/>
        <family val="2"/>
      </rPr>
      <t>objetivos y destinos del FAETA en su componente ET y/o EA</t>
    </r>
    <r>
      <rPr>
        <sz val="12"/>
        <color rgb="FF000000"/>
        <rFont val="Lucida Sans"/>
        <family val="2"/>
      </rPr>
      <t xml:space="preserve"> de acuerdo con la normatividad:</t>
    </r>
  </si>
  <si>
    <r>
      <t xml:space="preserve">Porcentaje del </t>
    </r>
    <r>
      <rPr>
        <b/>
        <sz val="12"/>
        <color rgb="FF000000"/>
        <rFont val="Lucida Sans"/>
        <family val="2"/>
      </rPr>
      <t xml:space="preserve">presupuesto 2023 ET y/o EA </t>
    </r>
    <r>
      <rPr>
        <sz val="12"/>
        <color rgb="FF000000"/>
        <rFont val="Lucida Sans"/>
        <family val="2"/>
      </rPr>
      <t>asignado al Estado respecto al presupuesto total del FAETA mediante la fórmula de distribución, y la posición que la Entidad Veracruzana ocupa respecto de las demás detallar en las siguientes celdas por Ejecutora:</t>
    </r>
  </si>
  <si>
    <t xml:space="preserve">El propósito de la sección es describir brevemente los objetivos y destino del fondo de acuerdo con la normatividad. Asimismo, incluye el porcentaje del presupuesto asignado a la entidad mediante la fórmula de distribución en relación con el presupuesto total del fondo, y la posición que la entidad federativa ocupa respecto a las demás </t>
  </si>
  <si>
    <t>Servicios personales:</t>
  </si>
  <si>
    <t>Gastos de operación:</t>
  </si>
  <si>
    <t>Gastos de inversión:</t>
  </si>
  <si>
    <t>FAETA EA:</t>
  </si>
  <si>
    <t>Ramo 11:</t>
  </si>
  <si>
    <t>Otros ingresos:</t>
  </si>
  <si>
    <t>Administrativos:</t>
  </si>
  <si>
    <t>Técnicos Docentes:</t>
  </si>
  <si>
    <t>Asesores:</t>
  </si>
  <si>
    <t>Coordinaciones de Zona:</t>
  </si>
  <si>
    <t>Plazas Comunitarias:</t>
  </si>
  <si>
    <t>Plazas:</t>
  </si>
  <si>
    <t>Horas:</t>
  </si>
  <si>
    <t>Nivel</t>
  </si>
  <si>
    <t>Técnicos Docentes Bilingues:</t>
  </si>
  <si>
    <t>Atención</t>
  </si>
  <si>
    <t>Alfabetización:</t>
  </si>
  <si>
    <t>Primaria:</t>
  </si>
  <si>
    <t>Secundaria:</t>
  </si>
  <si>
    <t>Hispanohablante:</t>
  </si>
  <si>
    <t>Indígena:</t>
  </si>
  <si>
    <t>Educandos en el semestre (especificar semestre):</t>
  </si>
  <si>
    <t xml:space="preserve">Planteles: </t>
  </si>
  <si>
    <t>Porcentaje de Eficiencia Terminal:</t>
  </si>
  <si>
    <t>Alumnos hombres Egresados:</t>
  </si>
  <si>
    <t>Alumnas mujeres Egresadas:</t>
  </si>
  <si>
    <t>Cursos de capacitación al sector productivo:</t>
  </si>
  <si>
    <t>Personas capacitadas del sector productivo:</t>
  </si>
  <si>
    <t xml:space="preserve">Evaluaciones practicadas en estándares de competencia: </t>
  </si>
  <si>
    <t>Responsable del FAETA ET y/o EA Nombre:</t>
  </si>
  <si>
    <t>Responsable de la elaboración de la Ficha FAETA ET y/o EA Nombre:</t>
  </si>
  <si>
    <t>Tantoyuca</t>
  </si>
  <si>
    <t>Chicontepec</t>
  </si>
  <si>
    <t>Tuxpan</t>
  </si>
  <si>
    <t>Poza Rica</t>
  </si>
  <si>
    <t>Papantla</t>
  </si>
  <si>
    <t>Espinal</t>
  </si>
  <si>
    <t>Martínez de la Torre</t>
  </si>
  <si>
    <t>Perote</t>
  </si>
  <si>
    <t>Xalapa</t>
  </si>
  <si>
    <t>Coatepec</t>
  </si>
  <si>
    <t>Huatusco</t>
  </si>
  <si>
    <t>Orizaba</t>
  </si>
  <si>
    <t>Córdoba</t>
  </si>
  <si>
    <t>Zongolica</t>
  </si>
  <si>
    <t>Boca del Río</t>
  </si>
  <si>
    <t>Veracruz</t>
  </si>
  <si>
    <t>Tierra Blanca</t>
  </si>
  <si>
    <t>Cosamaloapan</t>
  </si>
  <si>
    <t>San Andrés Tuxtla</t>
  </si>
  <si>
    <t>Acayucan</t>
  </si>
  <si>
    <t>Minatitlán</t>
  </si>
  <si>
    <t>Coatzacoalcos</t>
  </si>
  <si>
    <t>Huayacocotla</t>
  </si>
  <si>
    <t>Pánuco</t>
  </si>
  <si>
    <t>Jáltipan</t>
  </si>
  <si>
    <t>RAMO 11</t>
  </si>
  <si>
    <t>CAPÍTULO 1000. SERVICIOS PERSONALES</t>
  </si>
  <si>
    <t>CAPÍTULO 2000. MATERIALES Y SUMINISTROS</t>
  </si>
  <si>
    <t>CAPÍTULO 3000. SERVICIOS GENERALES</t>
  </si>
  <si>
    <t>CAPÍTULO 4000. AYUDAS (Transferencias a personas voluntarias que participan en diversos programas federales)</t>
  </si>
  <si>
    <t>El recurso fue ministrado en su totalidad en tiempo y forma a este Instituto, del cual, el 3.55% fue reintegrado a la TESOFE por ser recursos no ejercidos y comprometidos al 31 de diciembre de 2023. La fuente de información es el Estado de Actividades del 1 de enero al 31 de diciembre de 2023, que se adjunta.</t>
  </si>
  <si>
    <t>Se ejerció en su totalidad el recurso que fue ministrado a este Instituto, solo se efectuó el reintegro de los rendimientos financieros. La fuente de información es el Estado de Actividades del 1 de enero al 31 de diciembre de 2023.</t>
  </si>
  <si>
    <t>Subtotal Federal (a)</t>
  </si>
  <si>
    <t>Participaciones Federales</t>
  </si>
  <si>
    <t>Se ejerció al 100% el recurso ministrado por la Tesorería de la SEFIPLAN, en el capítulo 1000. La fuente de información es el Estado de Actividades del 1 de enero al 31 de diciembre de 2023.</t>
  </si>
  <si>
    <t>Ingresos Propios</t>
  </si>
  <si>
    <t>Los recursos de Ingresos Propios fueron captados a través de la Oficina Virtual de Hacienda por la reexpedición de duplicados de certificados. La fuente de información es el Estado de Actividades del 1 de enero al 31 de diciembre de 2023.</t>
  </si>
  <si>
    <t>Otros Ingresos</t>
  </si>
  <si>
    <t>Son recursos provenientes del pago de seguros de los vehículos siniestrados, así como el uso de disponibilidades. La fuente de información es el Estado de Actividades del 1 de enero al 31 de diciembre de 2023.</t>
  </si>
  <si>
    <t>La fuente de información proviene del Estado de Actividades del 1 de enero al 31 de diciembre de 2023.</t>
  </si>
  <si>
    <r>
      <t>En primer lugar es importante informar que con fundamento en el artículo 100, inciso b) y 101 de los Lineamientos Generales y Específicos de Discpilina, Control y Austeridad Eficaz de las Dependencias y Entidades del Poder Ejecutivo 2010, este Instituto utiliza la aplicación definida por la Secretaría de Finanzas y Planeación del Estado de Veracruz, consistente en el Sistema Único de Administración Financiera de Organismos Públicos de la Administración Püblica Paraestatal, (SUAFOP), mediante el cual se registra de manera automática, armónica, delimitada, específica y en tiempo real las operaciones contables y presupuestarias, generando, consolidando e integrando los estados financieros, cuyos Informes facilitan el seguimiento, evaluación y fiscalización del manejo y operación del Fondo "FAETA".</t>
    </r>
    <r>
      <rPr>
        <b/>
        <sz val="9"/>
        <rFont val="Lucida Sans"/>
        <family val="2"/>
      </rPr>
      <t xml:space="preserve"> Los estados  financieros trimestrales correspondientes al ejercicio 2023, están publicados en el Portal Oficial de Internet del IVEA, a través de la liga: http://www.ivea.gob.mx,</t>
    </r>
    <r>
      <rPr>
        <sz val="9"/>
        <rFont val="Lucida Sans"/>
        <family val="2"/>
      </rPr>
      <t xml:space="preserve"> en el Apartado de Transparencia, en una división  denominada "Contabilidad Gubernamental", sección de "Obligaciones en materia de Contabilidad Gubernamental", en cuyos Reportes se encuentran registrados los montos ejercidos, el destino de los mismos, así como las partidas en las cuales fueron aplicados dichos recursos.</t>
    </r>
    <r>
      <rPr>
        <i/>
        <sz val="9"/>
        <rFont val="Lucida Sans"/>
        <family val="2"/>
      </rPr>
      <t xml:space="preserve"> </t>
    </r>
    <r>
      <rPr>
        <sz val="9"/>
        <rFont val="Lucida Sans"/>
        <family val="2"/>
      </rPr>
      <t>Así también, se tiene acceso a Sistemas o Plataformas virtuales Federales utilizadas para el manejo, operación, reporte y control relacionado al Fondo,  como es el Sistema de Recursos Federales Transferidos,</t>
    </r>
    <r>
      <rPr>
        <b/>
        <sz val="9"/>
        <rFont val="Lucida Sans"/>
        <family val="2"/>
      </rPr>
      <t xml:space="preserve"> (SRFT), </t>
    </r>
    <r>
      <rPr>
        <sz val="9"/>
        <rFont val="Lucida Sans"/>
        <family val="2"/>
      </rPr>
      <t xml:space="preserve">que es la aplicación informática diseñada por la Secretaría de Hacienda y Crédito Público (SHCP) mediante la cual se reporta la información sobre el ejercicio, destino y resultados obtenidos con los recursos federales transferidos provenientes del Fondo "FAETA" de manera trimestral, para cumplir con las disposiciones que establece el marco normativo de esos recursos. Asi mismo, se tiene acceso al Sistema Automatizado de Seguimiento y Acreditación </t>
    </r>
    <r>
      <rPr>
        <b/>
        <sz val="9"/>
        <rFont val="Lucida Sans"/>
        <family val="2"/>
      </rPr>
      <t>(SASA),</t>
    </r>
    <r>
      <rPr>
        <sz val="9"/>
        <rFont val="Lucida Sans"/>
        <family val="2"/>
      </rPr>
      <t xml:space="preserve"> que es un sistema de registro nacional y control electrónico de la incorporación, acreditación, avance académico y certificación de adultos que atiende el INEA y que reporta los resultados en dicha materia.</t>
    </r>
  </si>
  <si>
    <t xml:space="preserve">Si, la página de Transparencia del IVEA </t>
  </si>
  <si>
    <t>Durante el ejercicio de 2023, se presentó el cambio de la persona responsable de la emisión de Estados Financieros, cuya labor fue asignada a personal adscrito al Departamento de Recursos Financieros.</t>
  </si>
  <si>
    <t>Un reemplazo de la persona encargada de la emisión de Estados Financieros.</t>
  </si>
  <si>
    <t>No hubo rotación del personal que opera y maneja el citado Fondo "FAETA"</t>
  </si>
  <si>
    <t>Sí, se cumplió con el plazo establecido, ya que con número de oficio SA/1422/2022 de fecha 8 de diciembre de 2022, se notificó al Mtro. Mario Emir Macip Olvera, Tesorero de la Secretaría de Finanzas y Planeación, la nueva cuenta bancaria concentradora para las ministraciones y rendimientos financieros de los recursos del FAETA 2023, para operar en el ejercicio fiscal 2023, así como, la fecha de apertura de 7 de diciembre de 2022.</t>
  </si>
  <si>
    <r>
      <rPr>
        <b/>
        <sz val="9"/>
        <color rgb="FF000000"/>
        <rFont val="Lucida Sans"/>
        <family val="2"/>
      </rPr>
      <t>1.</t>
    </r>
    <r>
      <rPr>
        <sz val="9"/>
        <color rgb="FF000000"/>
        <rFont val="Lucida Sans"/>
        <family val="2"/>
      </rPr>
      <t xml:space="preserve"> Oficio No.SA/1422/2022 de fecha 8 de diciembre de 2022</t>
    </r>
  </si>
  <si>
    <r>
      <t>Con base en el "ACUERDO por el que se da a conocer a los gobiernos de las entidades federativas la distribución y calendarización para la ministración durante el Ejercicio Fiscal 2023, de los recursos correspondientes a los Ramos Generales 28 Participaciones a Entidades Federativas y Municipios, y 33 Aportaciones Federales para Entidades Federativas y Municipios", que señala las fechas de ministración, así como, a las gestiones realizadas por este Instituto ante la Secretaría de Educación de Veracruz y esta a su vez, ante la Secretaría de Finanzas y Planeación, los recursos fueron ministrados en tiempo y forma a este Instituto, como se muestra en el Auxiliar de la Partida de Ingresos 4-2-2-1-9103-0001 denominada "Recursos Federales Etiquetados (FAETA)"  que refleja las</t>
    </r>
    <r>
      <rPr>
        <b/>
        <sz val="9"/>
        <rFont val="Lucida Sans"/>
        <family val="2"/>
      </rPr>
      <t xml:space="preserve"> fechas</t>
    </r>
    <r>
      <rPr>
        <sz val="9"/>
        <rFont val="Lucida Sans"/>
        <family val="2"/>
      </rPr>
      <t xml:space="preserve"> en que se recibieron los depósitos así como, los importes, consistente en las ministraciones por la cifra de $239,572,605.57 y los Rendimientos Financieros ministrados por la SEFIPLAN del orden de $293,626.31, ascendiendo a un monto total de $239,866,231.88; como se comprueba en la relación de transferencias realizadas por la SEFIPLAN al IVEA y la relación de rendimientos financieros por el ejercicio 2023, comprobados a través de los Oficios, Órdenes y Recibos de pago para la solicitud de recursos "FAETA" ante la Dirección de Contabilidad y Control Presupuestal de la Secretaría de Educación de Veracruz, tanto de las ministraciones y como de los rendimientos citados, así también, con la presentación del Estado Financiero del ejercicio 2023 que emite el Sistema Contable del SUAFOP.</t>
    </r>
  </si>
  <si>
    <r>
      <rPr>
        <b/>
        <sz val="9"/>
        <rFont val="Lucida Sans"/>
        <family val="2"/>
      </rPr>
      <t xml:space="preserve">2. </t>
    </r>
    <r>
      <rPr>
        <sz val="9"/>
        <rFont val="Lucida Sans"/>
        <family val="2"/>
      </rPr>
      <t xml:space="preserve">ACUERDO por el que se da a conocer a los gobiernos de las entidades federativas la distribución y calendarización para la ministración durante el Ejercicio Fiscal 2023, de los recursos correspondientes a los Ramos Generales 28 Participaciones a Entidades Federativas y Municipios, y 33 Aportaciones Federales para Entidades Federativas y Municipios publicado en el DOF el lunes19 diciembre 2022, PDF
</t>
    </r>
    <r>
      <rPr>
        <b/>
        <sz val="9"/>
        <rFont val="Lucida Sans"/>
        <family val="2"/>
      </rPr>
      <t xml:space="preserve">3. </t>
    </r>
    <r>
      <rPr>
        <sz val="9"/>
        <rFont val="Lucida Sans"/>
        <family val="2"/>
      </rPr>
      <t xml:space="preserve">Auxiliar de la Partida de Ingresos 4-2-2-1-9103-0001 denominada "Recursos Federales Etiquetados (FAETA)"  que refleja las fechas en que se recibieron los depósitos y los montos recibidos del Fondo “FAETA", PDF
</t>
    </r>
    <r>
      <rPr>
        <b/>
        <sz val="9"/>
        <rFont val="Lucida Sans"/>
        <family val="2"/>
      </rPr>
      <t xml:space="preserve">4. </t>
    </r>
    <r>
      <rPr>
        <sz val="9"/>
        <rFont val="Lucida Sans"/>
        <family val="2"/>
      </rPr>
      <t xml:space="preserve">Relación de transferencias realizadas de SEFIPLAN al IVEA del ejercicio fiscal 2023 del orden de $239,572,605.57, PDF.
</t>
    </r>
    <r>
      <rPr>
        <b/>
        <sz val="9"/>
        <rFont val="Lucida Sans"/>
        <family val="2"/>
      </rPr>
      <t xml:space="preserve">5. </t>
    </r>
    <r>
      <rPr>
        <sz val="9"/>
        <rFont val="Lucida Sans"/>
        <family val="2"/>
      </rPr>
      <t xml:space="preserve">Relación de Rendimientos financieros ministrados por la Sefiplan al IVEA del ejercicio 2023, del orden de $293,626.31, PDF. </t>
    </r>
    <r>
      <rPr>
        <b/>
        <sz val="9"/>
        <rFont val="Lucida Sans"/>
        <family val="2"/>
      </rPr>
      <t xml:space="preserve">6. </t>
    </r>
    <r>
      <rPr>
        <sz val="9"/>
        <rFont val="Lucida Sans"/>
        <family val="2"/>
      </rPr>
      <t xml:space="preserve">Oficios, Órdenes y Recibos de pago para la solicitud de recursos FAETA de ministraciones dirigidos ante la Dirección de Contabilidad y Control Presupuestal de la Secretaría de Educación de Veracruz del ejercicio 2023, PDF </t>
    </r>
    <r>
      <rPr>
        <b/>
        <sz val="9"/>
        <rFont val="Lucida Sans"/>
        <family val="2"/>
      </rPr>
      <t xml:space="preserve">7. </t>
    </r>
    <r>
      <rPr>
        <sz val="9"/>
        <rFont val="Lucida Sans"/>
        <family val="2"/>
      </rPr>
      <t xml:space="preserve">Oficios, Órdenes y Recibos de pago para la solicitud de recursos FAETA de rendimientos financieros del ejercicio 2023, PDF </t>
    </r>
    <r>
      <rPr>
        <b/>
        <sz val="9"/>
        <rFont val="Lucida Sans"/>
        <family val="2"/>
      </rPr>
      <t xml:space="preserve">8. </t>
    </r>
    <r>
      <rPr>
        <sz val="9"/>
        <rFont val="Lucida Sans"/>
        <family val="2"/>
      </rPr>
      <t xml:space="preserve">Estados Financieros del ejercicio 2023 que emite el Sistema Contable del SUAFOP", PDF                                                                                                                                                                                                                                                                                                                                                              </t>
    </r>
  </si>
  <si>
    <t xml:space="preserve"> Sí, la Secretaría de Finanzas y Planeación ministró a este Instituto los rendimientos financieros generados en la cuenta bancaria productiva donde Secretaría de Hacienda y Crédito Público transfiere los recursos del Fondo de Aportaciones para la Educación Tecnológica y de Adultos "FAETA", para operar en el ejercicio fiscal 2023, los cuales ascendieron a $293,626.31</t>
  </si>
  <si>
    <r>
      <rPr>
        <b/>
        <sz val="9"/>
        <rFont val="Lucida Sans"/>
        <family val="2"/>
      </rPr>
      <t>9.  A</t>
    </r>
    <r>
      <rPr>
        <sz val="9"/>
        <rFont val="Lucida Sans"/>
        <family val="2"/>
      </rPr>
      <t xml:space="preserve">uxiliar de la Partida de Ingresos 4-2-2-1-9103-0001 denominada "Recursos Federales Etiquetados "FAETA)"  que refleja las fechas en que se recibieron los depósitos y los montos, por concepto de rendimientos del Fondo “FAETA", PDF
</t>
    </r>
    <r>
      <rPr>
        <b/>
        <sz val="9"/>
        <rFont val="Lucida Sans"/>
        <family val="2"/>
      </rPr>
      <t xml:space="preserve">10. </t>
    </r>
    <r>
      <rPr>
        <sz val="9"/>
        <rFont val="Lucida Sans"/>
        <family val="2"/>
      </rPr>
      <t xml:space="preserve">Relación de Rendimientos financieros ministrados por la Sefiplan al IVEA del ejercicio 2023, del orden de $293,626.31, PDF. 
</t>
    </r>
    <r>
      <rPr>
        <b/>
        <sz val="9"/>
        <rFont val="Lucida Sans"/>
        <family val="2"/>
      </rPr>
      <t xml:space="preserve">11. </t>
    </r>
    <r>
      <rPr>
        <sz val="9"/>
        <rFont val="Lucida Sans"/>
        <family val="2"/>
      </rPr>
      <t xml:space="preserve">Oficios, Órdenes y Recibos de pago para la solicitud de los citados rendimientos generados de los recursos de "FAETA" dirigidos ante la Dirección de Contabilidad y Control Presupuestal de la Secretaría de Educación de Veracruz del ejercicio 2023, PDF                                                                                                                                                           </t>
    </r>
    <r>
      <rPr>
        <b/>
        <sz val="9"/>
        <color rgb="FFFF0000"/>
        <rFont val="Lucida Sans"/>
        <family val="2"/>
      </rPr>
      <t/>
    </r>
  </si>
  <si>
    <r>
      <t xml:space="preserve">Si, se registraron Contable y Presupuestalmente: </t>
    </r>
    <r>
      <rPr>
        <b/>
        <u/>
        <sz val="9"/>
        <rFont val="Lucida Sans"/>
        <family val="2"/>
      </rPr>
      <t>Contable</t>
    </r>
    <r>
      <rPr>
        <b/>
        <sz val="9"/>
        <rFont val="Lucida Sans"/>
        <family val="2"/>
      </rPr>
      <t xml:space="preserve"> </t>
    </r>
    <r>
      <rPr>
        <sz val="9"/>
        <rFont val="Lucida Sans"/>
        <family val="2"/>
      </rPr>
      <t xml:space="preserve">en la Cuenta 4-2-2-1-9103-0000,, denominada "Recursos Federales Etiquetados", como se refleja en el Estado de Actividades del 01 de enero al 31 de diciembre de 2023. Y </t>
    </r>
    <r>
      <rPr>
        <b/>
        <u/>
        <sz val="9"/>
        <rFont val="Lucida Sans"/>
        <family val="2"/>
      </rPr>
      <t>Presupuestal</t>
    </r>
    <r>
      <rPr>
        <sz val="9"/>
        <rFont val="Lucida Sans"/>
        <family val="2"/>
      </rPr>
      <t xml:space="preserve"> en la Partida 13400007 denominada "Compensación Administrativa"  dentro del Capítulo 1000 Servicios Personales; como se refleja en el Estado del Ejercicio del Presupuesto de Egresos por Organización Concentrado del 1° de enero al 31 de diciembre de 2023.</t>
    </r>
  </si>
  <si>
    <r>
      <rPr>
        <b/>
        <sz val="9"/>
        <rFont val="Lucida Sans"/>
        <family val="2"/>
      </rPr>
      <t xml:space="preserve">12. </t>
    </r>
    <r>
      <rPr>
        <sz val="9"/>
        <rFont val="Lucida Sans"/>
        <family val="2"/>
      </rPr>
      <t xml:space="preserve">Estado de Actividades del 1 de Enero al 31 de Diciembre de 2023.                                                                                             </t>
    </r>
    <r>
      <rPr>
        <b/>
        <sz val="9"/>
        <rFont val="Lucida Sans"/>
        <family val="2"/>
      </rPr>
      <t xml:space="preserve">13. </t>
    </r>
    <r>
      <rPr>
        <sz val="9"/>
        <rFont val="Lucida Sans"/>
        <family val="2"/>
      </rPr>
      <t>Estado del Ejercicio del Presupuesto de Egresos por Organización Concentrado del 1° de Enero al 31 de Diciembre de 2023, página 1</t>
    </r>
  </si>
  <si>
    <t>Con oficio número SA/0012/2024 de fecha 8 de enero de 2024 y con fundamento en el artículo 17 de la Ley de Disciplina Financiera de las Entidades Federativas y los Municipios, fue solicitada la línea de captura a la Tesorería de la SEFIPLAN para reintegrar a la Tesorería de la Federación, los rendimientos financieros de la Cuenta Bancaria Concentradora Ramo 33 "FAETA" del ejercicio 2023,  El día  11 de enero de 2024 se reintegraron los rendimientos financieros a la TESOFE, como se comprueba con el SPEI respectivo.</t>
  </si>
  <si>
    <r>
      <rPr>
        <b/>
        <sz val="9"/>
        <rFont val="Lucida Sans"/>
        <family val="2"/>
      </rPr>
      <t>14.</t>
    </r>
    <r>
      <rPr>
        <sz val="9"/>
        <rFont val="Lucida Sans"/>
        <family val="2"/>
      </rPr>
      <t xml:space="preserve"> Oficio número SA/0012/2024, solicitud de recursos, línea de captura y SPEI del orden de $293,627.00</t>
    </r>
  </si>
  <si>
    <t>Si</t>
  </si>
  <si>
    <t>Al corte de la citada información, aún no se concluye el primer trimestre del ejercicio 2024, por lo que no se puede proporcionar la información solicitada.</t>
  </si>
  <si>
    <t>Al 31 de diciembre de 2023, se quedó un monto comprometido por $19,617,304.52 (Diecinueve millones seiscientos diecisiete mil trescientos cuatro pesos 52/100 M.N.), mismos que se pagarán en el primer trimestre del ejercicio en curso, esto, con fundamento en el artículo 17 de la Ley de Disciplina Financiera de las Entiddaes Federativas y los Municipios, vigente. Referente al monto devuelto, a la fecha se  están llevando a cabo los pagos de los recursos comprometidos al 31 de diciembre de 2023 y de acuerdo al artículo 17 de la Ley de Disciplina Financiera de las Entidades Federativas y los Municipios, se tiene hasta el 15 de abril de 2024, para reintegrar el recurso que se quedó comprometido al 31 de diciembre 2023 y que no fue pagado.</t>
  </si>
  <si>
    <r>
      <rPr>
        <b/>
        <sz val="11"/>
        <rFont val="Calibri"/>
        <family val="2"/>
        <scheme val="minor"/>
      </rPr>
      <t>1.</t>
    </r>
    <r>
      <rPr>
        <sz val="11"/>
        <rFont val="Calibri"/>
        <family val="2"/>
        <scheme val="minor"/>
      </rPr>
      <t xml:space="preserve"> Estados Financieros al 31 de diciembre de 2023, </t>
    </r>
    <r>
      <rPr>
        <b/>
        <sz val="11"/>
        <rFont val="Calibri"/>
        <family val="2"/>
        <scheme val="minor"/>
      </rPr>
      <t xml:space="preserve">2. </t>
    </r>
    <r>
      <rPr>
        <sz val="11"/>
        <rFont val="Calibri"/>
        <family val="2"/>
        <scheme val="minor"/>
      </rPr>
      <t>Notas a los Estados Financieros, páginas 5 y  6, PDF</t>
    </r>
  </si>
  <si>
    <t>http://repositorio.veracruz.gob.mx/ivea/wp-content/uploads/sites/17/2024/01/LTAIPVIL15XXIc.pdf</t>
  </si>
  <si>
    <t>Al dejar los recursos comprometidos se pretende ejercer al 100% el presupuesto asignado a este Instituto.</t>
  </si>
  <si>
    <t>Si.</t>
  </si>
  <si>
    <r>
      <t xml:space="preserve">Propiamente evaluaciones y auditorías internas del Fondo "FAETA" no se llevan a cabo, sin embargo el Órgano Interno de Control en la Secretaría de Educación de Veracruz, efectúa evaluaciones de manera mensual a la </t>
    </r>
    <r>
      <rPr>
        <b/>
        <sz val="9"/>
        <rFont val="Lucida Sans"/>
        <family val="2"/>
      </rPr>
      <t>comprobación y ejercicio del gasto,</t>
    </r>
    <r>
      <rPr>
        <sz val="9"/>
        <rFont val="Lucida Sans"/>
        <family val="2"/>
      </rPr>
      <t xml:space="preserve"> a través de la selección de las partidas más relevantes y/o representativas, en los registros contables de los Estados Financieros y en cuyos resultados solo se emiten comentarios y/o recomendaciones, se adjunta una muestra de los oficios emitidos por el citado Órgano Interno de Control, en los que se requiere la comprobación, para atender las evaluaciones de los meses de marzo, abril, mayo, junio y julio correspondientes al ejercicio de 2023.</t>
    </r>
  </si>
  <si>
    <t>Oficios números OIC-SEV-DFI-1255-23, OIC-SEV-DFI-1524-23, OIC-SEV-DFI-1723-23, OIC-SEV-DFI-2143-23, OIC-SEV-DFI-2384-23, PDF</t>
  </si>
  <si>
    <r>
      <t>El IVEA opera el sistema contable a través del Sistema Único de Administración Financiera para Organismos Públicos denominado "SUAFOP", este sistema de contabilidad es una rama de la Teoría General de la Contabilidad que se aplica en el Sector Público, cuya operación está regulada por una base legal y normas técnicas, como lo son la Ley General de Contabilidad Gubernamental y los Documentos emitidos por el CONAC por lo que, para el registro de las operaciones presupuestarias y contables, el IVEA deberá ajustarse a sus respectivos catálogos de cuentas, cuyas listas de cuentas estarán alineadas, tanto conceptualmente como en sus principales agregados, al plan de cuentas y Clasificador del Gasto que emite la Secretaría de Finanzas y Planeación. en cuanto a los controles internos se informa que los procesos contienen lo siguiente:</t>
    </r>
    <r>
      <rPr>
        <b/>
        <sz val="9"/>
        <rFont val="Lucida Sans"/>
        <family val="2"/>
      </rPr>
      <t>1. Comprobación:</t>
    </r>
    <r>
      <rPr>
        <sz val="9"/>
        <rFont val="Lucida Sans"/>
        <family val="2"/>
      </rPr>
      <t xml:space="preserve"> La documentación con la que se opera, garantiza que se registre y conserve información detallada, precisa y suficiente para apoyar y corroborar las transacciones.</t>
    </r>
    <r>
      <rPr>
        <b/>
        <sz val="9"/>
        <rFont val="Lucida Sans"/>
        <family val="2"/>
      </rPr>
      <t xml:space="preserve"> 2. Autorización:</t>
    </r>
    <r>
      <rPr>
        <sz val="9"/>
        <rFont val="Lucida Sans"/>
        <family val="2"/>
      </rPr>
      <t xml:space="preserve"> Determina que las transacciones deben ser revisadas y autorizadas antes de su aplicación. </t>
    </r>
    <r>
      <rPr>
        <b/>
        <sz val="9"/>
        <rFont val="Lucida Sans"/>
        <family val="2"/>
      </rPr>
      <t>3. Conciliaciones:</t>
    </r>
    <r>
      <rPr>
        <sz val="9"/>
        <rFont val="Lucida Sans"/>
        <family val="2"/>
      </rPr>
      <t xml:space="preserve"> Las conciliaciones contables corroboran que las transacciones registradas sean precisas y brindan la información.</t>
    </r>
    <r>
      <rPr>
        <b/>
        <sz val="9"/>
        <rFont val="Lucida Sans"/>
        <family val="2"/>
      </rPr>
      <t xml:space="preserve"> 4. Normativa:</t>
    </r>
    <r>
      <rPr>
        <sz val="9"/>
        <rFont val="Lucida Sans"/>
        <family val="2"/>
      </rPr>
      <t xml:space="preserve"> Cumplimiento de la normatividad vigente aplicable y reglamentos.</t>
    </r>
  </si>
  <si>
    <t>Clasificador por Objeto del Gasto, en PDF</t>
  </si>
  <si>
    <r>
      <rPr>
        <b/>
        <sz val="9"/>
        <rFont val="Lucida Sans"/>
        <family val="2"/>
      </rPr>
      <t>Ejercicio 2020.-</t>
    </r>
    <r>
      <rPr>
        <sz val="9"/>
        <rFont val="Lucida Sans"/>
        <family val="2"/>
      </rPr>
      <t xml:space="preserve">Es importante informar que derivado de la publicación en Gaceta Oficial de fecha 29 de agosto de 2019 de las Disposiciones y el Manual Administrativo de Aplicación General en Materia de Control Interno para las Dependencias y Entidades del Poder Ejecutivo del Estado de Veracruz, este Instituto inició los trabajos consistentes en la instalación del Comité de Control Interno y Desempeño Institucional (COCODI), en el mes de enero de 2020, en la elaboración de la Guía Operativa y lineamientos de Control Interno. </t>
    </r>
    <r>
      <rPr>
        <b/>
        <sz val="9"/>
        <rFont val="Lucida Sans"/>
        <family val="2"/>
      </rPr>
      <t xml:space="preserve">Ejercicio 2021.- </t>
    </r>
    <r>
      <rPr>
        <sz val="9"/>
        <rFont val="Lucida Sans"/>
        <family val="2"/>
      </rPr>
      <t xml:space="preserve">Se llevó a cabo durante el ejercicio 2021, la emisión y aplicación de cuestionarios relativos a ética, perfil de puesto e identificación de riesgos al personal del Instituto, así como, la elaboración de Mapas de Riesgos, a fin de dar cumplimiento a las disposiciones del citado manual. </t>
    </r>
    <r>
      <rPr>
        <b/>
        <sz val="9"/>
        <rFont val="Lucida Sans"/>
        <family val="2"/>
      </rPr>
      <t>Ejercicio 2022.-</t>
    </r>
    <r>
      <rPr>
        <sz val="9"/>
        <rFont val="Lucida Sans"/>
        <family val="2"/>
      </rPr>
      <t xml:space="preserve">Derivado de una reunión de trabajo sostenida con la Contraloría General y el Órgano Interno de Control de la SEV, llevada a cabo en el mes de marzo del ejercicio  2022 y en virtud de que el IVEA no cuenta con un Órgano Interno de Control, se nos instruyó integrar un Equipo de Trabajo de Seguimiento a la Aplicación del Sistema de Control Interno (SICI), mediante la designación de un integrante homólogo para el seguimiento de Ética, un segundo para Gestión de Riesgos y un tercero para el Seguimiento del SICI; respectivamente, porque no aplicar la instalación de un COCODI en el IVEA, siendo integrado un Equipo de Trabajo, no obstante, en el mes de agosto del ejercicio 2022, fuimos citados a un curso de inducción convocado por el Coordinador del Sistema de Control Interno (SICI) en la Secretaría de Educación de Veracruz, e informando a este Instituto, que se integraría una mesa de trabajo coordinado por el COCODI instalado en la SEV, quien determinaría las líneas de acción a seguir, para atender las acciones en materia de Control Interno para este Instituto, por lo que se dependía de las acciones requeridas por el COCODI de la SEV, atendiendo lo instruído y concluyendo el ejercicio 2022.  </t>
    </r>
    <r>
      <rPr>
        <b/>
        <sz val="9"/>
        <rFont val="Lucida Sans"/>
        <family val="2"/>
      </rPr>
      <t>Ejercicio 2023.</t>
    </r>
    <r>
      <rPr>
        <sz val="9"/>
        <rFont val="Lucida Sans"/>
        <family val="2"/>
      </rPr>
      <t>-SIn embargo, durante el ejercicio 2023, ya no hubo seguimiento por parte del Coordinador del SICI y Secretario Técnico del COCODI de la Secretaría de Educación de Veracruz, hasta fines de 2023, ya que el Órgano Interno de Control en la S.E.V. convocó a reunión el día 7 de noviembre de 2023, en la cual se instruyó a este Instituto, la integración e instalación del Comité de Control y Desempeño Institucional (COCODI). Acordandose llevarlo a cabo a principios del ejercicio 2024. Por lo que en este contexto, durante el ejercicio 2023, no se llevó a cabo ninguna acción en materia de COCODI, por los motivos antes expuestos, toda vez tanto la Secretaría de Educación como la Contraloría General, no pudieron definir a este Instituto, la integración y operación con un COCODI propio o formar parte del instalado por la SEV,  por ende, durante el ejercicio 2023, no se levantaron minutas, no hubo emisión del Informe o de un Programa Formal de Control Interno, sin embargo se conformó el Informe de Procesos Relevantes del IVEA susceptibles de Riesgos emitido en el mes de febrero de 2023,así como, se demuestra que en los ejercicios 2019, 2020, 2021 y 2022, se efectuaron acciones en el marco de COCODI por parte de este Instituto, se sesionó, se aplicaron los cuestionarios,se integró un cronograma de actividades, se elaboró un documento de Procesos relevantes de IVEA susceptibles de riesgos, un Cronograma de Control Interno. Se adjuntan documentales.</t>
    </r>
  </si>
  <si>
    <r>
      <rPr>
        <b/>
        <sz val="8"/>
        <rFont val="Lucida Sans"/>
        <family val="2"/>
      </rPr>
      <t>8.1.Documentales 2019</t>
    </r>
    <r>
      <rPr>
        <sz val="8"/>
        <rFont val="Lucida Sans"/>
        <family val="2"/>
      </rPr>
      <t xml:space="preserve"> consistentes en:                                 1. Lineamientos Control interno de IVEA                           2. Gaceta Oficial del Estado de fecha 29-agosto-2019                                                         </t>
    </r>
    <r>
      <rPr>
        <b/>
        <sz val="8"/>
        <rFont val="Lucida Sans"/>
        <family val="2"/>
      </rPr>
      <t>8.2. Documentales 2020,</t>
    </r>
    <r>
      <rPr>
        <sz val="8"/>
        <rFont val="Lucida Sans"/>
        <family val="2"/>
      </rPr>
      <t xml:space="preserve"> consistentes en:                     1. Acta Instalación Comité C.I. y desempeño Institucional                                                              2. Acta  Primera Sesión Extraordinaria Comité C.I.              3. Guía Operativa del Comité de C.I. y Desempeño Institucional de IVEA                                                  4. Acta de Instalación del Subcomité de Tecnologías de la Información                                                            5. Políticas y Lineamientos de Seguridad para Sistemas Informáticos                                                                       </t>
    </r>
    <r>
      <rPr>
        <b/>
        <sz val="8"/>
        <rFont val="Lucida Sans"/>
        <family val="2"/>
      </rPr>
      <t xml:space="preserve">8.3 Documentales 2021, </t>
    </r>
    <r>
      <rPr>
        <sz val="8"/>
        <rFont val="Lucida Sans"/>
        <family val="2"/>
      </rPr>
      <t xml:space="preserve">consistentes en:                       1. Oficio Circular 0021 de fecha 28 de julio de 2021               2. Oficio Circular 0024 de fecha 16 de agosto de 2021             3. Muestra de Cuestionarios requisitados y contestados por las áreas de IVEA como parte del Cuadernillo de Acciones de Control Interno y Desempeño Institucional                                                  4. Oficio No. DG/SA/0992/2021 de fecha 6 de diciembre de 2021                                                           </t>
    </r>
    <r>
      <rPr>
        <b/>
        <sz val="8"/>
        <rFont val="Lucida Sans"/>
        <family val="2"/>
      </rPr>
      <t xml:space="preserve">8.4 Documentales 2022, </t>
    </r>
    <r>
      <rPr>
        <sz val="8"/>
        <rFont val="Lucida Sans"/>
        <family val="2"/>
      </rPr>
      <t>consistentes en:                            1. Oficio No. CGE/DGFIAPE/SFSICI/016/01/2022 de fecha 25 enero 2022.                                                  2. Oficio No. DG/SA/0307/2022 de fecha 5 de abril de 2022.                                                                         3. Minuta de Reunión del Equipo de Trabajo de Seguimiento a la Aplicación del SICI correspondiente a la Primera Sesión Ordinaria de fecha 18 de marzo del ejercicio 2022.                                                              4. Cronograma de Actividades del Equipo de Trabajo de Seguimiento a la Aplicación del SICI.                              5. Procesos Relevantes del IVEA susceptibles de riesgos del IVEA.                                                         6. Oficio No. SEV/COCODI/0035/2022 de fecha 16 de agosto de 2022.                                                           7. Oficio No. SEV/COCODI/0036/2022 de fecha 24 de agosto de 2022.                                                          8. Oficio No.  DG-SA/0993/2022 de fecha 30 de agosto de 2022. 9. Cronograma de Control Interno. 10. Cronograma Acciones Equipo de Trabajo Seguimiento a la Aplicación del SICI 2022. PDF</t>
    </r>
    <r>
      <rPr>
        <b/>
        <sz val="8"/>
        <rFont val="Lucida Sans"/>
        <family val="2"/>
      </rPr>
      <t xml:space="preserve"> 8.5.Documentales 2023, </t>
    </r>
    <r>
      <rPr>
        <sz val="8"/>
        <rFont val="Lucida Sans"/>
        <family val="2"/>
      </rPr>
      <t>consistente en: El Informe de Procesos Relevantes del IVEA susceptibles de Riesgos emitido en el mes de febrero de 2023, Oficio No.OIC/SEV/DFI/3166/2023 de fecha 25 de octubre de 2023 y Presentación de la Implementación del SICI y del COCODI</t>
    </r>
  </si>
  <si>
    <t>Ninguna</t>
  </si>
  <si>
    <t>Una por parte de la Contraloría General del Estado</t>
  </si>
  <si>
    <t>Cronograma de Control Interno</t>
  </si>
  <si>
    <t>No</t>
  </si>
  <si>
    <t>Si, además de adjuntarse, el Informe Análisis General del Estado que guarda el IVEA, también se presenta el Informe de Procesos Relevantes del IVEA susceptibles de Riesgos emitido en el mes de febrero de 2023</t>
  </si>
  <si>
    <t>Análisis General del Estado que guarda el IVEA e Informe de Procesos Relevantes del IVEA susceptibles de Riesgos emitido en el mes de febrero de 2023</t>
  </si>
  <si>
    <t>Análisis de Componentes y Principios en el Ente</t>
  </si>
  <si>
    <t>Mapa de Riesgos por Área Administrativa</t>
  </si>
  <si>
    <t>Las auditorías que efectúan al IVEA son a ejercicio caído, por lo que, las auditorías que realizan los distintos Entes Fiscalizadores correspondientes al ejercicio 2023, y que revisan el Control Interno del Fondo "FAETA", son por parte del Gobierno Federal a través de la Auditoría Superior de la Federación "ASF" cuyos trabajos están en proceso y de la Contraloría General del Estado, mediante la Dictaminación de los Estados Financieros, misma que aún no inicia. En cuanto, al informe de Control Interno rendido por ésta última Dependencia, para el ejercicio fiscal 2022, está en proceso y el relativo a la Auditoría Superior de la Federación, solo aplicó en dicho ejercicio para el CONALEP y no al IVEA.</t>
  </si>
  <si>
    <t>Oficio No. CGE/0696/2023 de fecha 8 junio de 2023, Orden de Auditoría de la Contraloría General del Estado para la Dictaminación de Estados Financieros del Ejercicio Fiscal 2022.</t>
  </si>
  <si>
    <t>Se encuentra en las minutas de trabajo de las reuniones</t>
  </si>
  <si>
    <t>Se enccuentra en el Sistema Informático de Contraloría Social (SICS), además de tenerlo de manera impresa en la Subdirección de Concertación y Seguimiento Operativo</t>
  </si>
  <si>
    <t>Se encuentra en la cédula de informe</t>
  </si>
  <si>
    <t>Sí</t>
  </si>
  <si>
    <t>https://sics.funcionpublica.gob.mx/</t>
  </si>
  <si>
    <t>Corte de captura en el SICS, al cierre: Avance de información registrada en el Sistema Informático de Contraloría Social (SICS) y entrega de actividades 2023.</t>
  </si>
  <si>
    <t>N/A</t>
  </si>
  <si>
    <t>Cédula de resumen de actividades de promocíon de Contraloría Social, Informe de actividades de promoción y operación de Contraloría Social y Formato de registro de Comités de Contraloría Social.</t>
  </si>
  <si>
    <t>Se enccuentra en el Sistema Informático de Contraloría Social (SICS), además de tenerlo de manera impresa en la Subdirección de Concertación y Seguimiento Operativo, misma que fue envíada a el Órgano Interno de Control de la Secretaría de Educación de Veracruz y la Contraloría General del Estado.</t>
  </si>
  <si>
    <t>Programa Anual de Trabajo de Contraloría Social (PATCS)</t>
  </si>
  <si>
    <t>No.</t>
  </si>
  <si>
    <t>Anexo 4 Soporte</t>
  </si>
  <si>
    <t>http://www.veracruz.gob.mx/finanzas/apartado-evaluaciones-fondos-federales/programa-anual-de-evaluacion-pae-2023/</t>
  </si>
  <si>
    <r>
      <rPr>
        <b/>
        <sz val="14"/>
        <color rgb="FF6E0D06"/>
        <rFont val="Lucida Sans"/>
        <family val="2"/>
      </rPr>
      <t xml:space="preserve">Anexo 3. </t>
    </r>
    <r>
      <rPr>
        <b/>
        <sz val="14"/>
        <color rgb="FF000000"/>
        <rFont val="Lucida Sans"/>
        <family val="2"/>
      </rPr>
      <t>Resultados de Indicadores 2023</t>
    </r>
  </si>
  <si>
    <t>Indicadores MIR Federal SEGUIMIENTO DE LOS RECURSOS FEDERALES TRANSFERIDOS (SRFT) DE LA SECRETARÍA DE HACIENDA Y CRÉDITO PÚBLICO (SHCP)</t>
  </si>
  <si>
    <t xml:space="preserve">Sistema de los Recursos Federales Transferidos (SRFT) </t>
  </si>
  <si>
    <t xml:space="preserve">Secretaría de Hacienda y Crédito Público </t>
  </si>
  <si>
    <t>Porcentaje de población analfabeta de 15 años y más que concluye el nivel inicial.</t>
  </si>
  <si>
    <t>Porcentaje de población de 15 años y más en condición de rezago educativo que concluye el nivel de primaria.</t>
  </si>
  <si>
    <t>Porcentaje de usuarios que concluyen niveles intermedio y avanzado del MEVyT vinculados a Plazas Comunitarias de atención educativa y servicios integrales.</t>
  </si>
  <si>
    <t>Problemas con el proceso de atención a educandos, ya que hay asesores vinculados a Plazas Comunitarias que no sienten la motivación necesaria debido a las condiciones en el esquema de subsidio.  Personas Voluntarias Beneficiarias del Subsidio que  han solicitado desvicnularse de las plazas comunitarias</t>
  </si>
  <si>
    <t>Porcentaje de usuarios que concluyen nivel educativo del grupo en condición de vulnerabilidad de atención en el Modelo Educación para la Vida y el Trabajo (MEVyT).</t>
  </si>
  <si>
    <t>La atención educativa en el sector de niñas y niños 10-14 tuvo alta demanda del servicio, por sus caracteristicas tiene mejores posibilidades de avanzar en el estudio de modulos. También hubo población indigena que inició procesos de estudio al principio de año</t>
  </si>
  <si>
    <t>Porcentaje de educandos/as hispanohablantes de 15 años y más que concluyen nivel en iniciala y/o Primaria y/o Secundaria en el Modelo de Educación para la vida y el Trabajo.</t>
  </si>
  <si>
    <t>La principal problemática se centró en los logros de nivel inicial, siendo esta una constante a lo largo del año. Las principales causas están asociadas a la concentración de los esfuerzos operativos y en la generación de UCNs de niveles intermedio y avanzado por REC y via de examen final de modulo. Considerando que la incorporación en Alfa y la generacion de UCNs en este nivel implica más tiempo y esfuerzo por parte de los educandos, asesores y personas operativas.</t>
  </si>
  <si>
    <t>Porcentaje de personas educandas activas en la modalidad no escolarizada presencial en el trimestre.</t>
  </si>
  <si>
    <t>Las figuras operativas realizaron un mejor seguimiento en la vinculación de los módulos en papel.</t>
  </si>
  <si>
    <t>Porcentaje de personas educandas activas en la modalidad no escolarizada a distancia en el trimestre.</t>
  </si>
  <si>
    <t>No hubo una meta asignada de vinculación de modulos a principio de año. Los módulos vinculados en las modalidades digitales seguirán en declive por la transición del nuevo modelo.</t>
  </si>
  <si>
    <t>Porcentaje de asesores/as educativos/as con formación al cierre del trimestre.</t>
  </si>
  <si>
    <t>Se continuaron brindando talleres de apoyo a la alfabetización y para la implementación del MEV AprendeINEA a personas pendientes de recibirlos.</t>
  </si>
  <si>
    <t>Porcentaje de exámenes en línea aplicados del MEVyT.</t>
  </si>
  <si>
    <t xml:space="preserve">La transición al nuevo modelo educativo MEV inside en la presentación de exámenes </t>
  </si>
  <si>
    <t>Porcentaje de exámenes impresos aplicados del MEVyT.</t>
  </si>
  <si>
    <t>Como estrategia se focalizó los servicios del instituto a las personas que se encuentran en rezago educativo y ante la necesidad de concluir su nivel académico.</t>
  </si>
  <si>
    <t>Indicadores Estatales (Programas Presupuestarios) o Actividades Institucionales Sistema de Administración Financiera del Estado de Veracruz Versión 2.0 (SIAFEV 2.0) de la Secretaría de Finanzas y Planeación del Estado de Veracruz (SEFIPLAN)</t>
  </si>
  <si>
    <t>Variación porcentual de la tasa de analfabetismo.</t>
  </si>
  <si>
    <t>Su frecuencia es quinquenal, se calcula hasta el ejercicio 2025.</t>
  </si>
  <si>
    <t xml:space="preserve">Sistema Integral de Administración Financiera del Estado de Veracruz versión 2.0 (SIAFEV 2.0) </t>
  </si>
  <si>
    <t xml:space="preserve">Secretaría de Finanzas y Planeación del Estado de Veracruz </t>
  </si>
  <si>
    <t>Variación porcentual del índice del rezago educativo.</t>
  </si>
  <si>
    <t>Variación porcentual de personas de 15 años y más alfabetizadas.</t>
  </si>
  <si>
    <t>En esta etapa el proceso de alfabetización es más compleja por el nivel de lecto-escritura que reflejan los educandos inscritos, así como también, el rango de edad
que va de los 50 años y más. Aunado a ello influyó la deserción de algunos Personas Voluntarias Beneficiarias de Subsidio a cargo de los círculos de estudio.</t>
  </si>
  <si>
    <t xml:space="preserve">Variación porcentual  personas de 15 años y más que concluyen primaria o secundaria. </t>
  </si>
  <si>
    <t>Los resultados obtenidos en este periodo, se debe a que en el último trimestre las figuras solidarias Personas Voluntarias Beneficiarias de Subsidio (PVBS)
consolidaron aprendizajes en el rol y estrategias operativas. PVBS y técnicos docentes, promocionaron y aplicaron exámenes REC. De igual forma se implementó el
seguimiento de educandos próximos a ser UCN.</t>
  </si>
  <si>
    <t>Proporción de mujeres alfabetizadas respecto al total de personas alfabetizadas.</t>
  </si>
  <si>
    <t>Porcentaje de educandos atendidos para alfabetizar.</t>
  </si>
  <si>
    <t>En el trimestre continuó la deserción de personas voluntarias beneficiarias del subsidio tanto asesores como AOT, dejando a educandos sin atención. Con todo, la
atención lograda en grupos vulnerables fue favorable, en el caso de indígena fue del 85%. Para el caso hispanohablante la red de educados se ve debilitada debido
a las condiciones necesarias para el pago del subsidio, provocando que los asesores reciban montos bajos de subsidio, desincentivando la atención.</t>
  </si>
  <si>
    <t>Porcentaje de educandos atendidos en el nivel de primaria o secundaria.</t>
  </si>
  <si>
    <t>Porcentaje de educandos atendidos en alfabetización con módulo recibido.</t>
  </si>
  <si>
    <t>El porcentaje de logro de este indicador se debe a varios factores, entre ellos la falta de seguiento académico por parte de asesores educativos y de la figura
operativa territorial, así mismo ha habido bajas de voluntarios por lo que algunos educandos no continuan alfabetizandose. Otro factor que influyó es al
desconocimiento del periodo de vinculación, es decir, acreditan un módulo del nivel inicial y no vinculan al momento en el sistema el siguiente módulo a cursar.</t>
  </si>
  <si>
    <t>Porcentaje de alfabetizadores con formación continua.</t>
  </si>
  <si>
    <t>El avance en este rubro, en el último trimestre de este año, se debió a que se continuaron impartiendo los talleres de apoyo a la alfabetización para fortalecer la
operación en las tareas de alfabetización, lo cual benefició a un mayor número de alfabetizadores. Aunado a que se continuaron brindando los talleres para la
implementación del nuevo modelo educativo del MEV AprendeINEA a las personas alfabetizadoras pendientes de formarse en su metodología.</t>
  </si>
  <si>
    <t>Porcentaje de exámenes acreditados en alfabetización con respecto a los presentados en ese nivel.</t>
  </si>
  <si>
    <t>En este mes se incrementaron las programaciones de aplicación de exámenes; esta estrategia permitió mayor asistencia a los eventos de aplicación, debido a la
promoción, reincorporación y seguimiento a los educandos que contaban con más de dos meses con el módulo de la Palabra, por tal motivo se sobre cumplió el
logro.</t>
  </si>
  <si>
    <t>Porcentaje de educandos atendidos en nivel primaria o secundaria con módulo recibido.</t>
  </si>
  <si>
    <t>El porcentaje de logro de este indicador se debe a varios factores, entre ellos la falta de seguiento académico por parte de asesores educativos y de la figura
operativa territorial, así mismo ha habido bajas de voluntarios por lo que algunos educandos no continuan alfabetizandose. Otro factor que influyó es al
desconocimiento del periodo de vinculación, es decir, acreditan un módulo del nivel inicial y no vinculan al momento en el sistema el siguiente módulo a cursar.
Asimismo en la zonas indígenas se mantuvo el trabajo de asesores educativos bilingües con personas en el nivel de alfabetización debido a las reglas de operación.
Con todo, algunos asesores educativos voluntarios y bilingües continuan dando atención educativa en primaria y secundaria, pese a que esto no les genere subsidio.</t>
  </si>
  <si>
    <t>Porcentaje de asesores educativos con formación continua.</t>
  </si>
  <si>
    <t>Durante este periodo, se dio impulso, principalmente, a la formación de personas asesoras que no habían recibido el Taller para la implementación del nuevo modelo
educativo del MEV AprendeINEA, así como la formación del MoNAE, en el caso de personas voluntarias. Sin embargo, se identificó que gran parte de las personas
pendientes de recibir formación habían desertado, por lo que no se logró cumplir con la meta establecida en este trimestre.</t>
  </si>
  <si>
    <t>Porcentaje de exámenes acreditados en primaria o secundaria con respecto a los presentados en estos niveles.</t>
  </si>
  <si>
    <t>Porcentaje de certificados entregados.</t>
  </si>
  <si>
    <t>El resultado del indicador es producto de 3 factores que incideiron directamente en la emisión y entrega de certificados, como: 1. Coordinaciones de zona enfocadas en el proceso de incorporación de educandos; 2. Problemas técnicos con la plataforma de la SEP para la firma de certificados (desde 23 de octubre) y 3. El cierre anticipado del
SASA  (baja de figuras operativas).</t>
  </si>
  <si>
    <t>Indicadores del  Sistema de Información para la Planeación y el Seguimiento de las Entidades Federativas (SIPSE-EF) de la Secretaría de Educación de Veracruz (SEV)</t>
  </si>
  <si>
    <t>Porcentaje de la población de 15 años y más en rezago educativo.</t>
  </si>
  <si>
    <t>Sistema de Información para la Planeación y Seguimiento (SIPSE-EF)</t>
  </si>
  <si>
    <t>Unidad de Planeación, Evaluación  Y Control Educativo de la SEV (UPECE)</t>
  </si>
  <si>
    <t>Porcentaje de personas que superan su condición de rezago educativo.</t>
  </si>
  <si>
    <t>Porcentaje de personas que concluyen nivel inicial respecto a la meta</t>
  </si>
  <si>
    <t>Porcentaje de personas que concluyen la Primaria respecto a la meta</t>
  </si>
  <si>
    <t xml:space="preserve">Porcentaje de personas que concluyen la secundaria respecto a la meta </t>
  </si>
  <si>
    <t xml:space="preserve">Porcentaje de exámenes acreditados en el nivel inicial </t>
  </si>
  <si>
    <t>Porcentaje de exámenes acreditados en Primaria.</t>
  </si>
  <si>
    <t>Porcentaje certificados entregados por los educandos que concluyen el nivel Primaria</t>
  </si>
  <si>
    <t>Porcentaje de exámenes acreditados en Secundaria</t>
  </si>
  <si>
    <t>Porcentaje de certificados entregados en secundaria respecto a los certificados solicitados-elaborados en este nivel.</t>
  </si>
  <si>
    <t>https://www.pef.hacienda.gob.mx/work/models/atbnZdy0/PEF2023/ktp8ldcM/docs/33/r33_rsfef.pdf</t>
  </si>
  <si>
    <t>Año 2023 Total Veracruz:</t>
  </si>
  <si>
    <t>https://www.gob.mx/inea/documentos/rezago-educativo</t>
  </si>
  <si>
    <t xml:space="preserve">Año 2023 Total Nacional: </t>
  </si>
  <si>
    <t>Año 2022 Total Veracruz:</t>
  </si>
  <si>
    <t xml:space="preserve">Año 2022 Total Nacional: </t>
  </si>
  <si>
    <t>Año 2021 Total Veracruz:</t>
  </si>
  <si>
    <t xml:space="preserve">Año 2021 Total Nacional: </t>
  </si>
  <si>
    <t>Año 2020 Total Veracruz:</t>
  </si>
  <si>
    <t xml:space="preserve">Año 2020 Total Nacional: </t>
  </si>
  <si>
    <t>Año 2019 Total Veracruz:</t>
  </si>
  <si>
    <t xml:space="preserve">Año 2019 Total Nacional: </t>
  </si>
  <si>
    <t>Año 2018 Total Veracruz:</t>
  </si>
  <si>
    <t xml:space="preserve">Año 2018 Total Nacional: </t>
  </si>
  <si>
    <t>INEA. Estimación de la población de 15 años y más en rezago educativo al 31 de diciembre de 2023 por Municipio *. Anexo.</t>
  </si>
  <si>
    <t>INEA. Estimación de la población de 15 años y más en rezago educativo al 31 de diciembre de 2023 por Municipio, sexo y grupos quinquenales de edad *. Anexo.</t>
  </si>
  <si>
    <t>Mtro. Héctor L. Amezcua Cardiel</t>
  </si>
  <si>
    <t>2288401935 ext. 2005</t>
  </si>
  <si>
    <t>hlamezcua@inea.gob.mx</t>
  </si>
  <si>
    <t>Mtro. Fernando Ariel López Alvarez</t>
  </si>
  <si>
    <t>2288401935 ext. 1002</t>
  </si>
  <si>
    <t>flopez@inea.gob.mx</t>
  </si>
  <si>
    <t>La fuente de información fue tomada del Estado del Ejercicio de Presupuesto de Egresos por Organización al 31 de diciembre 2023 .</t>
  </si>
  <si>
    <t>La fuente de información fue tomada del Estado del Ejercicio de Presupuesto de Egresos por Organización al 31 de diciembre 2023.</t>
  </si>
  <si>
    <t>Aportación estatal</t>
  </si>
  <si>
    <t>Página internet ivea.gob.mx/ley-875  en la Sección de Transparencia-Obligaciones de Transparencia-fracción VIII-Salarios</t>
  </si>
  <si>
    <t>Atención corresponde al mes de diciembre de 2023.</t>
  </si>
  <si>
    <t>Atención corresponde al mes de diciembre de 2023. Los UCN al salir del rezago educativo ya no se encontraban en la base de dos de atención.</t>
  </si>
  <si>
    <t>http://168.255.120.70:8084/INEANumeros/</t>
  </si>
  <si>
    <t>Técnicos Docentes Hispanohablantes:</t>
  </si>
  <si>
    <t>•Experiencia del personal en educación para adultos.
•Educación gratuita (inscripción, atención, acreditación y certificación) con materiales de estudio.
•Atención educativa a grupos vulnerables.
•Oferta educativa que comprende varias opciones, vertientes y modalidades, además de horarios flexibles.
·Plazas comunitarias y círculos de estudio.
•Programa de Reconocimiento de Saberes.</t>
  </si>
  <si>
    <t xml:space="preserve">•	Compromiso gubernamental
•	Firma de convenios de colaboración con empresas e instituciones.
•	Convocar a la sociedad en su conjunto en las tareas de educación para adultos. 
•	Uso de las nuevas tecnologías de información y comunicación.
•	Impulsar la continuidad educativa entre los adultos que concluyan algún nivel. </t>
  </si>
  <si>
    <t>•	La rotación e insuficiencia de las Personas Voluntarias Beneficiadas de un Subsidio (PVBS).</t>
  </si>
  <si>
    <t>•Abandono escolar en el sistema escolarizado y desigualdad social.
•Alta dispersión del rezago educativo.
•Población en rezago educativo con edad avanzada, principalmente analfabetismo.
•Difícil acceso en zonas serranas para brindar los servicios constantes.
•Recursos financieros insuficientes.
•Baja continuidad educativa.
•Falta de voluntad política.</t>
  </si>
  <si>
    <t>EA: Brindar servicios educativos de alfabetización, primaria y secundaria para personas jóvenes y adultas de 15 años o más, para contribuir a la atención del rezago educativo, apoyándose en la participación social con enfoque de derechos humanos.
(Objetivo general de las REGLAS DE OPERACIÓN DEL PROGRAMA EDUCACIÓN PARA ADULTOS (INEA) PARA EL EJERCICIO
FISCAL 2023)</t>
  </si>
  <si>
    <t>https://dof.gob.mx/nota_detalle.php?codigo=5675414&amp;fecha=23/12/2022#gsc.tab=0</t>
  </si>
  <si>
    <t>Veracruz=7.10% del FAETA-EA
Posición= 1er. lugar en la distribución del fondo a nivel nacional</t>
  </si>
  <si>
    <t xml:space="preserve">http://168.255.120.70:8084/INEANumeros/
</t>
  </si>
  <si>
    <t>http://www.ivea.gob.mx/wp-content/uploads/sites/18/2024/03/Informe-de-Resultados-2023.pdf</t>
  </si>
  <si>
    <t>Anexos IV y V. del SSPMB versión 2.0</t>
  </si>
  <si>
    <t>http://www.ivea.gob.mx/wp-content/uploads/sites/18/2024/02/Proyecto-de-Mejora.pdf</t>
  </si>
  <si>
    <t>Técnicos docentes que en 2023 tuvieron educandos vinculados del Modelo Indigena Bilingüe.
Fuente: Sistema Automatizado de Seguimiento y Acreditación.</t>
  </si>
  <si>
    <t>Anexos IV  y V. del SSPMB versión 2.0</t>
  </si>
  <si>
    <t>La fuente de información fue tomada del Estado de Presupuesto del 1 de enero al 31 de diciembre de 2023.</t>
  </si>
  <si>
    <r>
      <t>Presupuesto FAETA EA 2023</t>
    </r>
    <r>
      <rPr>
        <b/>
        <sz val="12"/>
        <rFont val="Lucida Sans"/>
        <family val="2"/>
      </rPr>
      <t xml:space="preserve"> </t>
    </r>
    <r>
      <rPr>
        <b/>
        <sz val="12"/>
        <color theme="1"/>
        <rFont val="Lucida Sans"/>
        <family val="2"/>
      </rPr>
      <t>e</t>
    </r>
    <r>
      <rPr>
        <b/>
        <sz val="12"/>
        <rFont val="Lucida Sans"/>
        <family val="2"/>
      </rPr>
      <t>n millones de</t>
    </r>
    <r>
      <rPr>
        <b/>
        <sz val="12"/>
        <color theme="1"/>
        <rFont val="Lucida Sans"/>
        <family val="2"/>
      </rPr>
      <t xml:space="preserve"> pesos</t>
    </r>
  </si>
  <si>
    <r>
      <t>Total de recursos 2023 en el estado e</t>
    </r>
    <r>
      <rPr>
        <b/>
        <sz val="12"/>
        <rFont val="Calibri"/>
        <family val="2"/>
        <scheme val="minor"/>
      </rPr>
      <t xml:space="preserve">n millones de </t>
    </r>
    <r>
      <rPr>
        <b/>
        <sz val="12"/>
        <color theme="1"/>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</si>
</sst>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quot;$&quot;#,##0.00"/>
    <numFmt numFmtId="166" formatCode="0.0"/>
  </numFmts>
  <fonts count="83" x14ac:knownFonts="1">
    <font>
      <sz val="11"/>
      <color theme="1"/>
      <name val="Calibri"/>
      <family val="2"/>
      <scheme val="minor"/>
    </font>
    <font>
      <sz val="11"/>
      <color theme="0"/>
      <name val="Calibri"/>
      <family val="2"/>
      <scheme val="minor"/>
    </font>
    <font>
      <b/>
      <sz val="14"/>
      <color rgb="FF000000"/>
      <name val="Lucida Sans"/>
      <family val="2"/>
    </font>
    <font>
      <b/>
      <sz val="10"/>
      <color rgb="FF000000"/>
      <name val="Lucida Sans"/>
      <family val="2"/>
    </font>
    <font>
      <b/>
      <sz val="8"/>
      <color rgb="FF000000"/>
      <name val="Arial"/>
      <family val="2"/>
    </font>
    <font>
      <sz val="8"/>
      <color rgb="FF000000"/>
      <name val="Arial"/>
      <family val="2"/>
    </font>
    <font>
      <vertAlign val="superscript"/>
      <sz val="8"/>
      <color rgb="FFFF0000"/>
      <name val="Arial"/>
      <family val="2"/>
    </font>
    <font>
      <sz val="8"/>
      <color rgb="FFFF0000"/>
      <name val="Arial"/>
      <family val="2"/>
    </font>
    <font>
      <b/>
      <sz val="10"/>
      <name val="Lucida Sans"/>
      <family val="2"/>
    </font>
    <font>
      <b/>
      <sz val="8"/>
      <color theme="0"/>
      <name val="Arial"/>
      <family val="2"/>
    </font>
    <font>
      <sz val="8"/>
      <color theme="0"/>
      <name val="Arial"/>
      <family val="2"/>
    </font>
    <font>
      <b/>
      <sz val="10"/>
      <color theme="0"/>
      <name val="Arial"/>
      <family val="2"/>
    </font>
    <font>
      <sz val="10"/>
      <color theme="1"/>
      <name val="Calibri"/>
      <family val="2"/>
      <scheme val="minor"/>
    </font>
    <font>
      <b/>
      <sz val="11"/>
      <color theme="1"/>
      <name val="Arial"/>
      <family val="2"/>
    </font>
    <font>
      <sz val="11"/>
      <color theme="1"/>
      <name val="Arial"/>
      <family val="2"/>
    </font>
    <font>
      <b/>
      <sz val="8"/>
      <color rgb="FF000000"/>
      <name val="Lucida Sans"/>
      <family val="2"/>
    </font>
    <font>
      <b/>
      <sz val="11"/>
      <color theme="0"/>
      <name val="Arial"/>
      <family val="2"/>
    </font>
    <font>
      <sz val="10"/>
      <color rgb="FF000000"/>
      <name val="Lucida Sans"/>
      <family val="2"/>
    </font>
    <font>
      <b/>
      <sz val="10"/>
      <color theme="0"/>
      <name val="Lucida Sans"/>
      <family val="2"/>
    </font>
    <font>
      <b/>
      <sz val="12"/>
      <color rgb="FF000000"/>
      <name val="Lucida Sans"/>
      <family val="2"/>
    </font>
    <font>
      <sz val="12"/>
      <color rgb="FF404040"/>
      <name val="Lucida Sans"/>
      <family val="2"/>
    </font>
    <font>
      <b/>
      <sz val="12"/>
      <color theme="0"/>
      <name val="Lucida Sans"/>
      <family val="2"/>
    </font>
    <font>
      <sz val="12"/>
      <color theme="1"/>
      <name val="Calibri"/>
      <family val="2"/>
      <scheme val="minor"/>
    </font>
    <font>
      <b/>
      <sz val="14"/>
      <color rgb="FF6E0D06"/>
      <name val="Lucida Sans"/>
      <family val="2"/>
    </font>
    <font>
      <sz val="12"/>
      <color rgb="FF000000"/>
      <name val="Lucida Sans"/>
      <family val="2"/>
    </font>
    <font>
      <b/>
      <sz val="14"/>
      <color rgb="FF72080B"/>
      <name val="Lucida Sans"/>
      <family val="2"/>
    </font>
    <font>
      <sz val="16"/>
      <color theme="1"/>
      <name val="Calibri"/>
      <family val="2"/>
      <scheme val="minor"/>
    </font>
    <font>
      <sz val="16"/>
      <color theme="1"/>
      <name val="Verdana"/>
      <family val="2"/>
    </font>
    <font>
      <sz val="16"/>
      <color theme="1"/>
      <name val="Symbol"/>
      <family val="1"/>
      <charset val="2"/>
    </font>
    <font>
      <sz val="16"/>
      <color theme="1"/>
      <name val="Times New Roman"/>
      <family val="1"/>
    </font>
    <font>
      <sz val="16"/>
      <color rgb="FF0000FF"/>
      <name val="Verdana"/>
      <family val="2"/>
    </font>
    <font>
      <b/>
      <sz val="16"/>
      <color theme="1"/>
      <name val="Calibri"/>
      <family val="2"/>
      <scheme val="minor"/>
    </font>
    <font>
      <b/>
      <sz val="16"/>
      <color rgb="FF72080B"/>
      <name val="Calibri"/>
      <family val="2"/>
      <scheme val="minor"/>
    </font>
    <font>
      <sz val="12"/>
      <color rgb="FF000000"/>
      <name val="Times New Roman"/>
      <family val="1"/>
    </font>
    <font>
      <b/>
      <sz val="12"/>
      <color rgb="FFFFFFFF"/>
      <name val="Lucida Sans"/>
      <family val="2"/>
    </font>
    <font>
      <u/>
      <sz val="12"/>
      <color rgb="FF000000"/>
      <name val="Lucida Sans"/>
      <family val="2"/>
    </font>
    <font>
      <b/>
      <sz val="12"/>
      <color theme="1"/>
      <name val="Lucida Sans"/>
      <family val="2"/>
    </font>
    <font>
      <sz val="12"/>
      <color theme="0"/>
      <name val="Lucida Sans"/>
      <family val="2"/>
    </font>
    <font>
      <u/>
      <sz val="12"/>
      <color theme="0"/>
      <name val="Lucida Sans"/>
      <family val="2"/>
    </font>
    <font>
      <b/>
      <sz val="12"/>
      <color theme="1"/>
      <name val="Calibri"/>
      <family val="2"/>
      <scheme val="minor"/>
    </font>
    <font>
      <b/>
      <sz val="16"/>
      <color theme="0"/>
      <name val="Arial"/>
      <family val="2"/>
    </font>
    <font>
      <sz val="16"/>
      <color theme="1"/>
      <name val="Arial"/>
      <family val="2"/>
    </font>
    <font>
      <sz val="16"/>
      <color theme="0"/>
      <name val="Arial"/>
      <family val="2"/>
    </font>
    <font>
      <b/>
      <sz val="14"/>
      <color theme="0"/>
      <name val="Arial"/>
      <family val="2"/>
    </font>
    <font>
      <sz val="14"/>
      <color theme="1"/>
      <name val="Calibri"/>
      <family val="2"/>
      <scheme val="minor"/>
    </font>
    <font>
      <sz val="14"/>
      <color rgb="FF000000"/>
      <name val="Lucida Sans"/>
      <family val="2"/>
    </font>
    <font>
      <b/>
      <sz val="14"/>
      <color theme="0"/>
      <name val="Lucida Sans"/>
      <family val="2"/>
    </font>
    <font>
      <sz val="14"/>
      <color theme="0"/>
      <name val="Lucida Sans"/>
      <family val="2"/>
    </font>
    <font>
      <sz val="12"/>
      <color rgb="FF000000"/>
      <name val="Symbol"/>
      <family val="1"/>
      <charset val="2"/>
    </font>
    <font>
      <sz val="12"/>
      <color rgb="FF404040"/>
      <name val="Montserrat"/>
      <family val="3"/>
    </font>
    <font>
      <b/>
      <sz val="14"/>
      <color rgb="FF000000"/>
      <name val="Arial"/>
      <family val="2"/>
    </font>
    <font>
      <b/>
      <sz val="14"/>
      <color rgb="FF6E0D06"/>
      <name val="Arial"/>
      <family val="2"/>
    </font>
    <font>
      <sz val="8"/>
      <color theme="1"/>
      <name val="Arial"/>
      <family val="2"/>
    </font>
    <font>
      <b/>
      <sz val="12"/>
      <color rgb="FF6E0D06"/>
      <name val="Lucida Sans"/>
      <family val="2"/>
    </font>
    <font>
      <sz val="11"/>
      <color theme="1"/>
      <name val="Calibri"/>
      <family val="2"/>
      <scheme val="minor"/>
    </font>
    <font>
      <u/>
      <sz val="11"/>
      <color theme="10"/>
      <name val="Calibri"/>
      <family val="2"/>
      <scheme val="minor"/>
    </font>
    <font>
      <sz val="9"/>
      <name val="Lucida Sans"/>
      <family val="2"/>
    </font>
    <font>
      <b/>
      <sz val="9"/>
      <name val="Lucida Sans"/>
      <family val="2"/>
    </font>
    <font>
      <i/>
      <sz val="9"/>
      <name val="Lucida Sans"/>
      <family val="2"/>
    </font>
    <font>
      <sz val="9"/>
      <color rgb="FF000000"/>
      <name val="Lucida Sans"/>
      <family val="2"/>
    </font>
    <font>
      <sz val="9"/>
      <color rgb="FFFF0000"/>
      <name val="Lucida Sans"/>
      <family val="2"/>
    </font>
    <font>
      <b/>
      <sz val="9"/>
      <color rgb="FF000000"/>
      <name val="Lucida Sans"/>
      <family val="2"/>
    </font>
    <font>
      <sz val="10"/>
      <color theme="1"/>
      <name val="Lucida Sans"/>
      <family val="2"/>
    </font>
    <font>
      <b/>
      <sz val="9"/>
      <color rgb="FFFF0000"/>
      <name val="Lucida Sans"/>
      <family val="2"/>
    </font>
    <font>
      <b/>
      <u/>
      <sz val="9"/>
      <name val="Lucida Sans"/>
      <family val="2"/>
    </font>
    <font>
      <sz val="10"/>
      <name val="Lucida Sans"/>
      <family val="2"/>
    </font>
    <font>
      <sz val="11"/>
      <name val="Calibri"/>
      <family val="2"/>
      <scheme val="minor"/>
    </font>
    <font>
      <b/>
      <sz val="11"/>
      <name val="Calibri"/>
      <family val="2"/>
      <scheme val="minor"/>
    </font>
    <font>
      <u/>
      <sz val="11"/>
      <name val="Calibri"/>
      <family val="2"/>
      <scheme val="minor"/>
    </font>
    <font>
      <sz val="8"/>
      <name val="Arial"/>
      <family val="2"/>
    </font>
    <font>
      <sz val="8"/>
      <name val="Lucida Sans"/>
      <family val="2"/>
    </font>
    <font>
      <b/>
      <sz val="8"/>
      <name val="Lucida Sans"/>
      <family val="2"/>
    </font>
    <font>
      <sz val="9"/>
      <color theme="1"/>
      <name val="Lucida Sans"/>
      <family val="2"/>
    </font>
    <font>
      <b/>
      <sz val="10"/>
      <color theme="0"/>
      <name val="Verdana"/>
      <family val="2"/>
    </font>
    <font>
      <sz val="11"/>
      <color theme="1"/>
      <name val="Verdana"/>
      <family val="2"/>
    </font>
    <font>
      <sz val="10"/>
      <name val="Verdana"/>
      <family val="2"/>
    </font>
    <font>
      <b/>
      <sz val="12"/>
      <name val="Lucida Sans"/>
      <family val="2"/>
    </font>
    <font>
      <b/>
      <sz val="10"/>
      <name val="Verdana"/>
      <family val="2"/>
    </font>
    <font>
      <b/>
      <sz val="11"/>
      <color rgb="FF000000"/>
      <name val="Lucida Sans"/>
      <family val="2"/>
    </font>
    <font>
      <sz val="11"/>
      <color rgb="FF000000"/>
      <name val="Lucida Sans"/>
      <family val="2"/>
    </font>
    <font>
      <sz val="12"/>
      <name val="Lucida Sans"/>
      <family val="2"/>
    </font>
    <font>
      <sz val="8"/>
      <name val="Calibri"/>
      <family val="2"/>
      <scheme val="minor"/>
    </font>
    <font>
      <b/>
      <sz val="12"/>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34998626667073579"/>
        <bgColor indexed="64"/>
      </patternFill>
    </fill>
    <fill>
      <patternFill patternType="solid">
        <fgColor rgb="FF72080B"/>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6E0D06"/>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rgb="FFC00000"/>
        <bgColor indexed="64"/>
      </patternFill>
    </fill>
    <fill>
      <patternFill patternType="solid">
        <fgColor theme="5" tint="-0.499984740745262"/>
        <bgColor indexed="64"/>
      </patternFill>
    </fill>
    <fill>
      <patternFill patternType="solid">
        <fgColor theme="0" tint="-0.499984740745262"/>
        <bgColor indexed="64"/>
      </patternFill>
    </fill>
    <fill>
      <patternFill patternType="solid">
        <fgColor rgb="FF560608"/>
        <bgColor indexed="64"/>
      </patternFill>
    </fill>
    <fill>
      <patternFill patternType="solid">
        <fgColor rgb="FFFFFF00"/>
        <bgColor indexed="64"/>
      </patternFill>
    </fill>
    <fill>
      <patternFill patternType="solid">
        <fgColor theme="1" tint="0.249977111117893"/>
        <bgColor rgb="FF000000"/>
      </patternFill>
    </fill>
    <fill>
      <patternFill patternType="solid">
        <fgColor rgb="FF92D05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style="thin">
        <color indexed="64"/>
      </top>
      <bottom style="thin">
        <color indexed="64"/>
      </bottom>
      <diagonal/>
    </border>
    <border>
      <left style="medium">
        <color indexed="64"/>
      </left>
      <right style="medium">
        <color indexed="64"/>
      </right>
      <top/>
      <bottom style="medium">
        <color rgb="FF000000"/>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43" fontId="54" fillId="0" borderId="0" applyFont="0" applyFill="0" applyBorder="0" applyAlignment="0" applyProtection="0"/>
    <xf numFmtId="9" fontId="54" fillId="0" borderId="0" applyFont="0" applyFill="0" applyBorder="0" applyAlignment="0" applyProtection="0"/>
    <xf numFmtId="0" fontId="55" fillId="0" borderId="0" applyNumberFormat="0" applyFill="0" applyBorder="0" applyAlignment="0" applyProtection="0"/>
  </cellStyleXfs>
  <cellXfs count="416">
    <xf numFmtId="0" fontId="0" fillId="0" borderId="0" xfId="0"/>
    <xf numFmtId="0" fontId="0" fillId="2" borderId="0" xfId="0" applyFill="1"/>
    <xf numFmtId="0" fontId="2" fillId="0" borderId="0" xfId="0" applyFont="1" applyAlignment="1">
      <alignment horizontal="justify" vertical="center"/>
    </xf>
    <xf numFmtId="0" fontId="4" fillId="0" borderId="7" xfId="0" applyFont="1" applyBorder="1" applyAlignment="1">
      <alignment horizontal="center" vertical="center" wrapText="1"/>
    </xf>
    <xf numFmtId="0" fontId="5" fillId="0" borderId="7" xfId="0" applyFont="1" applyBorder="1" applyAlignment="1">
      <alignment vertical="center"/>
    </xf>
    <xf numFmtId="0" fontId="8" fillId="0" borderId="0" xfId="0" applyFont="1" applyAlignment="1">
      <alignment horizontal="justify" vertical="center"/>
    </xf>
    <xf numFmtId="0" fontId="3" fillId="2" borderId="0" xfId="0" applyFont="1" applyFill="1" applyAlignment="1">
      <alignment horizontal="justify" vertical="center"/>
    </xf>
    <xf numFmtId="0" fontId="1" fillId="2" borderId="0" xfId="0" applyFont="1" applyFill="1"/>
    <xf numFmtId="0" fontId="11" fillId="5" borderId="4" xfId="0" applyFont="1" applyFill="1" applyBorder="1" applyAlignment="1">
      <alignment horizontal="center" vertical="center" wrapText="1"/>
    </xf>
    <xf numFmtId="0" fontId="12" fillId="2" borderId="0" xfId="0" applyFont="1" applyFill="1"/>
    <xf numFmtId="0" fontId="11" fillId="5" borderId="7" xfId="0" applyFont="1" applyFill="1" applyBorder="1" applyAlignment="1">
      <alignment horizontal="center" vertical="center" wrapText="1"/>
    </xf>
    <xf numFmtId="0" fontId="13" fillId="0" borderId="3" xfId="0" applyFont="1" applyBorder="1" applyAlignment="1">
      <alignment horizontal="justify" vertical="center" wrapText="1"/>
    </xf>
    <xf numFmtId="0" fontId="14" fillId="0" borderId="7" xfId="0" applyFont="1" applyBorder="1" applyAlignment="1">
      <alignment horizontal="justify" vertical="center" wrapText="1"/>
    </xf>
    <xf numFmtId="0" fontId="13" fillId="0" borderId="7" xfId="0" applyFont="1" applyBorder="1" applyAlignment="1">
      <alignment horizontal="center" vertical="center" wrapText="1"/>
    </xf>
    <xf numFmtId="0" fontId="15" fillId="0" borderId="0" xfId="0" applyFont="1" applyAlignment="1">
      <alignment horizontal="justify" vertical="center"/>
    </xf>
    <xf numFmtId="0" fontId="3" fillId="2" borderId="0" xfId="0" applyFont="1" applyFill="1" applyAlignment="1">
      <alignment horizontal="center" vertical="center"/>
    </xf>
    <xf numFmtId="0" fontId="16" fillId="6" borderId="3" xfId="0" applyFont="1" applyFill="1" applyBorder="1" applyAlignment="1">
      <alignment horizontal="justify" vertical="center" wrapText="1"/>
    </xf>
    <xf numFmtId="0" fontId="16" fillId="6" borderId="7" xfId="0" applyFont="1" applyFill="1" applyBorder="1" applyAlignment="1">
      <alignment horizontal="justify" vertical="center" wrapText="1"/>
    </xf>
    <xf numFmtId="0" fontId="16" fillId="6" borderId="7"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2" fillId="2" borderId="0" xfId="0" applyFont="1" applyFill="1" applyAlignment="1">
      <alignment horizontal="justify" vertical="center"/>
    </xf>
    <xf numFmtId="0" fontId="18" fillId="6"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7" fillId="2" borderId="0" xfId="0" applyFont="1" applyFill="1" applyAlignment="1">
      <alignment horizontal="justify" vertical="center"/>
    </xf>
    <xf numFmtId="0" fontId="19" fillId="2" borderId="0" xfId="0" applyFont="1" applyFill="1" applyAlignment="1">
      <alignment vertical="center"/>
    </xf>
    <xf numFmtId="0" fontId="20" fillId="2" borderId="0" xfId="0" applyFont="1" applyFill="1" applyAlignment="1">
      <alignment horizontal="justify" vertical="center"/>
    </xf>
    <xf numFmtId="0" fontId="22" fillId="2" borderId="0" xfId="0" applyFont="1" applyFill="1"/>
    <xf numFmtId="0" fontId="14" fillId="2" borderId="0" xfId="0" applyFont="1" applyFill="1"/>
    <xf numFmtId="0" fontId="4" fillId="11" borderId="7" xfId="0" applyFont="1" applyFill="1" applyBorder="1" applyAlignment="1">
      <alignment horizontal="center" vertical="center" wrapText="1"/>
    </xf>
    <xf numFmtId="0" fontId="5" fillId="11" borderId="7" xfId="0" applyFont="1" applyFill="1" applyBorder="1" applyAlignment="1">
      <alignment vertical="center"/>
    </xf>
    <xf numFmtId="0" fontId="4" fillId="11" borderId="7" xfId="0" applyFont="1" applyFill="1" applyBorder="1" applyAlignment="1">
      <alignment horizontal="center" vertical="center"/>
    </xf>
    <xf numFmtId="0" fontId="0" fillId="2" borderId="14" xfId="0" applyFill="1" applyBorder="1"/>
    <xf numFmtId="0" fontId="2" fillId="2" borderId="15" xfId="0" applyFont="1" applyFill="1" applyBorder="1" applyAlignment="1">
      <alignment horizontal="center" vertical="center"/>
    </xf>
    <xf numFmtId="0" fontId="2" fillId="10" borderId="15" xfId="0" applyFont="1" applyFill="1" applyBorder="1" applyAlignment="1">
      <alignment horizontal="center" vertical="center"/>
    </xf>
    <xf numFmtId="0" fontId="19" fillId="2" borderId="15" xfId="0" applyFont="1" applyFill="1" applyBorder="1" applyAlignment="1">
      <alignment horizontal="justify" vertical="center"/>
    </xf>
    <xf numFmtId="0" fontId="24" fillId="2" borderId="15" xfId="0" applyFont="1" applyFill="1" applyBorder="1" applyAlignment="1">
      <alignment horizontal="justify" vertical="center"/>
    </xf>
    <xf numFmtId="0" fontId="19" fillId="2" borderId="15" xfId="0" applyFont="1" applyFill="1" applyBorder="1" applyAlignment="1">
      <alignment horizontal="center" vertical="center"/>
    </xf>
    <xf numFmtId="0" fontId="19" fillId="5" borderId="15" xfId="0" applyFont="1" applyFill="1" applyBorder="1" applyAlignment="1">
      <alignment horizontal="justify" vertical="center"/>
    </xf>
    <xf numFmtId="0" fontId="26" fillId="12" borderId="0" xfId="0" applyFont="1" applyFill="1"/>
    <xf numFmtId="0" fontId="32" fillId="13" borderId="0" xfId="0" applyFont="1" applyFill="1" applyAlignment="1">
      <alignment horizontal="center"/>
    </xf>
    <xf numFmtId="0" fontId="19" fillId="0" borderId="0" xfId="0" applyFont="1" applyAlignment="1">
      <alignment vertical="center"/>
    </xf>
    <xf numFmtId="0" fontId="22" fillId="2" borderId="0" xfId="0" applyFont="1" applyFill="1" applyAlignment="1">
      <alignment vertical="center" wrapText="1"/>
    </xf>
    <xf numFmtId="0" fontId="22" fillId="2" borderId="0" xfId="0" applyFont="1" applyFill="1" applyAlignment="1">
      <alignment horizontal="left"/>
    </xf>
    <xf numFmtId="0" fontId="22" fillId="2" borderId="0" xfId="0" applyFont="1" applyFill="1" applyAlignment="1">
      <alignment horizontal="center"/>
    </xf>
    <xf numFmtId="0" fontId="19" fillId="2" borderId="18" xfId="0" applyFont="1" applyFill="1" applyBorder="1" applyAlignment="1">
      <alignment horizontal="center" vertical="center" wrapText="1"/>
    </xf>
    <xf numFmtId="0" fontId="24" fillId="2" borderId="18" xfId="0" applyFont="1" applyFill="1" applyBorder="1" applyAlignment="1">
      <alignment vertical="center" wrapText="1"/>
    </xf>
    <xf numFmtId="0" fontId="19" fillId="2" borderId="18" xfId="0" applyFont="1" applyFill="1" applyBorder="1" applyAlignment="1">
      <alignment vertical="center" wrapText="1"/>
    </xf>
    <xf numFmtId="0" fontId="19" fillId="11" borderId="18" xfId="0" applyFont="1" applyFill="1" applyBorder="1" applyAlignment="1">
      <alignment horizontal="center" vertical="center" wrapText="1"/>
    </xf>
    <xf numFmtId="0" fontId="19" fillId="2" borderId="18" xfId="0" applyFont="1" applyFill="1" applyBorder="1" applyAlignment="1">
      <alignment horizontal="justify" vertical="center" wrapText="1"/>
    </xf>
    <xf numFmtId="0" fontId="22" fillId="2" borderId="18" xfId="0" applyFont="1" applyFill="1" applyBorder="1"/>
    <xf numFmtId="0" fontId="19" fillId="9" borderId="18" xfId="0" applyFont="1" applyFill="1" applyBorder="1" applyAlignment="1">
      <alignment horizontal="justify" vertical="center" wrapText="1"/>
    </xf>
    <xf numFmtId="0" fontId="19" fillId="9" borderId="18" xfId="0" applyFont="1" applyFill="1" applyBorder="1" applyAlignment="1">
      <alignment horizontal="center" vertical="center" wrapText="1"/>
    </xf>
    <xf numFmtId="0" fontId="24" fillId="2" borderId="18" xfId="0" applyFont="1" applyFill="1" applyBorder="1" applyAlignment="1">
      <alignment vertical="center"/>
    </xf>
    <xf numFmtId="0" fontId="19" fillId="2" borderId="18" xfId="0" applyFont="1" applyFill="1" applyBorder="1" applyAlignment="1">
      <alignment vertical="center"/>
    </xf>
    <xf numFmtId="0" fontId="19" fillId="2" borderId="18" xfId="0" applyFont="1" applyFill="1" applyBorder="1" applyAlignment="1">
      <alignment horizontal="right" vertical="center"/>
    </xf>
    <xf numFmtId="0" fontId="19" fillId="2" borderId="18" xfId="0" applyFont="1" applyFill="1" applyBorder="1" applyAlignment="1">
      <alignment horizontal="right" vertical="center" wrapText="1"/>
    </xf>
    <xf numFmtId="0" fontId="24" fillId="2" borderId="16" xfId="0" applyFont="1" applyFill="1" applyBorder="1" applyAlignment="1">
      <alignment horizontal="justify" vertical="center" wrapText="1"/>
    </xf>
    <xf numFmtId="0" fontId="40" fillId="5" borderId="2" xfId="0" applyFont="1" applyFill="1" applyBorder="1" applyAlignment="1">
      <alignment horizontal="left" vertical="center" wrapText="1"/>
    </xf>
    <xf numFmtId="0" fontId="26" fillId="2" borderId="0" xfId="0" applyFont="1" applyFill="1"/>
    <xf numFmtId="0" fontId="40" fillId="5" borderId="3" xfId="0" applyFont="1" applyFill="1" applyBorder="1" applyAlignment="1">
      <alignment horizontal="left" vertical="center" wrapText="1"/>
    </xf>
    <xf numFmtId="0" fontId="40" fillId="5" borderId="7" xfId="0" applyFont="1" applyFill="1" applyBorder="1" applyAlignment="1">
      <alignment horizontal="left" vertical="center" wrapText="1" indent="5"/>
    </xf>
    <xf numFmtId="0" fontId="40" fillId="5" borderId="7"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7" xfId="0" applyFont="1" applyBorder="1" applyAlignment="1">
      <alignment horizontal="center" vertical="center" wrapText="1"/>
    </xf>
    <xf numFmtId="0" fontId="40" fillId="6" borderId="3" xfId="0" applyFont="1" applyFill="1" applyBorder="1" applyAlignment="1">
      <alignment horizontal="center" vertical="center" wrapText="1"/>
    </xf>
    <xf numFmtId="0" fontId="42" fillId="6" borderId="7" xfId="0" applyFont="1" applyFill="1" applyBorder="1" applyAlignment="1">
      <alignment horizontal="center" vertical="center" wrapText="1"/>
    </xf>
    <xf numFmtId="0" fontId="44" fillId="2" borderId="0" xfId="0" applyFont="1" applyFill="1"/>
    <xf numFmtId="0" fontId="43" fillId="6" borderId="7" xfId="0" applyFont="1" applyFill="1" applyBorder="1" applyAlignment="1">
      <alignment horizontal="center" vertical="center" wrapText="1"/>
    </xf>
    <xf numFmtId="0" fontId="2" fillId="0" borderId="3" xfId="0" applyFont="1" applyBorder="1" applyAlignment="1">
      <alignment horizontal="justify" vertical="center" wrapText="1"/>
    </xf>
    <xf numFmtId="0" fontId="2" fillId="0" borderId="7" xfId="0" applyFont="1" applyBorder="1" applyAlignment="1">
      <alignment horizontal="justify" vertical="center" wrapText="1"/>
    </xf>
    <xf numFmtId="0" fontId="46" fillId="6" borderId="3" xfId="0" applyFont="1" applyFill="1" applyBorder="1" applyAlignment="1">
      <alignment horizontal="center" vertical="center" wrapText="1"/>
    </xf>
    <xf numFmtId="0" fontId="44" fillId="0" borderId="0" xfId="0" applyFont="1"/>
    <xf numFmtId="0" fontId="24" fillId="2" borderId="0" xfId="0" applyFont="1" applyFill="1" applyAlignment="1">
      <alignment horizontal="justify" vertical="center"/>
    </xf>
    <xf numFmtId="0" fontId="19" fillId="0" borderId="7" xfId="0" applyFont="1" applyBorder="1" applyAlignment="1">
      <alignment horizontal="justify" vertical="center" wrapText="1"/>
    </xf>
    <xf numFmtId="0" fontId="24" fillId="0" borderId="7" xfId="0" applyFont="1" applyBorder="1" applyAlignment="1">
      <alignment horizontal="justify" vertical="center" wrapText="1"/>
    </xf>
    <xf numFmtId="0" fontId="36" fillId="11" borderId="3" xfId="0" applyFont="1" applyFill="1" applyBorder="1" applyAlignment="1">
      <alignment horizontal="justify" vertical="center" wrapText="1"/>
    </xf>
    <xf numFmtId="0" fontId="36" fillId="10" borderId="7" xfId="0" applyFont="1" applyFill="1" applyBorder="1" applyAlignment="1">
      <alignment horizontal="justify" vertical="center" wrapText="1"/>
    </xf>
    <xf numFmtId="0" fontId="49" fillId="7" borderId="3" xfId="0" applyFont="1" applyFill="1" applyBorder="1" applyAlignment="1">
      <alignment horizontal="justify" vertical="center" wrapText="1"/>
    </xf>
    <xf numFmtId="0" fontId="49" fillId="7" borderId="7" xfId="0" applyFont="1" applyFill="1" applyBorder="1" applyAlignment="1">
      <alignment horizontal="justify" vertical="center" wrapText="1"/>
    </xf>
    <xf numFmtId="0" fontId="50" fillId="2" borderId="0" xfId="0" applyFont="1" applyFill="1" applyAlignment="1">
      <alignment vertical="center"/>
    </xf>
    <xf numFmtId="0" fontId="16" fillId="10" borderId="4" xfId="0" applyFont="1" applyFill="1" applyBorder="1" applyAlignment="1">
      <alignment horizontal="center" vertical="center" wrapText="1"/>
    </xf>
    <xf numFmtId="0" fontId="52" fillId="2" borderId="0" xfId="0" applyFont="1" applyFill="1"/>
    <xf numFmtId="0" fontId="24" fillId="0" borderId="3" xfId="0" applyFont="1" applyBorder="1" applyAlignment="1">
      <alignment horizontal="justify" vertical="center" wrapText="1"/>
    </xf>
    <xf numFmtId="0" fontId="3" fillId="9" borderId="1" xfId="0" applyFont="1" applyFill="1" applyBorder="1" applyAlignment="1">
      <alignment vertical="center" wrapText="1"/>
    </xf>
    <xf numFmtId="0" fontId="17" fillId="0" borderId="3" xfId="0" applyFont="1" applyBorder="1" applyAlignment="1">
      <alignment vertical="center" wrapText="1"/>
    </xf>
    <xf numFmtId="0" fontId="3" fillId="9" borderId="3" xfId="0" applyFont="1" applyFill="1" applyBorder="1" applyAlignment="1">
      <alignment vertical="center" wrapText="1"/>
    </xf>
    <xf numFmtId="0" fontId="3" fillId="9" borderId="0" xfId="0" applyFont="1" applyFill="1"/>
    <xf numFmtId="0" fontId="14" fillId="17" borderId="0" xfId="0" applyFont="1" applyFill="1"/>
    <xf numFmtId="0" fontId="50" fillId="17" borderId="0" xfId="0" applyFont="1" applyFill="1" applyAlignment="1">
      <alignment vertical="center"/>
    </xf>
    <xf numFmtId="0" fontId="19" fillId="2" borderId="0" xfId="0" applyFont="1" applyFill="1" applyAlignment="1">
      <alignment horizontal="justify" vertical="center"/>
    </xf>
    <xf numFmtId="0" fontId="19" fillId="16" borderId="3" xfId="0" applyFont="1" applyFill="1" applyBorder="1" applyAlignment="1">
      <alignment horizontal="justify" vertical="center" wrapText="1"/>
    </xf>
    <xf numFmtId="0" fontId="19" fillId="16" borderId="7" xfId="0" applyFont="1" applyFill="1" applyBorder="1" applyAlignment="1">
      <alignment horizontal="center" vertical="center" wrapText="1"/>
    </xf>
    <xf numFmtId="0" fontId="19" fillId="11" borderId="15" xfId="0" applyFont="1" applyFill="1" applyBorder="1" applyAlignment="1">
      <alignment horizontal="justify" vertical="center"/>
    </xf>
    <xf numFmtId="0" fontId="31" fillId="2" borderId="0" xfId="0" applyFont="1" applyFill="1" applyAlignment="1">
      <alignment horizontal="justify" vertical="center"/>
    </xf>
    <xf numFmtId="0" fontId="26" fillId="2" borderId="0" xfId="0" applyFont="1" applyFill="1" applyAlignment="1">
      <alignment horizontal="justify" vertical="center" wrapText="1"/>
    </xf>
    <xf numFmtId="0" fontId="26" fillId="2" borderId="0" xfId="0" applyFont="1" applyFill="1" applyAlignment="1">
      <alignment horizontal="justify" vertical="center"/>
    </xf>
    <xf numFmtId="0" fontId="27" fillId="2" borderId="0" xfId="0" applyFont="1" applyFill="1" applyAlignment="1">
      <alignment horizontal="justify" vertical="center"/>
    </xf>
    <xf numFmtId="0" fontId="28" fillId="2" borderId="0" xfId="0" applyFont="1" applyFill="1" applyAlignment="1">
      <alignment horizontal="justify" vertical="center"/>
    </xf>
    <xf numFmtId="0" fontId="34" fillId="15" borderId="14" xfId="0" applyFont="1" applyFill="1" applyBorder="1" applyAlignment="1">
      <alignment horizontal="center" vertical="center" wrapText="1"/>
    </xf>
    <xf numFmtId="0" fontId="24" fillId="2" borderId="31" xfId="0" applyFont="1" applyFill="1" applyBorder="1" applyAlignment="1">
      <alignment vertical="center" wrapText="1"/>
    </xf>
    <xf numFmtId="0" fontId="24" fillId="2" borderId="38" xfId="0" applyFont="1" applyFill="1" applyBorder="1" applyAlignment="1">
      <alignment vertical="center" wrapText="1"/>
    </xf>
    <xf numFmtId="0" fontId="22" fillId="2" borderId="42" xfId="0" applyFont="1" applyFill="1" applyBorder="1" applyAlignment="1">
      <alignment vertical="center" wrapText="1"/>
    </xf>
    <xf numFmtId="0" fontId="24" fillId="2" borderId="42" xfId="0" applyFont="1" applyFill="1" applyBorder="1" applyAlignment="1">
      <alignment vertical="center" wrapText="1"/>
    </xf>
    <xf numFmtId="0" fontId="19" fillId="2" borderId="37" xfId="0" applyFont="1" applyFill="1" applyBorder="1" applyAlignment="1">
      <alignment horizontal="center" vertical="center" wrapText="1"/>
    </xf>
    <xf numFmtId="0" fontId="19" fillId="2" borderId="37" xfId="0" applyFont="1" applyFill="1" applyBorder="1" applyAlignment="1">
      <alignment horizontal="justify" vertical="center" wrapText="1"/>
    </xf>
    <xf numFmtId="0" fontId="19" fillId="11" borderId="18" xfId="0" applyFont="1" applyFill="1" applyBorder="1" applyAlignment="1">
      <alignment horizontal="right" vertical="center" wrapText="1"/>
    </xf>
    <xf numFmtId="0" fontId="24" fillId="11" borderId="18" xfId="0" applyFont="1" applyFill="1" applyBorder="1" applyAlignment="1">
      <alignment vertical="center" wrapText="1"/>
    </xf>
    <xf numFmtId="0" fontId="22" fillId="2" borderId="31" xfId="0" applyFont="1" applyFill="1" applyBorder="1" applyAlignment="1">
      <alignment vertical="center"/>
    </xf>
    <xf numFmtId="0" fontId="22" fillId="11" borderId="31" xfId="0" applyFont="1" applyFill="1" applyBorder="1" applyAlignment="1">
      <alignment vertical="center"/>
    </xf>
    <xf numFmtId="0" fontId="24" fillId="11" borderId="31" xfId="0" applyFont="1" applyFill="1" applyBorder="1" applyAlignment="1">
      <alignment vertical="center"/>
    </xf>
    <xf numFmtId="0" fontId="24" fillId="2" borderId="31" xfId="0" applyFont="1" applyFill="1" applyBorder="1" applyAlignment="1">
      <alignment vertical="center"/>
    </xf>
    <xf numFmtId="0" fontId="19" fillId="2" borderId="37" xfId="0" applyFont="1" applyFill="1" applyBorder="1" applyAlignment="1">
      <alignment horizontal="right" vertical="center" wrapText="1"/>
    </xf>
    <xf numFmtId="0" fontId="24" fillId="2" borderId="38" xfId="0" applyFont="1" applyFill="1" applyBorder="1" applyAlignment="1">
      <alignment vertical="center"/>
    </xf>
    <xf numFmtId="0" fontId="22" fillId="18" borderId="0" xfId="0" applyFont="1" applyFill="1"/>
    <xf numFmtId="0" fontId="19" fillId="13" borderId="18" xfId="0" applyFont="1" applyFill="1" applyBorder="1" applyAlignment="1">
      <alignment vertical="center" wrapText="1"/>
    </xf>
    <xf numFmtId="0" fontId="19" fillId="13" borderId="18" xfId="0" applyFont="1" applyFill="1" applyBorder="1" applyAlignment="1">
      <alignment horizontal="center" vertical="center" wrapText="1"/>
    </xf>
    <xf numFmtId="0" fontId="24" fillId="9" borderId="31" xfId="0" applyFont="1" applyFill="1" applyBorder="1" applyAlignment="1">
      <alignment vertical="center" wrapText="1"/>
    </xf>
    <xf numFmtId="0" fontId="19" fillId="2" borderId="16" xfId="0" applyFont="1" applyFill="1" applyBorder="1" applyAlignment="1">
      <alignment horizontal="right" vertical="center" wrapText="1"/>
    </xf>
    <xf numFmtId="0" fontId="19" fillId="11" borderId="39" xfId="0" applyFont="1" applyFill="1" applyBorder="1" applyAlignment="1">
      <alignment horizontal="center" vertical="center" wrapText="1"/>
    </xf>
    <xf numFmtId="0" fontId="24" fillId="11" borderId="40" xfId="0" applyFont="1" applyFill="1" applyBorder="1" applyAlignment="1">
      <alignment vertical="center"/>
    </xf>
    <xf numFmtId="0" fontId="19" fillId="13" borderId="31" xfId="0" applyFont="1" applyFill="1" applyBorder="1" applyAlignment="1">
      <alignment vertical="center" wrapText="1"/>
    </xf>
    <xf numFmtId="0" fontId="19" fillId="2" borderId="37" xfId="0" applyFont="1" applyFill="1" applyBorder="1" applyAlignment="1">
      <alignment horizontal="right" vertical="center"/>
    </xf>
    <xf numFmtId="0" fontId="21" fillId="15" borderId="49" xfId="0" applyFont="1" applyFill="1" applyBorder="1" applyAlignment="1">
      <alignment horizontal="center" vertical="center" wrapText="1"/>
    </xf>
    <xf numFmtId="0" fontId="21" fillId="15" borderId="51" xfId="0" applyFont="1" applyFill="1" applyBorder="1" applyAlignment="1">
      <alignment horizontal="center" vertical="center" wrapText="1"/>
    </xf>
    <xf numFmtId="0" fontId="19" fillId="2" borderId="39" xfId="0" applyFont="1" applyFill="1" applyBorder="1" applyAlignment="1">
      <alignment horizontal="right" vertical="center" wrapText="1"/>
    </xf>
    <xf numFmtId="0" fontId="24" fillId="2" borderId="40" xfId="0" applyFont="1" applyFill="1" applyBorder="1" applyAlignment="1">
      <alignment vertical="center" wrapText="1"/>
    </xf>
    <xf numFmtId="43" fontId="2" fillId="0" borderId="7" xfId="1" applyFont="1" applyBorder="1" applyAlignment="1">
      <alignment horizontal="justify" vertical="center" wrapText="1"/>
    </xf>
    <xf numFmtId="43" fontId="47" fillId="6" borderId="7" xfId="0" applyNumberFormat="1" applyFont="1" applyFill="1" applyBorder="1" applyAlignment="1">
      <alignment horizontal="justify" vertical="center" wrapText="1"/>
    </xf>
    <xf numFmtId="43" fontId="45" fillId="0" borderId="7" xfId="1" applyFont="1" applyBorder="1" applyAlignment="1">
      <alignment horizontal="justify" vertical="center" wrapText="1"/>
    </xf>
    <xf numFmtId="43" fontId="2" fillId="0" borderId="7" xfId="0" applyNumberFormat="1" applyFont="1" applyBorder="1" applyAlignment="1">
      <alignment horizontal="justify" vertical="center" wrapText="1"/>
    </xf>
    <xf numFmtId="43" fontId="3" fillId="0" borderId="7" xfId="1" applyFont="1" applyBorder="1" applyAlignment="1">
      <alignment horizontal="center" vertical="center" wrapText="1"/>
    </xf>
    <xf numFmtId="43" fontId="18" fillId="6" borderId="7" xfId="0" applyNumberFormat="1" applyFont="1" applyFill="1" applyBorder="1" applyAlignment="1">
      <alignment horizontal="center" vertical="center" wrapText="1"/>
    </xf>
    <xf numFmtId="43" fontId="5" fillId="0" borderId="7" xfId="1" applyFont="1" applyBorder="1" applyAlignment="1">
      <alignment vertical="center" wrapText="1"/>
    </xf>
    <xf numFmtId="43" fontId="5" fillId="0" borderId="7" xfId="0" applyNumberFormat="1" applyFont="1" applyBorder="1" applyAlignment="1">
      <alignment vertical="center" wrapText="1"/>
    </xf>
    <xf numFmtId="43" fontId="10" fillId="6" borderId="7" xfId="0" applyNumberFormat="1" applyFont="1" applyFill="1" applyBorder="1" applyAlignment="1">
      <alignment vertical="center" wrapText="1"/>
    </xf>
    <xf numFmtId="43" fontId="6" fillId="3" borderId="7" xfId="1" applyFont="1" applyFill="1" applyBorder="1" applyAlignment="1">
      <alignment vertical="center" wrapText="1"/>
    </xf>
    <xf numFmtId="43" fontId="7" fillId="3" borderId="7" xfId="1" applyFont="1" applyFill="1" applyBorder="1" applyAlignment="1">
      <alignment vertical="center" wrapText="1"/>
    </xf>
    <xf numFmtId="0" fontId="5" fillId="0" borderId="7" xfId="0" applyFont="1" applyBorder="1" applyAlignment="1">
      <alignment vertical="center" wrapText="1"/>
    </xf>
    <xf numFmtId="0" fontId="10" fillId="6" borderId="7" xfId="0" applyFont="1" applyFill="1" applyBorder="1" applyAlignment="1">
      <alignment vertical="center" wrapText="1"/>
    </xf>
    <xf numFmtId="0" fontId="9" fillId="6" borderId="7" xfId="0" applyFont="1" applyFill="1" applyBorder="1" applyAlignment="1">
      <alignment vertical="center" wrapText="1"/>
    </xf>
    <xf numFmtId="43" fontId="10" fillId="5" borderId="7" xfId="0" applyNumberFormat="1" applyFont="1" applyFill="1" applyBorder="1" applyAlignment="1">
      <alignment vertical="center" wrapText="1"/>
    </xf>
    <xf numFmtId="4" fontId="24" fillId="0" borderId="7" xfId="0" applyNumberFormat="1" applyFont="1" applyBorder="1" applyAlignment="1">
      <alignment horizontal="right" vertical="center" wrapText="1"/>
    </xf>
    <xf numFmtId="10" fontId="24" fillId="0" borderId="7" xfId="0" applyNumberFormat="1" applyFont="1" applyBorder="1" applyAlignment="1">
      <alignment horizontal="center" vertical="center" wrapText="1"/>
    </xf>
    <xf numFmtId="4" fontId="19" fillId="0" borderId="7" xfId="0" applyNumberFormat="1" applyFont="1" applyBorder="1" applyAlignment="1">
      <alignment horizontal="right" vertical="center" wrapText="1"/>
    </xf>
    <xf numFmtId="10" fontId="19" fillId="0" borderId="7" xfId="0" applyNumberFormat="1" applyFont="1" applyBorder="1" applyAlignment="1">
      <alignment horizontal="center" vertical="center" wrapText="1"/>
    </xf>
    <xf numFmtId="0" fontId="56" fillId="0" borderId="7" xfId="0" applyFont="1" applyBorder="1" applyAlignment="1">
      <alignment horizontal="justify" vertical="center" wrapText="1"/>
    </xf>
    <xf numFmtId="0" fontId="59" fillId="0" borderId="7" xfId="0" applyFont="1" applyBorder="1" applyAlignment="1">
      <alignment horizontal="justify" vertical="center" wrapText="1"/>
    </xf>
    <xf numFmtId="0" fontId="60" fillId="0" borderId="7" xfId="0" applyFont="1" applyBorder="1" applyAlignment="1">
      <alignment horizontal="justify" vertical="center" wrapText="1"/>
    </xf>
    <xf numFmtId="0" fontId="56" fillId="2" borderId="7" xfId="0" applyFont="1" applyFill="1" applyBorder="1" applyAlignment="1">
      <alignment horizontal="justify" vertical="center" wrapText="1"/>
    </xf>
    <xf numFmtId="0" fontId="59" fillId="2" borderId="7" xfId="0" applyFont="1" applyFill="1" applyBorder="1" applyAlignment="1">
      <alignment horizontal="justify" vertical="center" wrapText="1"/>
    </xf>
    <xf numFmtId="0" fontId="66" fillId="2" borderId="7" xfId="3" applyFont="1" applyFill="1" applyBorder="1" applyAlignment="1">
      <alignment horizontal="center" vertical="center" wrapText="1"/>
    </xf>
    <xf numFmtId="0" fontId="68" fillId="0" borderId="7" xfId="3" applyFont="1" applyBorder="1" applyAlignment="1">
      <alignment horizontal="center" vertical="center" wrapText="1"/>
    </xf>
    <xf numFmtId="0" fontId="69" fillId="2" borderId="0" xfId="0" applyFont="1" applyFill="1"/>
    <xf numFmtId="0" fontId="55" fillId="0" borderId="7" xfId="3" applyBorder="1" applyAlignment="1">
      <alignment horizontal="center" vertical="center" wrapText="1"/>
    </xf>
    <xf numFmtId="0" fontId="59" fillId="0" borderId="1" xfId="0" applyFont="1" applyBorder="1" applyAlignment="1">
      <alignment horizontal="justify" vertical="center" wrapText="1"/>
    </xf>
    <xf numFmtId="0" fontId="59" fillId="0" borderId="3" xfId="0" applyFont="1" applyBorder="1" applyAlignment="1">
      <alignment horizontal="justify" vertical="center" wrapText="1"/>
    </xf>
    <xf numFmtId="0" fontId="61" fillId="9" borderId="1" xfId="0" applyFont="1" applyFill="1" applyBorder="1" applyAlignment="1">
      <alignment horizontal="center" vertical="center" wrapText="1"/>
    </xf>
    <xf numFmtId="0" fontId="56" fillId="0" borderId="3" xfId="0" applyFont="1" applyBorder="1" applyAlignment="1">
      <alignment horizontal="justify" vertical="center" wrapText="1"/>
    </xf>
    <xf numFmtId="0" fontId="70" fillId="0" borderId="3" xfId="0" applyFont="1" applyBorder="1" applyAlignment="1">
      <alignment horizontal="justify" vertical="center" wrapText="1"/>
    </xf>
    <xf numFmtId="0" fontId="61" fillId="9" borderId="3" xfId="0" applyFont="1" applyFill="1" applyBorder="1" applyAlignment="1">
      <alignment horizontal="center" vertical="center" wrapText="1"/>
    </xf>
    <xf numFmtId="0" fontId="17" fillId="2" borderId="3" xfId="0" applyFont="1" applyFill="1" applyBorder="1" applyAlignment="1">
      <alignment vertical="center" wrapText="1"/>
    </xf>
    <xf numFmtId="0" fontId="59" fillId="2" borderId="3" xfId="0" applyFont="1" applyFill="1" applyBorder="1" applyAlignment="1">
      <alignment vertical="center" wrapText="1"/>
    </xf>
    <xf numFmtId="0" fontId="56" fillId="2" borderId="3" xfId="0" applyFont="1" applyFill="1" applyBorder="1" applyAlignment="1">
      <alignment vertical="center" wrapText="1"/>
    </xf>
    <xf numFmtId="0" fontId="59" fillId="0" borderId="3" xfId="0" applyFont="1" applyBorder="1" applyAlignment="1">
      <alignment horizontal="left" vertical="center" wrapText="1"/>
    </xf>
    <xf numFmtId="0" fontId="17" fillId="0" borderId="1" xfId="0" applyFont="1" applyBorder="1" applyAlignment="1">
      <alignment horizontal="left" vertical="center" wrapText="1"/>
    </xf>
    <xf numFmtId="0" fontId="17" fillId="0" borderId="3" xfId="0" applyFont="1" applyBorder="1" applyAlignment="1">
      <alignment horizontal="left" vertical="center" wrapText="1"/>
    </xf>
    <xf numFmtId="0" fontId="72" fillId="17" borderId="0" xfId="0" applyFont="1" applyFill="1"/>
    <xf numFmtId="0" fontId="59" fillId="0" borderId="3" xfId="0" applyFont="1" applyBorder="1" applyAlignment="1">
      <alignment horizontal="center" vertical="center" wrapText="1"/>
    </xf>
    <xf numFmtId="0" fontId="59" fillId="0" borderId="7" xfId="0" applyFont="1" applyBorder="1" applyAlignment="1">
      <alignment horizontal="center" vertical="center" wrapText="1"/>
    </xf>
    <xf numFmtId="0" fontId="55" fillId="0" borderId="7" xfId="3" applyBorder="1" applyAlignment="1">
      <alignment horizontal="justify" vertical="center" wrapText="1"/>
    </xf>
    <xf numFmtId="0" fontId="20" fillId="0" borderId="3" xfId="0" applyFont="1" applyBorder="1" applyAlignment="1">
      <alignment horizontal="center" vertical="center" wrapText="1"/>
    </xf>
    <xf numFmtId="0" fontId="74" fillId="0" borderId="0" xfId="0" applyFont="1" applyAlignment="1">
      <alignment vertical="center"/>
    </xf>
    <xf numFmtId="0" fontId="75" fillId="0" borderId="7" xfId="0" applyFont="1" applyBorder="1" applyAlignment="1">
      <alignment horizontal="left" vertical="center" wrapText="1"/>
    </xf>
    <xf numFmtId="10" fontId="75" fillId="0" borderId="7" xfId="2" applyNumberFormat="1" applyFont="1" applyBorder="1" applyAlignment="1">
      <alignment horizontal="center" vertical="center" wrapText="1"/>
    </xf>
    <xf numFmtId="10" fontId="75" fillId="0" borderId="7" xfId="2" applyNumberFormat="1" applyFont="1" applyFill="1" applyBorder="1" applyAlignment="1">
      <alignment horizontal="center" vertical="center" wrapText="1"/>
    </xf>
    <xf numFmtId="10" fontId="75" fillId="0" borderId="7" xfId="2" applyNumberFormat="1" applyFont="1" applyBorder="1" applyAlignment="1">
      <alignment vertical="center" wrapText="1"/>
    </xf>
    <xf numFmtId="0" fontId="75" fillId="0" borderId="7" xfId="0" applyFont="1" applyBorder="1" applyAlignment="1">
      <alignment vertical="center" wrapText="1"/>
    </xf>
    <xf numFmtId="164" fontId="75" fillId="0" borderId="7" xfId="2" applyNumberFormat="1" applyFont="1" applyBorder="1" applyAlignment="1">
      <alignment horizontal="center" vertical="center" wrapText="1"/>
    </xf>
    <xf numFmtId="4" fontId="75" fillId="0" borderId="7" xfId="2" applyNumberFormat="1" applyFont="1" applyBorder="1" applyAlignment="1">
      <alignment horizontal="center" vertical="center" wrapText="1"/>
    </xf>
    <xf numFmtId="164" fontId="75" fillId="0" borderId="7" xfId="2" applyNumberFormat="1" applyFont="1" applyFill="1" applyBorder="1" applyAlignment="1">
      <alignment horizontal="center" vertical="center" wrapText="1"/>
    </xf>
    <xf numFmtId="0" fontId="77" fillId="0" borderId="1" xfId="0" applyFont="1" applyBorder="1" applyAlignment="1">
      <alignment horizontal="left" vertical="center" wrapText="1"/>
    </xf>
    <xf numFmtId="0" fontId="75" fillId="0" borderId="4" xfId="0" applyFont="1" applyBorder="1" applyAlignment="1">
      <alignment horizontal="left" vertical="center" wrapText="1"/>
    </xf>
    <xf numFmtId="3" fontId="75" fillId="0" borderId="4" xfId="0" applyNumberFormat="1" applyFont="1" applyBorder="1" applyAlignment="1">
      <alignment horizontal="center" vertical="center" wrapText="1"/>
    </xf>
    <xf numFmtId="0" fontId="75" fillId="0" borderId="4" xfId="0" applyFont="1" applyBorder="1" applyAlignment="1">
      <alignment vertical="center" wrapText="1"/>
    </xf>
    <xf numFmtId="0" fontId="77" fillId="0" borderId="8" xfId="0" applyFont="1" applyBorder="1" applyAlignment="1">
      <alignment horizontal="left" vertical="center" wrapText="1"/>
    </xf>
    <xf numFmtId="3" fontId="75" fillId="0" borderId="7" xfId="0" applyNumberFormat="1" applyFont="1" applyBorder="1" applyAlignment="1">
      <alignment horizontal="center" vertical="center" wrapText="1"/>
    </xf>
    <xf numFmtId="0" fontId="24" fillId="20" borderId="18" xfId="0" applyFont="1" applyFill="1" applyBorder="1" applyAlignment="1">
      <alignment vertical="center" wrapText="1"/>
    </xf>
    <xf numFmtId="0" fontId="55" fillId="2" borderId="31" xfId="3" applyFill="1" applyBorder="1" applyAlignment="1">
      <alignment vertical="center" wrapText="1"/>
    </xf>
    <xf numFmtId="165" fontId="24" fillId="20" borderId="18" xfId="0" applyNumberFormat="1" applyFont="1" applyFill="1" applyBorder="1" applyAlignment="1">
      <alignment vertical="center" wrapText="1"/>
    </xf>
    <xf numFmtId="10" fontId="24" fillId="20" borderId="37" xfId="0" applyNumberFormat="1" applyFont="1" applyFill="1" applyBorder="1" applyAlignment="1">
      <alignment vertical="center" wrapText="1"/>
    </xf>
    <xf numFmtId="166" fontId="19" fillId="20" borderId="18" xfId="0" applyNumberFormat="1" applyFont="1" applyFill="1" applyBorder="1" applyAlignment="1">
      <alignment horizontal="center" vertical="center" wrapText="1"/>
    </xf>
    <xf numFmtId="0" fontId="24" fillId="20" borderId="18" xfId="0"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0" fontId="24" fillId="18" borderId="18" xfId="0" applyFont="1" applyFill="1" applyBorder="1" applyAlignment="1">
      <alignment vertical="center"/>
    </xf>
    <xf numFmtId="0" fontId="24" fillId="20" borderId="39" xfId="0" applyFont="1" applyFill="1" applyBorder="1" applyAlignment="1">
      <alignment vertical="center" wrapText="1"/>
    </xf>
    <xf numFmtId="0" fontId="55" fillId="20" borderId="18" xfId="3" applyFill="1" applyBorder="1" applyAlignment="1">
      <alignment vertical="center" wrapText="1"/>
    </xf>
    <xf numFmtId="0" fontId="55" fillId="20" borderId="37" xfId="3" applyFill="1" applyBorder="1" applyAlignment="1">
      <alignment vertical="center" wrapText="1"/>
    </xf>
    <xf numFmtId="0" fontId="12" fillId="20" borderId="31" xfId="0" applyFont="1" applyFill="1" applyBorder="1" applyAlignment="1">
      <alignment vertical="center" wrapText="1"/>
    </xf>
    <xf numFmtId="165" fontId="24" fillId="20" borderId="18" xfId="0" applyNumberFormat="1" applyFont="1" applyFill="1" applyBorder="1" applyAlignment="1">
      <alignment horizontal="right" vertical="center" wrapText="1"/>
    </xf>
    <xf numFmtId="0" fontId="17" fillId="20" borderId="31" xfId="0" applyFont="1" applyFill="1" applyBorder="1" applyAlignment="1">
      <alignment vertical="center" wrapText="1"/>
    </xf>
    <xf numFmtId="165" fontId="24" fillId="20" borderId="37" xfId="0" applyNumberFormat="1" applyFont="1" applyFill="1" applyBorder="1" applyAlignment="1">
      <alignment horizontal="right" vertical="center" wrapText="1"/>
    </xf>
    <xf numFmtId="0" fontId="17" fillId="20" borderId="38" xfId="0" applyFont="1" applyFill="1" applyBorder="1" applyAlignment="1">
      <alignment vertical="center" wrapText="1"/>
    </xf>
    <xf numFmtId="0" fontId="19" fillId="20" borderId="18" xfId="0" applyFont="1" applyFill="1" applyBorder="1" applyAlignment="1">
      <alignment horizontal="center" vertical="center" wrapText="1"/>
    </xf>
    <xf numFmtId="0" fontId="55" fillId="20" borderId="31" xfId="3" applyFill="1" applyBorder="1" applyAlignment="1">
      <alignment vertical="center" wrapText="1"/>
    </xf>
    <xf numFmtId="3" fontId="19" fillId="20" borderId="18" xfId="0" applyNumberFormat="1" applyFont="1" applyFill="1" applyBorder="1" applyAlignment="1">
      <alignment horizontal="center" vertical="center" wrapText="1"/>
    </xf>
    <xf numFmtId="3" fontId="19" fillId="20" borderId="16" xfId="0" applyNumberFormat="1" applyFont="1" applyFill="1" applyBorder="1" applyAlignment="1">
      <alignment horizontal="center" vertical="center" wrapText="1"/>
    </xf>
    <xf numFmtId="3" fontId="19" fillId="20" borderId="16" xfId="2" applyNumberFormat="1" applyFont="1" applyFill="1" applyBorder="1" applyAlignment="1">
      <alignment horizontal="center" vertical="center" wrapText="1"/>
    </xf>
    <xf numFmtId="9" fontId="78" fillId="20" borderId="16" xfId="2" applyFont="1" applyFill="1" applyBorder="1" applyAlignment="1">
      <alignment horizontal="justify" vertical="center" wrapText="1"/>
    </xf>
    <xf numFmtId="0" fontId="79" fillId="20" borderId="18" xfId="0" applyFont="1" applyFill="1" applyBorder="1" applyAlignment="1">
      <alignment vertical="center" wrapText="1"/>
    </xf>
    <xf numFmtId="0" fontId="79" fillId="20" borderId="37" xfId="0" applyFont="1" applyFill="1" applyBorder="1" applyAlignment="1">
      <alignment vertical="center" wrapText="1"/>
    </xf>
    <xf numFmtId="0" fontId="79" fillId="2" borderId="31" xfId="0" applyFont="1" applyFill="1" applyBorder="1" applyAlignment="1">
      <alignment vertical="center" wrapText="1"/>
    </xf>
    <xf numFmtId="0" fontId="19" fillId="20" borderId="18" xfId="0" applyFont="1" applyFill="1" applyBorder="1" applyAlignment="1">
      <alignment horizontal="justify" vertical="center" wrapText="1"/>
    </xf>
    <xf numFmtId="3" fontId="19" fillId="20" borderId="18" xfId="0" applyNumberFormat="1" applyFont="1" applyFill="1" applyBorder="1" applyAlignment="1">
      <alignment horizontal="center" vertical="center"/>
    </xf>
    <xf numFmtId="10" fontId="19" fillId="20" borderId="18" xfId="0" applyNumberFormat="1" applyFont="1" applyFill="1" applyBorder="1" applyAlignment="1">
      <alignment horizontal="center" vertical="center"/>
    </xf>
    <xf numFmtId="10" fontId="19" fillId="20" borderId="37" xfId="0" applyNumberFormat="1" applyFont="1" applyFill="1" applyBorder="1" applyAlignment="1">
      <alignment horizontal="center" vertical="center"/>
    </xf>
    <xf numFmtId="0" fontId="80" fillId="18" borderId="18" xfId="0" applyFont="1" applyFill="1" applyBorder="1" applyAlignment="1">
      <alignment vertical="center"/>
    </xf>
    <xf numFmtId="0" fontId="80" fillId="18" borderId="37" xfId="0" applyFont="1" applyFill="1" applyBorder="1" applyAlignment="1">
      <alignment vertical="center"/>
    </xf>
    <xf numFmtId="0" fontId="55" fillId="18" borderId="31" xfId="3" applyFill="1" applyBorder="1" applyAlignment="1">
      <alignment vertical="center" wrapText="1"/>
    </xf>
    <xf numFmtId="0" fontId="24" fillId="18" borderId="31" xfId="0" applyFont="1" applyFill="1" applyBorder="1" applyAlignment="1">
      <alignment vertical="center" wrapText="1"/>
    </xf>
    <xf numFmtId="0" fontId="37" fillId="14" borderId="39" xfId="0" applyFont="1" applyFill="1" applyBorder="1" applyAlignment="1">
      <alignment horizontal="center" vertical="center" wrapText="1"/>
    </xf>
    <xf numFmtId="0" fontId="37" fillId="14" borderId="40" xfId="0" applyFont="1" applyFill="1" applyBorder="1" applyAlignment="1">
      <alignment horizontal="center" vertical="center" wrapText="1"/>
    </xf>
    <xf numFmtId="0" fontId="37" fillId="14" borderId="37" xfId="0" applyFont="1" applyFill="1" applyBorder="1" applyAlignment="1">
      <alignment horizontal="center" vertical="center" wrapText="1"/>
    </xf>
    <xf numFmtId="0" fontId="37" fillId="14" borderId="38" xfId="0" applyFont="1" applyFill="1" applyBorder="1" applyAlignment="1">
      <alignment horizontal="center" vertical="center" wrapText="1"/>
    </xf>
    <xf numFmtId="0" fontId="21" fillId="15" borderId="49" xfId="0" applyFont="1" applyFill="1" applyBorder="1" applyAlignment="1">
      <alignment horizontal="center" vertical="center" wrapText="1"/>
    </xf>
    <xf numFmtId="0" fontId="21" fillId="15" borderId="50" xfId="0" applyFont="1" applyFill="1" applyBorder="1" applyAlignment="1">
      <alignment horizontal="center" vertical="center" wrapText="1"/>
    </xf>
    <xf numFmtId="0" fontId="21" fillId="15" borderId="51"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17"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44"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53" xfId="0" applyFont="1" applyFill="1" applyBorder="1" applyAlignment="1">
      <alignment horizontal="center" vertical="center" wrapText="1"/>
    </xf>
    <xf numFmtId="0" fontId="24" fillId="9" borderId="39" xfId="0" applyFont="1" applyFill="1" applyBorder="1" applyAlignment="1">
      <alignment horizontal="justify" vertical="center" wrapText="1"/>
    </xf>
    <xf numFmtId="0" fontId="24" fillId="9" borderId="40" xfId="0" applyFont="1" applyFill="1" applyBorder="1" applyAlignment="1">
      <alignment horizontal="justify" vertical="center" wrapText="1"/>
    </xf>
    <xf numFmtId="0" fontId="36" fillId="2" borderId="18"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19" fillId="11" borderId="18" xfId="0" applyFont="1" applyFill="1" applyBorder="1" applyAlignment="1">
      <alignment horizontal="left" vertical="center"/>
    </xf>
    <xf numFmtId="0" fontId="19" fillId="11" borderId="31" xfId="0" applyFont="1" applyFill="1" applyBorder="1" applyAlignment="1">
      <alignment horizontal="left" vertical="center"/>
    </xf>
    <xf numFmtId="0" fontId="17" fillId="20" borderId="56" xfId="0" applyFont="1" applyFill="1" applyBorder="1" applyAlignment="1">
      <alignment horizontal="left" vertical="center" wrapText="1"/>
    </xf>
    <xf numFmtId="0" fontId="17" fillId="20" borderId="57" xfId="0" applyFont="1" applyFill="1" applyBorder="1" applyAlignment="1">
      <alignment horizontal="left" vertical="center" wrapText="1"/>
    </xf>
    <xf numFmtId="0" fontId="17" fillId="20" borderId="42" xfId="0" applyFont="1" applyFill="1" applyBorder="1" applyAlignment="1">
      <alignment horizontal="left" vertical="center" wrapText="1"/>
    </xf>
    <xf numFmtId="0" fontId="17" fillId="20" borderId="58" xfId="0" applyFont="1" applyFill="1" applyBorder="1" applyAlignment="1">
      <alignment horizontal="left" vertical="center" wrapText="1"/>
    </xf>
    <xf numFmtId="0" fontId="21" fillId="15" borderId="46" xfId="0" applyFont="1" applyFill="1" applyBorder="1" applyAlignment="1">
      <alignment horizontal="center" vertical="center" wrapText="1"/>
    </xf>
    <xf numFmtId="0" fontId="21" fillId="15" borderId="47" xfId="0" applyFont="1" applyFill="1" applyBorder="1" applyAlignment="1">
      <alignment horizontal="center" vertical="center" wrapText="1"/>
    </xf>
    <xf numFmtId="0" fontId="21" fillId="15" borderId="48" xfId="0" applyFont="1" applyFill="1" applyBorder="1" applyAlignment="1">
      <alignment horizontal="center" vertical="center" wrapText="1"/>
    </xf>
    <xf numFmtId="0" fontId="36" fillId="11" borderId="39" xfId="0" applyFont="1" applyFill="1" applyBorder="1" applyAlignment="1">
      <alignment horizontal="center" vertical="center" wrapText="1"/>
    </xf>
    <xf numFmtId="0" fontId="39" fillId="2" borderId="18" xfId="0" applyFont="1" applyFill="1" applyBorder="1" applyAlignment="1">
      <alignment horizontal="center" vertical="center" wrapText="1"/>
    </xf>
    <xf numFmtId="0" fontId="36" fillId="11" borderId="18"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9" fillId="9" borderId="20"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19" fillId="2" borderId="19" xfId="0" applyFont="1" applyFill="1" applyBorder="1" applyAlignment="1">
      <alignment horizontal="right" vertical="center" wrapText="1"/>
    </xf>
    <xf numFmtId="0" fontId="19" fillId="2" borderId="20" xfId="0" applyFont="1" applyFill="1" applyBorder="1" applyAlignment="1">
      <alignment horizontal="right" vertical="center" wrapText="1"/>
    </xf>
    <xf numFmtId="0" fontId="19" fillId="2" borderId="21" xfId="0" applyFont="1" applyFill="1" applyBorder="1" applyAlignment="1">
      <alignment horizontal="right" vertical="center" wrapText="1"/>
    </xf>
    <xf numFmtId="0" fontId="19" fillId="13" borderId="19" xfId="0" applyFont="1" applyFill="1" applyBorder="1" applyAlignment="1">
      <alignment horizontal="center" vertical="center" wrapText="1"/>
    </xf>
    <xf numFmtId="0" fontId="19" fillId="13" borderId="20" xfId="0" applyFont="1" applyFill="1" applyBorder="1" applyAlignment="1">
      <alignment horizontal="center" vertical="center" wrapText="1"/>
    </xf>
    <xf numFmtId="0" fontId="19" fillId="13" borderId="32" xfId="0" applyFont="1" applyFill="1" applyBorder="1" applyAlignment="1">
      <alignment horizontal="center" vertical="center" wrapText="1"/>
    </xf>
    <xf numFmtId="0" fontId="19" fillId="13" borderId="22" xfId="0" applyFont="1" applyFill="1" applyBorder="1" applyAlignment="1">
      <alignment horizontal="center" vertical="center" wrapText="1"/>
    </xf>
    <xf numFmtId="0" fontId="19" fillId="13" borderId="23" xfId="0" applyFont="1" applyFill="1" applyBorder="1" applyAlignment="1">
      <alignment horizontal="center" vertical="center" wrapText="1"/>
    </xf>
    <xf numFmtId="0" fontId="19" fillId="13" borderId="41" xfId="0" applyFont="1" applyFill="1" applyBorder="1" applyAlignment="1">
      <alignment horizontal="center" vertical="center" wrapText="1"/>
    </xf>
    <xf numFmtId="0" fontId="21" fillId="15" borderId="28" xfId="0" applyFont="1" applyFill="1" applyBorder="1" applyAlignment="1">
      <alignment horizontal="center" vertical="center" wrapText="1"/>
    </xf>
    <xf numFmtId="0" fontId="21" fillId="15" borderId="30" xfId="0" applyFont="1" applyFill="1" applyBorder="1" applyAlignment="1">
      <alignment horizontal="center" vertical="center" wrapText="1"/>
    </xf>
    <xf numFmtId="0" fontId="21" fillId="15" borderId="33" xfId="0" applyFont="1" applyFill="1" applyBorder="1" applyAlignment="1">
      <alignment horizontal="center" vertical="center" wrapText="1"/>
    </xf>
    <xf numFmtId="0" fontId="24" fillId="11" borderId="19" xfId="0"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24" fillId="11" borderId="32"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36" fillId="2" borderId="27"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24" fillId="2" borderId="19" xfId="0" applyFont="1" applyFill="1" applyBorder="1" applyAlignment="1">
      <alignment horizontal="right" vertical="center" wrapText="1"/>
    </xf>
    <xf numFmtId="0" fontId="24" fillId="2" borderId="20" xfId="0" applyFont="1" applyFill="1" applyBorder="1" applyAlignment="1">
      <alignment horizontal="right" vertical="center" wrapText="1"/>
    </xf>
    <xf numFmtId="0" fontId="24" fillId="2" borderId="21" xfId="0" applyFont="1" applyFill="1" applyBorder="1" applyAlignment="1">
      <alignment horizontal="right" vertical="center" wrapText="1"/>
    </xf>
    <xf numFmtId="0" fontId="24" fillId="9" borderId="19"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2" fillId="2" borderId="56" xfId="0" applyFont="1" applyFill="1" applyBorder="1" applyAlignment="1">
      <alignment horizontal="justify" vertical="center" wrapText="1"/>
    </xf>
    <xf numFmtId="0" fontId="22" fillId="2" borderId="57" xfId="0" applyFont="1" applyFill="1" applyBorder="1" applyAlignment="1">
      <alignment horizontal="justify" vertical="center" wrapText="1"/>
    </xf>
    <xf numFmtId="0" fontId="22" fillId="2" borderId="42" xfId="0" applyFont="1" applyFill="1" applyBorder="1" applyAlignment="1">
      <alignment horizontal="justify" vertical="center" wrapText="1"/>
    </xf>
    <xf numFmtId="0" fontId="21" fillId="16" borderId="22" xfId="0" applyFont="1" applyFill="1" applyBorder="1" applyAlignment="1">
      <alignment horizontal="center" vertical="center" wrapText="1"/>
    </xf>
    <xf numFmtId="0" fontId="21" fillId="16" borderId="23" xfId="0" applyFont="1" applyFill="1" applyBorder="1" applyAlignment="1">
      <alignment horizontal="center" vertical="center" wrapText="1"/>
    </xf>
    <xf numFmtId="0" fontId="21" fillId="16" borderId="41"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24" fillId="2" borderId="34" xfId="0" applyFont="1" applyFill="1" applyBorder="1" applyAlignment="1">
      <alignment horizontal="right" vertical="center" wrapText="1"/>
    </xf>
    <xf numFmtId="0" fontId="24" fillId="2" borderId="35" xfId="0" applyFont="1" applyFill="1" applyBorder="1" applyAlignment="1">
      <alignment horizontal="right" vertical="center" wrapText="1"/>
    </xf>
    <xf numFmtId="0" fontId="24" fillId="2" borderId="36" xfId="0" applyFont="1" applyFill="1" applyBorder="1" applyAlignment="1">
      <alignment horizontal="right" vertical="center" wrapText="1"/>
    </xf>
    <xf numFmtId="0" fontId="21" fillId="16" borderId="39" xfId="0" applyFont="1" applyFill="1" applyBorder="1" applyAlignment="1">
      <alignment horizontal="justify" vertical="center" wrapText="1"/>
    </xf>
    <xf numFmtId="0" fontId="21" fillId="16" borderId="40" xfId="0" applyFont="1" applyFill="1" applyBorder="1" applyAlignment="1">
      <alignment horizontal="justify"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0" borderId="0" xfId="0" applyFont="1" applyAlignment="1">
      <alignment horizontal="center" vertical="center"/>
    </xf>
    <xf numFmtId="0" fontId="34" fillId="15" borderId="18" xfId="0" applyFont="1" applyFill="1" applyBorder="1" applyAlignment="1">
      <alignment horizontal="center" vertical="center"/>
    </xf>
    <xf numFmtId="0" fontId="34" fillId="6" borderId="18" xfId="0" applyFont="1" applyFill="1" applyBorder="1" applyAlignment="1">
      <alignment horizontal="center" vertical="center" wrapText="1"/>
    </xf>
    <xf numFmtId="0" fontId="34" fillId="7" borderId="14" xfId="0" applyFont="1" applyFill="1" applyBorder="1" applyAlignment="1">
      <alignment horizontal="center" vertical="center" wrapText="1"/>
    </xf>
    <xf numFmtId="0" fontId="21" fillId="16" borderId="29" xfId="0" applyFont="1" applyFill="1" applyBorder="1" applyAlignment="1">
      <alignment horizontal="center" vertical="center" wrapText="1"/>
    </xf>
    <xf numFmtId="0" fontId="21" fillId="16" borderId="17" xfId="0" applyFont="1" applyFill="1" applyBorder="1" applyAlignment="1">
      <alignment horizontal="center" vertical="center" wrapText="1"/>
    </xf>
    <xf numFmtId="0" fontId="21" fillId="16" borderId="5" xfId="0" applyFont="1" applyFill="1" applyBorder="1" applyAlignment="1">
      <alignment horizontal="center" vertical="center" wrapText="1"/>
    </xf>
    <xf numFmtId="0" fontId="24" fillId="2" borderId="19"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19" fillId="9" borderId="32" xfId="0" applyFont="1" applyFill="1" applyBorder="1" applyAlignment="1">
      <alignment horizontal="center" vertical="center" wrapText="1"/>
    </xf>
    <xf numFmtId="0" fontId="55" fillId="2" borderId="56" xfId="3" applyFill="1" applyBorder="1" applyAlignment="1">
      <alignment horizontal="center" vertical="center" wrapText="1"/>
    </xf>
    <xf numFmtId="0" fontId="24" fillId="2" borderId="57"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4" xfId="0" applyFont="1" applyFill="1" applyBorder="1" applyAlignment="1">
      <alignment horizontal="center" vertical="center"/>
    </xf>
    <xf numFmtId="0" fontId="11" fillId="7" borderId="2"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9" fillId="6" borderId="11" xfId="0" applyFont="1" applyFill="1" applyBorder="1" applyAlignment="1">
      <alignment horizontal="center" vertical="center"/>
    </xf>
    <xf numFmtId="0" fontId="9" fillId="6" borderId="4" xfId="0" applyFont="1" applyFill="1" applyBorder="1" applyAlignment="1">
      <alignment horizontal="center" vertical="center"/>
    </xf>
    <xf numFmtId="0" fontId="2" fillId="2" borderId="0" xfId="0" applyFont="1" applyFill="1" applyAlignment="1">
      <alignment horizontal="center" vertical="center"/>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10"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2" xfId="0" applyFont="1" applyFill="1" applyBorder="1" applyAlignment="1">
      <alignment horizontal="justify" vertical="center"/>
    </xf>
    <xf numFmtId="0" fontId="11" fillId="5" borderId="3" xfId="0" applyFont="1" applyFill="1" applyBorder="1" applyAlignment="1">
      <alignment horizontal="justify" vertical="center"/>
    </xf>
    <xf numFmtId="0" fontId="40" fillId="6" borderId="11"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43" fillId="6" borderId="2" xfId="0" applyFont="1" applyFill="1" applyBorder="1" applyAlignment="1">
      <alignment horizontal="center" vertical="center" wrapText="1"/>
    </xf>
    <xf numFmtId="0" fontId="43" fillId="6" borderId="3" xfId="0" applyFont="1" applyFill="1" applyBorder="1" applyAlignment="1">
      <alignment horizontal="center" vertical="center" wrapText="1"/>
    </xf>
    <xf numFmtId="0" fontId="43" fillId="5" borderId="11" xfId="0" applyFont="1" applyFill="1" applyBorder="1" applyAlignment="1">
      <alignment horizontal="center" vertical="center" wrapText="1"/>
    </xf>
    <xf numFmtId="0" fontId="43" fillId="5" borderId="12" xfId="0" applyFont="1" applyFill="1" applyBorder="1" applyAlignment="1">
      <alignment horizontal="center" vertical="center" wrapText="1"/>
    </xf>
    <xf numFmtId="0" fontId="43" fillId="5" borderId="4" xfId="0" applyFont="1" applyFill="1" applyBorder="1" applyAlignment="1">
      <alignment horizontal="center" vertical="center" wrapText="1"/>
    </xf>
    <xf numFmtId="0" fontId="2" fillId="2" borderId="6" xfId="0" applyFont="1" applyFill="1" applyBorder="1" applyAlignment="1">
      <alignment horizontal="center" vertical="center"/>
    </xf>
    <xf numFmtId="0" fontId="19" fillId="0" borderId="11" xfId="0" applyFont="1" applyBorder="1" applyAlignment="1">
      <alignment horizontal="justify" vertical="center" wrapText="1"/>
    </xf>
    <xf numFmtId="0" fontId="19" fillId="0" borderId="4" xfId="0" applyFont="1" applyBorder="1" applyAlignment="1">
      <alignment horizontal="justify" vertical="center" wrapText="1"/>
    </xf>
    <xf numFmtId="0" fontId="24" fillId="8" borderId="11" xfId="0" applyFont="1" applyFill="1" applyBorder="1" applyAlignment="1">
      <alignment horizontal="justify" vertical="center" wrapText="1"/>
    </xf>
    <xf numFmtId="0" fontId="24" fillId="8" borderId="12" xfId="0" applyFont="1" applyFill="1" applyBorder="1" applyAlignment="1">
      <alignment horizontal="justify" vertical="center" wrapText="1"/>
    </xf>
    <xf numFmtId="0" fontId="24" fillId="8" borderId="4" xfId="0" applyFont="1" applyFill="1" applyBorder="1" applyAlignment="1">
      <alignment horizontal="justify" vertical="center" wrapText="1"/>
    </xf>
    <xf numFmtId="0" fontId="48" fillId="2" borderId="0" xfId="0" applyFont="1" applyFill="1" applyAlignment="1">
      <alignment horizontal="left" vertical="center"/>
    </xf>
    <xf numFmtId="0" fontId="21" fillId="10" borderId="11"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19" fillId="4" borderId="11" xfId="0" applyFont="1" applyFill="1" applyBorder="1" applyAlignment="1">
      <alignment horizontal="justify" vertical="center" wrapText="1"/>
    </xf>
    <xf numFmtId="0" fontId="19" fillId="4" borderId="4" xfId="0" applyFont="1" applyFill="1" applyBorder="1" applyAlignment="1">
      <alignment horizontal="justify" vertical="center" wrapText="1"/>
    </xf>
    <xf numFmtId="0" fontId="19" fillId="2" borderId="0" xfId="0" applyFont="1" applyFill="1" applyAlignment="1">
      <alignment horizontal="center" vertical="center"/>
    </xf>
    <xf numFmtId="0" fontId="19" fillId="4" borderId="2" xfId="0" applyFont="1" applyFill="1" applyBorder="1" applyAlignment="1">
      <alignment horizontal="justify" vertical="center" wrapText="1"/>
    </xf>
    <xf numFmtId="0" fontId="19" fillId="4" borderId="8" xfId="0" applyFont="1" applyFill="1" applyBorder="1" applyAlignment="1">
      <alignment horizontal="justify" vertical="center" wrapText="1"/>
    </xf>
    <xf numFmtId="0" fontId="19" fillId="4" borderId="3" xfId="0" applyFont="1" applyFill="1" applyBorder="1" applyAlignment="1">
      <alignment horizontal="justify" vertical="center" wrapText="1"/>
    </xf>
    <xf numFmtId="0" fontId="73" fillId="19" borderId="19" xfId="0" applyFont="1" applyFill="1" applyBorder="1" applyAlignment="1">
      <alignment vertical="center" wrapText="1"/>
    </xf>
    <xf numFmtId="0" fontId="73" fillId="19" borderId="20" xfId="0" applyFont="1" applyFill="1" applyBorder="1" applyAlignment="1">
      <alignment vertical="center" wrapText="1"/>
    </xf>
    <xf numFmtId="0" fontId="73" fillId="19" borderId="54" xfId="0" applyFont="1" applyFill="1" applyBorder="1" applyAlignment="1">
      <alignment vertical="center" wrapText="1"/>
    </xf>
    <xf numFmtId="0" fontId="77" fillId="0" borderId="2" xfId="0" applyFont="1" applyBorder="1" applyAlignment="1">
      <alignment horizontal="left" vertical="center" wrapText="1"/>
    </xf>
    <xf numFmtId="0" fontId="77" fillId="0" borderId="8" xfId="0" applyFont="1" applyBorder="1" applyAlignment="1">
      <alignment horizontal="left" vertical="center" wrapText="1"/>
    </xf>
    <xf numFmtId="0" fontId="77" fillId="0" borderId="3" xfId="0" applyFont="1" applyBorder="1" applyAlignment="1">
      <alignment horizontal="left" vertical="center" wrapText="1"/>
    </xf>
    <xf numFmtId="0" fontId="77" fillId="0" borderId="55" xfId="0" applyFont="1" applyBorder="1" applyAlignment="1">
      <alignment horizontal="left" vertical="center" wrapText="1"/>
    </xf>
    <xf numFmtId="0" fontId="19" fillId="2" borderId="0" xfId="0" applyFont="1" applyFill="1" applyAlignment="1">
      <alignment horizontal="left"/>
    </xf>
    <xf numFmtId="0" fontId="21" fillId="10" borderId="11" xfId="0" applyFont="1" applyFill="1" applyBorder="1" applyAlignment="1">
      <alignment horizontal="justify" vertical="center" wrapText="1"/>
    </xf>
    <xf numFmtId="0" fontId="21" fillId="10" borderId="12" xfId="0" applyFont="1" applyFill="1" applyBorder="1" applyAlignment="1">
      <alignment horizontal="justify" vertical="center" wrapText="1"/>
    </xf>
    <xf numFmtId="0" fontId="21" fillId="10" borderId="4" xfId="0" applyFont="1" applyFill="1" applyBorder="1" applyAlignment="1">
      <alignment horizontal="justify" vertical="center" wrapText="1"/>
    </xf>
    <xf numFmtId="0" fontId="73" fillId="19" borderId="19" xfId="0" applyFont="1" applyFill="1" applyBorder="1" applyAlignment="1">
      <alignment horizontal="left" vertical="center" wrapText="1"/>
    </xf>
    <xf numFmtId="0" fontId="73" fillId="19" borderId="20" xfId="0" applyFont="1" applyFill="1" applyBorder="1" applyAlignment="1">
      <alignment horizontal="left" vertical="center" wrapText="1"/>
    </xf>
    <xf numFmtId="0" fontId="73" fillId="19" borderId="54" xfId="0" applyFont="1" applyFill="1" applyBorder="1" applyAlignment="1">
      <alignment horizontal="left" vertical="center" wrapText="1"/>
    </xf>
    <xf numFmtId="0" fontId="76" fillId="11" borderId="2" xfId="0" applyFont="1" applyFill="1" applyBorder="1" applyAlignment="1">
      <alignment horizontal="left" vertical="center" wrapText="1"/>
    </xf>
    <xf numFmtId="0" fontId="76" fillId="11" borderId="8" xfId="0" applyFont="1" applyFill="1" applyBorder="1" applyAlignment="1">
      <alignment horizontal="left" vertical="center" wrapText="1"/>
    </xf>
    <xf numFmtId="0" fontId="76" fillId="11" borderId="55" xfId="0" applyFont="1" applyFill="1" applyBorder="1" applyAlignment="1">
      <alignment horizontal="left" vertical="center" wrapText="1"/>
    </xf>
    <xf numFmtId="0" fontId="77" fillId="11" borderId="2" xfId="0" applyFont="1" applyFill="1" applyBorder="1" applyAlignment="1">
      <alignment horizontal="left" vertical="center" wrapText="1"/>
    </xf>
    <xf numFmtId="0" fontId="77" fillId="11" borderId="55" xfId="0" applyFont="1" applyFill="1" applyBorder="1" applyAlignment="1">
      <alignment horizontal="left" vertical="center" wrapText="1"/>
    </xf>
    <xf numFmtId="0" fontId="77" fillId="11" borderId="8" xfId="0" applyFont="1" applyFill="1" applyBorder="1" applyAlignment="1">
      <alignment horizontal="left" vertical="center" wrapText="1"/>
    </xf>
    <xf numFmtId="0" fontId="21" fillId="7" borderId="8" xfId="0" applyFont="1" applyFill="1" applyBorder="1" applyAlignment="1">
      <alignment horizontal="center" vertical="center" wrapText="1"/>
    </xf>
    <xf numFmtId="0" fontId="59" fillId="0" borderId="2" xfId="0" applyFont="1" applyBorder="1" applyAlignment="1">
      <alignment horizontal="justify" vertical="center" wrapText="1"/>
    </xf>
    <xf numFmtId="0" fontId="59" fillId="0" borderId="8" xfId="0" applyFont="1" applyBorder="1" applyAlignment="1">
      <alignment horizontal="justify" vertical="center" wrapText="1"/>
    </xf>
    <xf numFmtId="0" fontId="59" fillId="0" borderId="3" xfId="0" applyFont="1" applyBorder="1" applyAlignment="1">
      <alignment horizontal="justify" vertical="center" wrapText="1"/>
    </xf>
    <xf numFmtId="0" fontId="62" fillId="17" borderId="5" xfId="0" applyFont="1" applyFill="1" applyBorder="1"/>
    <xf numFmtId="0" fontId="62" fillId="17" borderId="13" xfId="0" applyFont="1" applyFill="1" applyBorder="1"/>
    <xf numFmtId="0" fontId="3" fillId="11" borderId="11" xfId="0" applyFont="1" applyFill="1" applyBorder="1" applyAlignment="1">
      <alignment horizontal="justify" vertical="center" wrapText="1"/>
    </xf>
    <xf numFmtId="0" fontId="3" fillId="11" borderId="4" xfId="0" applyFont="1" applyFill="1" applyBorder="1" applyAlignment="1">
      <alignment horizontal="justify" vertical="center" wrapText="1"/>
    </xf>
    <xf numFmtId="0" fontId="17" fillId="2" borderId="12"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0" fillId="2" borderId="0" xfId="0" applyFont="1" applyFill="1" applyAlignment="1">
      <alignment horizontal="center" vertical="center"/>
    </xf>
    <xf numFmtId="0" fontId="16" fillId="10" borderId="0" xfId="0" applyFont="1" applyFill="1" applyAlignment="1">
      <alignment horizontal="center" vertical="center" wrapText="1"/>
    </xf>
    <xf numFmtId="0" fontId="16" fillId="10" borderId="13"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3" fillId="11" borderId="4" xfId="0" applyFont="1" applyFill="1" applyBorder="1" applyAlignment="1">
      <alignment horizontal="left" vertical="center" wrapText="1"/>
    </xf>
    <xf numFmtId="0" fontId="62" fillId="2" borderId="6" xfId="0" applyFont="1" applyFill="1" applyBorder="1" applyAlignment="1">
      <alignment horizontal="left" vertical="center"/>
    </xf>
    <xf numFmtId="0" fontId="62" fillId="2" borderId="7" xfId="0" applyFont="1" applyFill="1" applyBorder="1" applyAlignment="1">
      <alignment horizontal="left" vertical="center"/>
    </xf>
    <xf numFmtId="0" fontId="17" fillId="2" borderId="17"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65" fillId="2" borderId="11" xfId="0" applyFont="1" applyFill="1" applyBorder="1" applyAlignment="1">
      <alignment horizontal="left" vertical="center" wrapText="1"/>
    </xf>
    <xf numFmtId="0" fontId="65" fillId="2" borderId="4" xfId="0" applyFont="1" applyFill="1" applyBorder="1" applyAlignment="1">
      <alignment horizontal="left" vertical="center" wrapText="1"/>
    </xf>
    <xf numFmtId="0" fontId="34" fillId="5" borderId="11"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24" fillId="11" borderId="11"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4" fillId="11" borderId="4" xfId="0" applyFont="1" applyFill="1" applyBorder="1" applyAlignment="1">
      <alignment horizontal="center"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Medium9"/>
  <colors>
    <mruColors>
      <color rgb="FF0000FF"/>
      <color rgb="FF7208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veracruz.gob.mx/finanzas/apartado-evaluaciones-fondos-federales/programa-anual-de-evaluacion-pae-2023/" TargetMode="External"/><Relationship Id="rId2" Type="http://schemas.openxmlformats.org/officeDocument/2006/relationships/hyperlink" Target="https://sics.funcionpublica.gob.mx/" TargetMode="External"/><Relationship Id="rId1" Type="http://schemas.openxmlformats.org/officeDocument/2006/relationships/hyperlink" Target="http://repositorio.veracruz.gob.mx/ivea/wp-content/uploads/sites/17/2024/01/LTAIPVIL15XXIc.pdf" TargetMode="External"/><Relationship Id="rId4"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b.mx/inea/documentos/rezago-educativo" TargetMode="External"/><Relationship Id="rId13" Type="http://schemas.openxmlformats.org/officeDocument/2006/relationships/hyperlink" Target="http://168.255.120.70:8084/INEANumeros/" TargetMode="External"/><Relationship Id="rId18" Type="http://schemas.openxmlformats.org/officeDocument/2006/relationships/hyperlink" Target="http://168.255.120.70:8084/INEANumeros/" TargetMode="External"/><Relationship Id="rId3" Type="http://schemas.openxmlformats.org/officeDocument/2006/relationships/hyperlink" Target="https://www.gob.mx/inea/documentos/rezago-educativo" TargetMode="External"/><Relationship Id="rId21" Type="http://schemas.openxmlformats.org/officeDocument/2006/relationships/hyperlink" Target="http://www.ivea.gob.mx/wp-content/uploads/sites/18/2024/02/Proyecto-de-Mejora.pdf" TargetMode="External"/><Relationship Id="rId7" Type="http://schemas.openxmlformats.org/officeDocument/2006/relationships/hyperlink" Target="https://www.gob.mx/inea/documentos/rezago-educativo" TargetMode="External"/><Relationship Id="rId12" Type="http://schemas.openxmlformats.org/officeDocument/2006/relationships/hyperlink" Target="https://www.pef.hacienda.gob.mx/work/models/atbnZdy0/PEF2023/ktp8ldcM/docs/33/r33_rsfef.pdf" TargetMode="External"/><Relationship Id="rId17" Type="http://schemas.openxmlformats.org/officeDocument/2006/relationships/hyperlink" Target="http://168.255.120.70:8084/INEANumeros/" TargetMode="External"/><Relationship Id="rId2" Type="http://schemas.openxmlformats.org/officeDocument/2006/relationships/hyperlink" Target="https://www.gob.mx/inea/documentos/rezago-educativo" TargetMode="External"/><Relationship Id="rId16" Type="http://schemas.openxmlformats.org/officeDocument/2006/relationships/hyperlink" Target="http://168.255.120.70:8084/INEANumeros/" TargetMode="External"/><Relationship Id="rId20" Type="http://schemas.openxmlformats.org/officeDocument/2006/relationships/hyperlink" Target="https://dof.gob.mx/nota_detalle.php?codigo=5675414&amp;fecha=23/12/2022" TargetMode="External"/><Relationship Id="rId1" Type="http://schemas.openxmlformats.org/officeDocument/2006/relationships/hyperlink" Target="http://168.255.120.70:8084/INEANumeros/" TargetMode="External"/><Relationship Id="rId6" Type="http://schemas.openxmlformats.org/officeDocument/2006/relationships/hyperlink" Target="https://www.gob.mx/inea/documentos/rezago-educativo" TargetMode="External"/><Relationship Id="rId11" Type="http://schemas.openxmlformats.org/officeDocument/2006/relationships/hyperlink" Target="https://www.pef.hacienda.gob.mx/work/models/atbnZdy0/PEF2023/ktp8ldcM/docs/33/r33_rsfef.pdf" TargetMode="External"/><Relationship Id="rId5" Type="http://schemas.openxmlformats.org/officeDocument/2006/relationships/hyperlink" Target="https://www.gob.mx/inea/documentos/rezago-educativo" TargetMode="External"/><Relationship Id="rId15" Type="http://schemas.openxmlformats.org/officeDocument/2006/relationships/hyperlink" Target="http://168.255.120.70:8084/INEANumeros/" TargetMode="External"/><Relationship Id="rId23" Type="http://schemas.openxmlformats.org/officeDocument/2006/relationships/printerSettings" Target="../printerSettings/printerSettings2.bin"/><Relationship Id="rId10" Type="http://schemas.openxmlformats.org/officeDocument/2006/relationships/hyperlink" Target="mailto:hlamezcua@inea.gob.mx" TargetMode="External"/><Relationship Id="rId19" Type="http://schemas.openxmlformats.org/officeDocument/2006/relationships/hyperlink" Target="http://168.255.120.70:8084/INEANumeros/" TargetMode="External"/><Relationship Id="rId4" Type="http://schemas.openxmlformats.org/officeDocument/2006/relationships/hyperlink" Target="https://www.gob.mx/inea/documentos/rezago-educativo" TargetMode="External"/><Relationship Id="rId9" Type="http://schemas.openxmlformats.org/officeDocument/2006/relationships/hyperlink" Target="mailto:flopez@inea.gob.mx" TargetMode="External"/><Relationship Id="rId14" Type="http://schemas.openxmlformats.org/officeDocument/2006/relationships/hyperlink" Target="http://168.255.120.70:8084/INEANumeros/" TargetMode="External"/><Relationship Id="rId22" Type="http://schemas.openxmlformats.org/officeDocument/2006/relationships/hyperlink" Target="http://168.255.120.70:8084/INEANumero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7"/>
  <sheetViews>
    <sheetView workbookViewId="0">
      <pane ySplit="2" topLeftCell="A3" activePane="bottomLeft" state="frozen"/>
      <selection pane="bottomLeft" activeCell="A13" sqref="A13"/>
    </sheetView>
  </sheetViews>
  <sheetFormatPr baseColWidth="10" defaultColWidth="0" defaultRowHeight="21" zeroHeight="1" x14ac:dyDescent="0.35"/>
  <cols>
    <col min="1" max="1" width="255.5703125" style="59" customWidth="1"/>
    <col min="2" max="16384" width="11.42578125" style="59" hidden="1"/>
  </cols>
  <sheetData>
    <row r="1" spans="1:1" x14ac:dyDescent="0.35"/>
    <row r="2" spans="1:1" s="39" customFormat="1" x14ac:dyDescent="0.35">
      <c r="A2" s="40" t="s">
        <v>124</v>
      </c>
    </row>
    <row r="3" spans="1:1" x14ac:dyDescent="0.35"/>
    <row r="4" spans="1:1" x14ac:dyDescent="0.35">
      <c r="A4" s="94" t="s">
        <v>296</v>
      </c>
    </row>
    <row r="5" spans="1:1" ht="264" customHeight="1" x14ac:dyDescent="0.35">
      <c r="A5" s="95" t="s">
        <v>127</v>
      </c>
    </row>
    <row r="6" spans="1:1" ht="48" customHeight="1" x14ac:dyDescent="0.35">
      <c r="A6" s="96" t="s">
        <v>297</v>
      </c>
    </row>
    <row r="7" spans="1:1" ht="8.25" customHeight="1" x14ac:dyDescent="0.35">
      <c r="A7" s="96"/>
    </row>
    <row r="8" spans="1:1" x14ac:dyDescent="0.35">
      <c r="A8" s="97" t="s">
        <v>121</v>
      </c>
    </row>
    <row r="9" spans="1:1" ht="10.5" customHeight="1" x14ac:dyDescent="0.35">
      <c r="A9" s="97"/>
    </row>
    <row r="10" spans="1:1" ht="21.75" x14ac:dyDescent="0.35">
      <c r="A10" s="98" t="s">
        <v>122</v>
      </c>
    </row>
    <row r="11" spans="1:1" ht="21.75" x14ac:dyDescent="0.35">
      <c r="A11" s="98"/>
    </row>
    <row r="12" spans="1:1" x14ac:dyDescent="0.35">
      <c r="A12" s="97" t="s">
        <v>128</v>
      </c>
    </row>
    <row r="13" spans="1:1" ht="39" x14ac:dyDescent="0.35">
      <c r="A13" s="97" t="s">
        <v>298</v>
      </c>
    </row>
    <row r="14" spans="1:1" ht="11.25" customHeight="1" x14ac:dyDescent="0.35">
      <c r="A14" s="97"/>
    </row>
    <row r="15" spans="1:1" ht="21.75" x14ac:dyDescent="0.35">
      <c r="A15" s="98" t="s">
        <v>123</v>
      </c>
    </row>
    <row r="16" spans="1:1" ht="60.75" customHeight="1" x14ac:dyDescent="0.35">
      <c r="A16" s="98" t="s">
        <v>125</v>
      </c>
    </row>
    <row r="17" x14ac:dyDescent="0.35"/>
  </sheetData>
  <pageMargins left="0.70866141732283472" right="0.70866141732283472" top="0.74803149606299213" bottom="0.74803149606299213" header="0.31496062992125984" footer="0.31496062992125984"/>
  <pageSetup scale="105"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54"/>
  <sheetViews>
    <sheetView zoomScale="70" zoomScaleNormal="70" workbookViewId="0">
      <pane ySplit="8" topLeftCell="A9" activePane="bottomLeft" state="frozen"/>
      <selection pane="bottomLeft" activeCell="D15" sqref="D15"/>
    </sheetView>
  </sheetViews>
  <sheetFormatPr baseColWidth="10" defaultColWidth="0" defaultRowHeight="15" x14ac:dyDescent="0.25"/>
  <cols>
    <col min="1" max="1" width="29.42578125" style="1" customWidth="1"/>
    <col min="2" max="8" width="31.28515625" style="1" customWidth="1"/>
    <col min="9" max="9" width="15.140625" style="1" hidden="1" customWidth="1"/>
    <col min="10" max="16384" width="11.42578125" style="1" hidden="1"/>
  </cols>
  <sheetData>
    <row r="2" spans="1:9" ht="18" x14ac:dyDescent="0.25">
      <c r="A2" s="322" t="s">
        <v>425</v>
      </c>
      <c r="B2" s="322"/>
      <c r="C2" s="322"/>
      <c r="D2" s="322"/>
      <c r="E2" s="322"/>
      <c r="F2" s="322"/>
      <c r="G2" s="322"/>
      <c r="H2" s="322"/>
    </row>
    <row r="3" spans="1:9" ht="15.75" thickBot="1" x14ac:dyDescent="0.3">
      <c r="A3" s="24"/>
    </row>
    <row r="4" spans="1:9" s="27" customFormat="1" ht="15.75" x14ac:dyDescent="0.25">
      <c r="A4" s="355" t="s">
        <v>94</v>
      </c>
      <c r="B4" s="355" t="s">
        <v>95</v>
      </c>
      <c r="C4" s="355" t="s">
        <v>96</v>
      </c>
      <c r="D4" s="355" t="s">
        <v>97</v>
      </c>
      <c r="E4" s="355" t="s">
        <v>98</v>
      </c>
      <c r="F4" s="355" t="s">
        <v>99</v>
      </c>
      <c r="G4" s="355" t="s">
        <v>100</v>
      </c>
      <c r="H4" s="355" t="s">
        <v>101</v>
      </c>
      <c r="I4" s="42"/>
    </row>
    <row r="5" spans="1:9" s="27" customFormat="1" ht="15.75" x14ac:dyDescent="0.25">
      <c r="A5" s="383"/>
      <c r="B5" s="383"/>
      <c r="C5" s="383"/>
      <c r="D5" s="383"/>
      <c r="E5" s="383"/>
      <c r="F5" s="383"/>
      <c r="G5" s="383"/>
      <c r="H5" s="383"/>
      <c r="I5" s="42"/>
    </row>
    <row r="6" spans="1:9" s="27" customFormat="1" ht="15.75" x14ac:dyDescent="0.25">
      <c r="A6" s="383"/>
      <c r="B6" s="383"/>
      <c r="C6" s="383"/>
      <c r="D6" s="383"/>
      <c r="E6" s="383"/>
      <c r="F6" s="383"/>
      <c r="G6" s="383"/>
      <c r="H6" s="383"/>
      <c r="I6" s="42"/>
    </row>
    <row r="7" spans="1:9" s="27" customFormat="1" ht="15.75" x14ac:dyDescent="0.25">
      <c r="A7" s="383"/>
      <c r="B7" s="383"/>
      <c r="C7" s="383"/>
      <c r="D7" s="383"/>
      <c r="E7" s="383"/>
      <c r="F7" s="383"/>
      <c r="G7" s="383"/>
      <c r="H7" s="383"/>
      <c r="I7" s="42"/>
    </row>
    <row r="8" spans="1:9" s="27" customFormat="1" ht="16.5" thickBot="1" x14ac:dyDescent="0.3">
      <c r="A8" s="356"/>
      <c r="B8" s="356"/>
      <c r="C8" s="356"/>
      <c r="D8" s="356"/>
      <c r="E8" s="356"/>
      <c r="F8" s="356"/>
      <c r="G8" s="356"/>
      <c r="H8" s="356"/>
      <c r="I8" s="42"/>
    </row>
    <row r="9" spans="1:9" s="27" customFormat="1" ht="23.25" customHeight="1" thickBot="1" x14ac:dyDescent="0.3">
      <c r="A9" s="371" t="s">
        <v>102</v>
      </c>
      <c r="B9" s="372"/>
      <c r="C9" s="372"/>
      <c r="D9" s="372"/>
      <c r="E9" s="372"/>
      <c r="F9" s="372"/>
      <c r="G9" s="372"/>
      <c r="H9" s="373"/>
      <c r="I9" s="42"/>
    </row>
    <row r="10" spans="1:9" s="172" customFormat="1" ht="14.25" x14ac:dyDescent="0.25">
      <c r="A10" s="374" t="s">
        <v>426</v>
      </c>
      <c r="B10" s="375"/>
      <c r="C10" s="375"/>
      <c r="D10" s="375"/>
      <c r="E10" s="375"/>
      <c r="F10" s="375"/>
      <c r="G10" s="375"/>
      <c r="H10" s="376"/>
    </row>
    <row r="11" spans="1:9" s="172" customFormat="1" ht="39" thickBot="1" x14ac:dyDescent="0.3">
      <c r="A11" s="76" t="s">
        <v>103</v>
      </c>
      <c r="B11" s="173" t="s">
        <v>198</v>
      </c>
      <c r="C11" s="174">
        <v>-4.3E-3</v>
      </c>
      <c r="D11" s="174">
        <v>-4.1000000000000003E-3</v>
      </c>
      <c r="E11" s="175">
        <v>0.9254</v>
      </c>
      <c r="F11" s="176"/>
      <c r="G11" s="177" t="s">
        <v>427</v>
      </c>
      <c r="H11" s="177" t="s">
        <v>428</v>
      </c>
    </row>
    <row r="12" spans="1:9" s="172" customFormat="1" ht="39" thickBot="1" x14ac:dyDescent="0.3">
      <c r="A12" s="377" t="s">
        <v>104</v>
      </c>
      <c r="B12" s="173" t="s">
        <v>429</v>
      </c>
      <c r="C12" s="178">
        <v>1.2E-2</v>
      </c>
      <c r="D12" s="178">
        <v>3.0000000000000001E-3</v>
      </c>
      <c r="E12" s="175">
        <v>0.25900000000000001</v>
      </c>
      <c r="F12" s="177"/>
      <c r="G12" s="177" t="s">
        <v>427</v>
      </c>
      <c r="H12" s="177" t="s">
        <v>428</v>
      </c>
    </row>
    <row r="13" spans="1:9" s="172" customFormat="1" ht="51.75" thickBot="1" x14ac:dyDescent="0.3">
      <c r="A13" s="378"/>
      <c r="B13" s="173" t="s">
        <v>430</v>
      </c>
      <c r="C13" s="174">
        <v>8.9999999999999993E-3</v>
      </c>
      <c r="D13" s="174">
        <v>1.2E-2</v>
      </c>
      <c r="E13" s="175">
        <v>1.2703</v>
      </c>
      <c r="F13" s="177"/>
      <c r="G13" s="177" t="s">
        <v>427</v>
      </c>
      <c r="H13" s="177" t="s">
        <v>428</v>
      </c>
    </row>
    <row r="14" spans="1:9" s="172" customFormat="1" ht="51.75" thickBot="1" x14ac:dyDescent="0.3">
      <c r="A14" s="379"/>
      <c r="B14" s="173" t="s">
        <v>199</v>
      </c>
      <c r="C14" s="174">
        <v>1.4E-2</v>
      </c>
      <c r="D14" s="174">
        <v>1.4E-2</v>
      </c>
      <c r="E14" s="175">
        <v>0.95120000000000005</v>
      </c>
      <c r="F14" s="177"/>
      <c r="G14" s="177" t="s">
        <v>427</v>
      </c>
      <c r="H14" s="177" t="s">
        <v>428</v>
      </c>
    </row>
    <row r="15" spans="1:9" s="172" customFormat="1" ht="141" thickBot="1" x14ac:dyDescent="0.3">
      <c r="A15" s="378" t="s">
        <v>105</v>
      </c>
      <c r="B15" s="173" t="s">
        <v>431</v>
      </c>
      <c r="C15" s="174">
        <v>0.182</v>
      </c>
      <c r="D15" s="174">
        <v>0.113</v>
      </c>
      <c r="E15" s="175">
        <v>0.62290000000000001</v>
      </c>
      <c r="F15" s="173" t="s">
        <v>432</v>
      </c>
      <c r="G15" s="177" t="s">
        <v>427</v>
      </c>
      <c r="H15" s="177" t="s">
        <v>428</v>
      </c>
    </row>
    <row r="16" spans="1:9" s="172" customFormat="1" ht="128.25" thickBot="1" x14ac:dyDescent="0.3">
      <c r="A16" s="378"/>
      <c r="B16" s="173" t="s">
        <v>433</v>
      </c>
      <c r="C16" s="174">
        <v>0.20200000000000001</v>
      </c>
      <c r="D16" s="174">
        <v>0.33800000000000002</v>
      </c>
      <c r="E16" s="175">
        <v>1.6720999999999999</v>
      </c>
      <c r="F16" s="173" t="s">
        <v>434</v>
      </c>
      <c r="G16" s="177" t="s">
        <v>427</v>
      </c>
      <c r="H16" s="177" t="s">
        <v>428</v>
      </c>
    </row>
    <row r="17" spans="1:9" s="172" customFormat="1" ht="217.5" thickBot="1" x14ac:dyDescent="0.3">
      <c r="A17" s="379"/>
      <c r="B17" s="173" t="s">
        <v>435</v>
      </c>
      <c r="C17" s="174">
        <v>0.39700000000000002</v>
      </c>
      <c r="D17" s="174">
        <v>0.52300000000000002</v>
      </c>
      <c r="E17" s="175">
        <v>1.3162</v>
      </c>
      <c r="F17" s="177" t="s">
        <v>436</v>
      </c>
      <c r="G17" s="177" t="s">
        <v>427</v>
      </c>
      <c r="H17" s="177" t="s">
        <v>428</v>
      </c>
    </row>
    <row r="18" spans="1:9" s="172" customFormat="1" ht="51.75" thickBot="1" x14ac:dyDescent="0.3">
      <c r="A18" s="378" t="s">
        <v>106</v>
      </c>
      <c r="B18" s="173" t="s">
        <v>437</v>
      </c>
      <c r="C18" s="174">
        <v>0.66</v>
      </c>
      <c r="D18" s="174">
        <v>0.68600000000000005</v>
      </c>
      <c r="E18" s="175">
        <v>1.0388999999999999</v>
      </c>
      <c r="F18" s="177" t="s">
        <v>438</v>
      </c>
      <c r="G18" s="177" t="s">
        <v>427</v>
      </c>
      <c r="H18" s="177" t="s">
        <v>428</v>
      </c>
    </row>
    <row r="19" spans="1:9" s="172" customFormat="1" ht="90" thickBot="1" x14ac:dyDescent="0.3">
      <c r="A19" s="378"/>
      <c r="B19" s="173" t="s">
        <v>439</v>
      </c>
      <c r="C19" s="174">
        <v>0</v>
      </c>
      <c r="D19" s="174">
        <v>0</v>
      </c>
      <c r="E19" s="175">
        <v>0</v>
      </c>
      <c r="F19" s="177" t="s">
        <v>440</v>
      </c>
      <c r="G19" s="177" t="s">
        <v>427</v>
      </c>
      <c r="H19" s="177" t="s">
        <v>428</v>
      </c>
    </row>
    <row r="20" spans="1:9" s="172" customFormat="1" ht="77.25" thickBot="1" x14ac:dyDescent="0.3">
      <c r="A20" s="378"/>
      <c r="B20" s="173" t="s">
        <v>441</v>
      </c>
      <c r="C20" s="174">
        <v>0.159</v>
      </c>
      <c r="D20" s="174">
        <v>0.16</v>
      </c>
      <c r="E20" s="175">
        <v>1.0068999999999999</v>
      </c>
      <c r="F20" s="177" t="s">
        <v>442</v>
      </c>
      <c r="G20" s="177" t="s">
        <v>427</v>
      </c>
      <c r="H20" s="177" t="s">
        <v>428</v>
      </c>
    </row>
    <row r="21" spans="1:9" s="172" customFormat="1" ht="39" thickBot="1" x14ac:dyDescent="0.3">
      <c r="A21" s="378"/>
      <c r="B21" s="173" t="s">
        <v>443</v>
      </c>
      <c r="C21" s="174">
        <v>0.36799999999999999</v>
      </c>
      <c r="D21" s="174">
        <v>0.248</v>
      </c>
      <c r="E21" s="175">
        <v>0.67400000000000004</v>
      </c>
      <c r="F21" s="177" t="s">
        <v>444</v>
      </c>
      <c r="G21" s="177" t="s">
        <v>427</v>
      </c>
      <c r="H21" s="177" t="s">
        <v>428</v>
      </c>
    </row>
    <row r="22" spans="1:9" s="172" customFormat="1" ht="77.25" thickBot="1" x14ac:dyDescent="0.3">
      <c r="A22" s="379"/>
      <c r="B22" s="173" t="s">
        <v>445</v>
      </c>
      <c r="C22" s="174">
        <v>0.63200000000000001</v>
      </c>
      <c r="D22" s="174">
        <v>0.752</v>
      </c>
      <c r="E22" s="175">
        <v>1.1895</v>
      </c>
      <c r="F22" s="177" t="s">
        <v>446</v>
      </c>
      <c r="G22" s="177" t="s">
        <v>427</v>
      </c>
      <c r="H22" s="177" t="s">
        <v>428</v>
      </c>
    </row>
    <row r="23" spans="1:9" s="27" customFormat="1" ht="30.75" customHeight="1" thickBot="1" x14ac:dyDescent="0.3">
      <c r="A23" s="371" t="s">
        <v>107</v>
      </c>
      <c r="B23" s="372"/>
      <c r="C23" s="372"/>
      <c r="D23" s="372"/>
      <c r="E23" s="372"/>
      <c r="F23" s="372"/>
      <c r="G23" s="372"/>
      <c r="H23" s="373"/>
      <c r="I23" s="42"/>
    </row>
    <row r="24" spans="1:9" s="172" customFormat="1" ht="26.25" customHeight="1" thickBot="1" x14ac:dyDescent="0.3">
      <c r="A24" s="363" t="s">
        <v>447</v>
      </c>
      <c r="B24" s="364"/>
      <c r="C24" s="364"/>
      <c r="D24" s="364"/>
      <c r="E24" s="364"/>
      <c r="F24" s="364"/>
      <c r="G24" s="364"/>
      <c r="H24" s="365"/>
    </row>
    <row r="25" spans="1:9" s="172" customFormat="1" ht="51.75" thickBot="1" x14ac:dyDescent="0.3">
      <c r="A25" s="380" t="s">
        <v>103</v>
      </c>
      <c r="B25" s="173" t="s">
        <v>448</v>
      </c>
      <c r="C25" s="179">
        <v>-32.979999999999997</v>
      </c>
      <c r="D25" s="179"/>
      <c r="E25" s="180">
        <f>+D25/C25</f>
        <v>0</v>
      </c>
      <c r="F25" s="177" t="s">
        <v>449</v>
      </c>
      <c r="G25" s="177" t="s">
        <v>450</v>
      </c>
      <c r="H25" s="177" t="s">
        <v>451</v>
      </c>
    </row>
    <row r="26" spans="1:9" s="172" customFormat="1" ht="51.75" thickBot="1" x14ac:dyDescent="0.3">
      <c r="A26" s="381"/>
      <c r="B26" s="173" t="s">
        <v>452</v>
      </c>
      <c r="C26" s="179">
        <v>-9.44</v>
      </c>
      <c r="D26" s="179"/>
      <c r="E26" s="180">
        <f t="shared" ref="E26" si="0">+D26/C26</f>
        <v>0</v>
      </c>
      <c r="F26" s="177" t="s">
        <v>449</v>
      </c>
      <c r="G26" s="177" t="s">
        <v>450</v>
      </c>
      <c r="H26" s="177" t="s">
        <v>451</v>
      </c>
    </row>
    <row r="27" spans="1:9" s="172" customFormat="1" ht="153.75" thickBot="1" x14ac:dyDescent="0.3">
      <c r="A27" s="382" t="s">
        <v>104</v>
      </c>
      <c r="B27" s="173" t="s">
        <v>453</v>
      </c>
      <c r="C27" s="179">
        <v>73.22</v>
      </c>
      <c r="D27" s="179">
        <v>-26.26</v>
      </c>
      <c r="E27" s="175">
        <v>0.35859999999999997</v>
      </c>
      <c r="F27" s="177" t="s">
        <v>454</v>
      </c>
      <c r="G27" s="177" t="s">
        <v>450</v>
      </c>
      <c r="H27" s="177" t="s">
        <v>451</v>
      </c>
    </row>
    <row r="28" spans="1:9" s="172" customFormat="1" ht="179.25" thickBot="1" x14ac:dyDescent="0.3">
      <c r="A28" s="382"/>
      <c r="B28" s="173" t="s">
        <v>455</v>
      </c>
      <c r="C28" s="179">
        <v>25.48</v>
      </c>
      <c r="D28" s="179">
        <v>50.74</v>
      </c>
      <c r="E28" s="175">
        <v>1.9914000000000001</v>
      </c>
      <c r="F28" s="177" t="s">
        <v>456</v>
      </c>
      <c r="G28" s="177" t="s">
        <v>450</v>
      </c>
      <c r="H28" s="177" t="s">
        <v>451</v>
      </c>
    </row>
    <row r="29" spans="1:9" s="172" customFormat="1" ht="51.75" thickBot="1" x14ac:dyDescent="0.3">
      <c r="A29" s="382"/>
      <c r="B29" s="173" t="s">
        <v>457</v>
      </c>
      <c r="C29" s="179">
        <v>65</v>
      </c>
      <c r="D29" s="179">
        <v>65.02</v>
      </c>
      <c r="E29" s="175">
        <v>1.0003</v>
      </c>
      <c r="F29" s="177"/>
      <c r="G29" s="177" t="s">
        <v>450</v>
      </c>
      <c r="H29" s="177" t="s">
        <v>451</v>
      </c>
    </row>
    <row r="30" spans="1:9" s="172" customFormat="1" ht="230.25" thickBot="1" x14ac:dyDescent="0.3">
      <c r="A30" s="380" t="s">
        <v>105</v>
      </c>
      <c r="B30" s="173" t="s">
        <v>458</v>
      </c>
      <c r="C30" s="179">
        <v>100</v>
      </c>
      <c r="D30" s="179">
        <v>88.6</v>
      </c>
      <c r="E30" s="175">
        <v>0.88600000000000001</v>
      </c>
      <c r="F30" s="177" t="s">
        <v>459</v>
      </c>
      <c r="G30" s="177" t="s">
        <v>450</v>
      </c>
      <c r="H30" s="177" t="s">
        <v>451</v>
      </c>
    </row>
    <row r="31" spans="1:9" s="172" customFormat="1" ht="230.25" thickBot="1" x14ac:dyDescent="0.3">
      <c r="A31" s="382"/>
      <c r="B31" s="173" t="s">
        <v>460</v>
      </c>
      <c r="C31" s="179">
        <v>100</v>
      </c>
      <c r="D31" s="179">
        <v>76.260000000000005</v>
      </c>
      <c r="E31" s="175">
        <v>0.76259999999999994</v>
      </c>
      <c r="F31" s="177" t="s">
        <v>459</v>
      </c>
      <c r="G31" s="177" t="s">
        <v>450</v>
      </c>
      <c r="H31" s="177" t="s">
        <v>451</v>
      </c>
    </row>
    <row r="32" spans="1:9" s="172" customFormat="1" ht="217.5" thickBot="1" x14ac:dyDescent="0.3">
      <c r="A32" s="380" t="s">
        <v>106</v>
      </c>
      <c r="B32" s="173" t="s">
        <v>461</v>
      </c>
      <c r="C32" s="179">
        <v>78.98</v>
      </c>
      <c r="D32" s="179">
        <v>47.92</v>
      </c>
      <c r="E32" s="175">
        <v>0.60670000000000002</v>
      </c>
      <c r="F32" s="177" t="s">
        <v>462</v>
      </c>
      <c r="G32" s="177" t="s">
        <v>450</v>
      </c>
      <c r="H32" s="177" t="s">
        <v>451</v>
      </c>
    </row>
    <row r="33" spans="1:9" s="172" customFormat="1" ht="217.5" thickBot="1" x14ac:dyDescent="0.3">
      <c r="A33" s="382"/>
      <c r="B33" s="173" t="s">
        <v>463</v>
      </c>
      <c r="C33" s="179">
        <v>32.14</v>
      </c>
      <c r="D33" s="179">
        <v>74.7</v>
      </c>
      <c r="E33" s="175">
        <v>2.3241999999999998</v>
      </c>
      <c r="F33" s="177" t="s">
        <v>464</v>
      </c>
      <c r="G33" s="177" t="s">
        <v>450</v>
      </c>
      <c r="H33" s="177" t="s">
        <v>451</v>
      </c>
    </row>
    <row r="34" spans="1:9" s="172" customFormat="1" ht="166.5" thickBot="1" x14ac:dyDescent="0.3">
      <c r="A34" s="382"/>
      <c r="B34" s="173" t="s">
        <v>465</v>
      </c>
      <c r="C34" s="179">
        <v>81.16</v>
      </c>
      <c r="D34" s="179">
        <v>88.86</v>
      </c>
      <c r="E34" s="175">
        <v>1.0949</v>
      </c>
      <c r="F34" s="177" t="s">
        <v>466</v>
      </c>
      <c r="G34" s="177" t="s">
        <v>450</v>
      </c>
      <c r="H34" s="177" t="s">
        <v>451</v>
      </c>
    </row>
    <row r="35" spans="1:9" s="172" customFormat="1" ht="370.5" thickBot="1" x14ac:dyDescent="0.3">
      <c r="A35" s="382"/>
      <c r="B35" s="173" t="s">
        <v>467</v>
      </c>
      <c r="C35" s="179">
        <v>83.54</v>
      </c>
      <c r="D35" s="179">
        <v>65.63</v>
      </c>
      <c r="E35" s="175">
        <v>0.78559999999999997</v>
      </c>
      <c r="F35" s="177" t="s">
        <v>468</v>
      </c>
      <c r="G35" s="177" t="s">
        <v>450</v>
      </c>
      <c r="H35" s="177" t="s">
        <v>451</v>
      </c>
    </row>
    <row r="36" spans="1:9" s="172" customFormat="1" ht="217.5" thickBot="1" x14ac:dyDescent="0.3">
      <c r="A36" s="382"/>
      <c r="B36" s="173" t="s">
        <v>469</v>
      </c>
      <c r="C36" s="179">
        <v>33.33</v>
      </c>
      <c r="D36" s="179">
        <v>45.06</v>
      </c>
      <c r="E36" s="175">
        <v>1.3519000000000001</v>
      </c>
      <c r="F36" s="177" t="s">
        <v>470</v>
      </c>
      <c r="G36" s="177" t="s">
        <v>450</v>
      </c>
      <c r="H36" s="177" t="s">
        <v>451</v>
      </c>
    </row>
    <row r="37" spans="1:9" s="172" customFormat="1" ht="51.75" thickBot="1" x14ac:dyDescent="0.3">
      <c r="A37" s="382"/>
      <c r="B37" s="173" t="s">
        <v>471</v>
      </c>
      <c r="C37" s="179">
        <v>78.41</v>
      </c>
      <c r="D37" s="179">
        <v>71.09</v>
      </c>
      <c r="E37" s="175">
        <v>0.90659999999999996</v>
      </c>
      <c r="F37" s="177"/>
      <c r="G37" s="177" t="s">
        <v>450</v>
      </c>
      <c r="H37" s="177" t="s">
        <v>451</v>
      </c>
    </row>
    <row r="38" spans="1:9" s="172" customFormat="1" ht="174.75" customHeight="1" thickBot="1" x14ac:dyDescent="0.3">
      <c r="A38" s="382"/>
      <c r="B38" s="173" t="s">
        <v>472</v>
      </c>
      <c r="C38" s="179">
        <v>81</v>
      </c>
      <c r="D38" s="179">
        <v>48.58</v>
      </c>
      <c r="E38" s="175">
        <v>0.5998</v>
      </c>
      <c r="F38" s="177" t="s">
        <v>473</v>
      </c>
      <c r="G38" s="177" t="s">
        <v>450</v>
      </c>
      <c r="H38" s="177" t="s">
        <v>451</v>
      </c>
    </row>
    <row r="39" spans="1:9" s="27" customFormat="1" ht="30.75" customHeight="1" thickBot="1" x14ac:dyDescent="0.3">
      <c r="A39" s="371" t="s">
        <v>108</v>
      </c>
      <c r="B39" s="372"/>
      <c r="C39" s="372"/>
      <c r="D39" s="372"/>
      <c r="E39" s="372"/>
      <c r="F39" s="373"/>
      <c r="G39" s="77"/>
      <c r="H39" s="77"/>
      <c r="I39" s="42"/>
    </row>
    <row r="40" spans="1:9" s="172" customFormat="1" ht="26.25" customHeight="1" thickBot="1" x14ac:dyDescent="0.3">
      <c r="A40" s="363" t="s">
        <v>474</v>
      </c>
      <c r="B40" s="364"/>
      <c r="C40" s="364"/>
      <c r="D40" s="364"/>
      <c r="E40" s="364"/>
      <c r="F40" s="364"/>
      <c r="G40" s="364"/>
      <c r="H40" s="365"/>
    </row>
    <row r="41" spans="1:9" s="172" customFormat="1" ht="39" thickBot="1" x14ac:dyDescent="0.3">
      <c r="A41" s="181" t="s">
        <v>103</v>
      </c>
      <c r="B41" s="182" t="s">
        <v>475</v>
      </c>
      <c r="C41" s="183">
        <v>2428542</v>
      </c>
      <c r="D41" s="183">
        <v>2406834</v>
      </c>
      <c r="E41" s="175">
        <f>(D41/C41)-1</f>
        <v>-8.9386965512641137E-3</v>
      </c>
      <c r="F41" s="184"/>
      <c r="G41" s="177" t="s">
        <v>476</v>
      </c>
      <c r="H41" s="177" t="s">
        <v>477</v>
      </c>
    </row>
    <row r="42" spans="1:9" s="172" customFormat="1" ht="39" thickBot="1" x14ac:dyDescent="0.3">
      <c r="A42" s="185" t="s">
        <v>104</v>
      </c>
      <c r="B42" s="173" t="s">
        <v>478</v>
      </c>
      <c r="C42" s="186">
        <v>2428542</v>
      </c>
      <c r="D42" s="186">
        <v>2396271</v>
      </c>
      <c r="E42" s="175">
        <v>-1.3299999999999999E-2</v>
      </c>
      <c r="F42" s="177"/>
      <c r="G42" s="177" t="s">
        <v>476</v>
      </c>
      <c r="H42" s="177" t="s">
        <v>477</v>
      </c>
    </row>
    <row r="43" spans="1:9" s="172" customFormat="1" ht="39" thickBot="1" x14ac:dyDescent="0.3">
      <c r="A43" s="366" t="s">
        <v>105</v>
      </c>
      <c r="B43" s="173" t="s">
        <v>479</v>
      </c>
      <c r="C43" s="186">
        <v>4870</v>
      </c>
      <c r="D43" s="186">
        <v>1515</v>
      </c>
      <c r="E43" s="175">
        <v>0.31109999999999999</v>
      </c>
      <c r="F43" s="177"/>
      <c r="G43" s="177" t="s">
        <v>476</v>
      </c>
      <c r="H43" s="177" t="s">
        <v>477</v>
      </c>
    </row>
    <row r="44" spans="1:9" s="172" customFormat="1" ht="39" thickBot="1" x14ac:dyDescent="0.3">
      <c r="A44" s="367"/>
      <c r="B44" s="173" t="s">
        <v>480</v>
      </c>
      <c r="C44" s="186">
        <v>7180</v>
      </c>
      <c r="D44" s="186">
        <v>8855</v>
      </c>
      <c r="E44" s="175">
        <v>1.2333000000000001</v>
      </c>
      <c r="F44" s="177"/>
      <c r="G44" s="177" t="s">
        <v>476</v>
      </c>
      <c r="H44" s="177" t="s">
        <v>477</v>
      </c>
    </row>
    <row r="45" spans="1:9" s="172" customFormat="1" ht="39" thickBot="1" x14ac:dyDescent="0.3">
      <c r="A45" s="368"/>
      <c r="B45" s="173" t="s">
        <v>481</v>
      </c>
      <c r="C45" s="186">
        <v>16260</v>
      </c>
      <c r="D45" s="186">
        <v>14712</v>
      </c>
      <c r="E45" s="175">
        <v>0.90480000000000005</v>
      </c>
      <c r="F45" s="177"/>
      <c r="G45" s="177" t="s">
        <v>476</v>
      </c>
      <c r="H45" s="177" t="s">
        <v>477</v>
      </c>
    </row>
    <row r="46" spans="1:9" s="172" customFormat="1" ht="39" thickBot="1" x14ac:dyDescent="0.3">
      <c r="A46" s="366" t="s">
        <v>106</v>
      </c>
      <c r="B46" s="173" t="s">
        <v>482</v>
      </c>
      <c r="C46" s="186">
        <v>19649</v>
      </c>
      <c r="D46" s="186">
        <v>5864</v>
      </c>
      <c r="E46" s="175">
        <v>0.29480000000000001</v>
      </c>
      <c r="F46" s="177"/>
      <c r="G46" s="177" t="s">
        <v>476</v>
      </c>
      <c r="H46" s="177" t="s">
        <v>477</v>
      </c>
    </row>
    <row r="47" spans="1:9" s="172" customFormat="1" ht="39" thickBot="1" x14ac:dyDescent="0.3">
      <c r="A47" s="367"/>
      <c r="B47" s="173" t="s">
        <v>483</v>
      </c>
      <c r="C47" s="186">
        <v>39678</v>
      </c>
      <c r="D47" s="186">
        <v>27393</v>
      </c>
      <c r="E47" s="175">
        <v>0.69040000000000001</v>
      </c>
      <c r="F47" s="177"/>
      <c r="G47" s="177" t="s">
        <v>476</v>
      </c>
      <c r="H47" s="177" t="s">
        <v>477</v>
      </c>
    </row>
    <row r="48" spans="1:9" s="172" customFormat="1" ht="39" thickBot="1" x14ac:dyDescent="0.3">
      <c r="A48" s="367"/>
      <c r="B48" s="173" t="s">
        <v>484</v>
      </c>
      <c r="C48" s="186">
        <v>6443</v>
      </c>
      <c r="D48" s="186">
        <v>3443</v>
      </c>
      <c r="E48" s="175">
        <v>0.53439999999999999</v>
      </c>
      <c r="F48" s="177"/>
      <c r="G48" s="177" t="s">
        <v>476</v>
      </c>
      <c r="H48" s="177" t="s">
        <v>477</v>
      </c>
    </row>
    <row r="49" spans="1:9" s="172" customFormat="1" ht="39" thickBot="1" x14ac:dyDescent="0.3">
      <c r="A49" s="367"/>
      <c r="B49" s="173" t="s">
        <v>485</v>
      </c>
      <c r="C49" s="186">
        <v>89856</v>
      </c>
      <c r="D49" s="186">
        <v>44664</v>
      </c>
      <c r="E49" s="175">
        <v>0.49709999999999999</v>
      </c>
      <c r="F49" s="177"/>
      <c r="G49" s="177" t="s">
        <v>476</v>
      </c>
      <c r="H49" s="177" t="s">
        <v>477</v>
      </c>
    </row>
    <row r="50" spans="1:9" s="172" customFormat="1" ht="64.5" thickBot="1" x14ac:dyDescent="0.3">
      <c r="A50" s="369"/>
      <c r="B50" s="173" t="s">
        <v>486</v>
      </c>
      <c r="C50" s="186">
        <v>14405</v>
      </c>
      <c r="D50" s="186">
        <v>7170</v>
      </c>
      <c r="E50" s="175">
        <v>0.49769999999999998</v>
      </c>
      <c r="F50" s="177"/>
      <c r="G50" s="177" t="s">
        <v>476</v>
      </c>
      <c r="H50" s="177" t="s">
        <v>477</v>
      </c>
    </row>
    <row r="51" spans="1:9" s="27" customFormat="1" ht="23.25" customHeight="1" thickBot="1" x14ac:dyDescent="0.3">
      <c r="A51" s="78"/>
      <c r="B51" s="79" t="s">
        <v>8</v>
      </c>
      <c r="C51" s="79" t="s">
        <v>8</v>
      </c>
      <c r="D51" s="79" t="s">
        <v>8</v>
      </c>
      <c r="E51" s="79" t="s">
        <v>8</v>
      </c>
      <c r="F51" s="79" t="s">
        <v>8</v>
      </c>
      <c r="G51" s="171"/>
      <c r="H51" s="171"/>
      <c r="I51" s="42"/>
    </row>
    <row r="52" spans="1:9" s="27" customFormat="1" ht="15.75" x14ac:dyDescent="0.25">
      <c r="A52" s="26"/>
    </row>
    <row r="53" spans="1:9" s="27" customFormat="1" ht="15.75" x14ac:dyDescent="0.25">
      <c r="A53" s="347" t="s">
        <v>238</v>
      </c>
      <c r="B53" s="347"/>
      <c r="C53" s="347"/>
      <c r="D53" s="347"/>
      <c r="E53" s="347"/>
      <c r="F53" s="347"/>
      <c r="G53" s="347"/>
      <c r="H53" s="347"/>
    </row>
    <row r="54" spans="1:9" s="27" customFormat="1" ht="15.75" x14ac:dyDescent="0.25">
      <c r="A54" s="370" t="s">
        <v>109</v>
      </c>
      <c r="B54" s="370"/>
      <c r="C54" s="370"/>
      <c r="D54" s="370"/>
      <c r="E54" s="370"/>
      <c r="F54" s="370"/>
      <c r="G54" s="370"/>
      <c r="H54" s="370"/>
    </row>
  </sheetData>
  <mergeCells count="26">
    <mergeCell ref="A2:H2"/>
    <mergeCell ref="A4:A8"/>
    <mergeCell ref="B4:B8"/>
    <mergeCell ref="C4:C8"/>
    <mergeCell ref="D4:D8"/>
    <mergeCell ref="E4:E8"/>
    <mergeCell ref="F4:F8"/>
    <mergeCell ref="G4:G8"/>
    <mergeCell ref="H4:H8"/>
    <mergeCell ref="A39:F39"/>
    <mergeCell ref="A9:H9"/>
    <mergeCell ref="A10:H10"/>
    <mergeCell ref="A12:A14"/>
    <mergeCell ref="A15:A17"/>
    <mergeCell ref="A18:A22"/>
    <mergeCell ref="A23:H23"/>
    <mergeCell ref="A24:H24"/>
    <mergeCell ref="A25:A26"/>
    <mergeCell ref="A27:A29"/>
    <mergeCell ref="A30:A31"/>
    <mergeCell ref="A32:A38"/>
    <mergeCell ref="A40:H40"/>
    <mergeCell ref="A43:A45"/>
    <mergeCell ref="A46:A50"/>
    <mergeCell ref="A53:H53"/>
    <mergeCell ref="A54:H54"/>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8"/>
  <sheetViews>
    <sheetView zoomScaleNormal="100" workbookViewId="0">
      <selection activeCell="A11" sqref="A11:B11"/>
    </sheetView>
  </sheetViews>
  <sheetFormatPr baseColWidth="10" defaultColWidth="0" defaultRowHeight="14.25" zeroHeight="1" x14ac:dyDescent="0.2"/>
  <cols>
    <col min="1" max="1" width="11.42578125" style="28" customWidth="1"/>
    <col min="2" max="2" width="48.28515625" style="28" customWidth="1"/>
    <col min="3" max="3" width="121.5703125" style="28" customWidth="1"/>
    <col min="4" max="4" width="64.140625" style="28" customWidth="1"/>
    <col min="5" max="5" width="48.28515625" style="28" customWidth="1"/>
    <col min="6" max="16384" width="11.42578125" style="28" hidden="1"/>
  </cols>
  <sheetData>
    <row r="1" spans="1:5" x14ac:dyDescent="0.2"/>
    <row r="2" spans="1:5" ht="18" x14ac:dyDescent="0.2">
      <c r="B2" s="395" t="s">
        <v>239</v>
      </c>
      <c r="C2" s="395"/>
      <c r="D2" s="395"/>
      <c r="E2" s="395"/>
    </row>
    <row r="3" spans="1:5" ht="18.75" thickBot="1" x14ac:dyDescent="0.25">
      <c r="B3" s="80"/>
    </row>
    <row r="4" spans="1:5" ht="27" customHeight="1" thickBot="1" x14ac:dyDescent="0.25">
      <c r="A4" s="396" t="s">
        <v>110</v>
      </c>
      <c r="B4" s="397"/>
      <c r="C4" s="81" t="s">
        <v>93</v>
      </c>
      <c r="D4" s="81" t="s">
        <v>111</v>
      </c>
      <c r="E4" s="81" t="s">
        <v>112</v>
      </c>
    </row>
    <row r="5" spans="1:5" s="82" customFormat="1" ht="214.5" customHeight="1" thickBot="1" x14ac:dyDescent="0.25">
      <c r="A5" s="389" t="s">
        <v>240</v>
      </c>
      <c r="B5" s="390"/>
      <c r="C5" s="146" t="s">
        <v>374</v>
      </c>
      <c r="D5" s="146" t="s">
        <v>375</v>
      </c>
      <c r="E5" s="146" t="s">
        <v>375</v>
      </c>
    </row>
    <row r="6" spans="1:5" s="82" customFormat="1" ht="32.25" customHeight="1" thickBot="1" x14ac:dyDescent="0.25">
      <c r="A6" s="389" t="s">
        <v>241</v>
      </c>
      <c r="B6" s="390"/>
      <c r="C6" s="146" t="s">
        <v>376</v>
      </c>
      <c r="D6" s="147"/>
      <c r="E6" s="147"/>
    </row>
    <row r="7" spans="1:5" s="82" customFormat="1" ht="48" customHeight="1" thickBot="1" x14ac:dyDescent="0.25">
      <c r="A7" s="398" t="s">
        <v>242</v>
      </c>
      <c r="B7" s="392"/>
      <c r="C7" s="146" t="s">
        <v>377</v>
      </c>
      <c r="D7" s="147"/>
      <c r="E7" s="147"/>
    </row>
    <row r="8" spans="1:5" s="82" customFormat="1" ht="44.25" customHeight="1" thickBot="1" x14ac:dyDescent="0.25">
      <c r="A8" s="391" t="s">
        <v>113</v>
      </c>
      <c r="B8" s="392"/>
      <c r="C8" s="146" t="s">
        <v>378</v>
      </c>
      <c r="D8" s="148"/>
      <c r="E8" s="147"/>
    </row>
    <row r="9" spans="1:5" s="82" customFormat="1" ht="68.25" customHeight="1" thickBot="1" x14ac:dyDescent="0.25">
      <c r="A9" s="399" t="s">
        <v>243</v>
      </c>
      <c r="B9" s="400"/>
      <c r="C9" s="146" t="s">
        <v>379</v>
      </c>
      <c r="D9" s="147" t="s">
        <v>380</v>
      </c>
      <c r="E9" s="147" t="s">
        <v>423</v>
      </c>
    </row>
    <row r="10" spans="1:5" s="82" customFormat="1" ht="256.5" customHeight="1" thickBot="1" x14ac:dyDescent="0.25">
      <c r="A10" s="398" t="s">
        <v>244</v>
      </c>
      <c r="B10" s="392"/>
      <c r="C10" s="149" t="s">
        <v>381</v>
      </c>
      <c r="D10" s="149" t="s">
        <v>382</v>
      </c>
      <c r="E10" s="147" t="s">
        <v>423</v>
      </c>
    </row>
    <row r="11" spans="1:5" s="82" customFormat="1" ht="138" customHeight="1" thickBot="1" x14ac:dyDescent="0.25">
      <c r="A11" s="401" t="s">
        <v>245</v>
      </c>
      <c r="B11" s="402"/>
      <c r="C11" s="149" t="s">
        <v>383</v>
      </c>
      <c r="D11" s="149" t="s">
        <v>384</v>
      </c>
      <c r="E11" s="150" t="s">
        <v>423</v>
      </c>
    </row>
    <row r="12" spans="1:5" s="82" customFormat="1" ht="62.25" customHeight="1" thickBot="1" x14ac:dyDescent="0.25">
      <c r="A12" s="403" t="s">
        <v>246</v>
      </c>
      <c r="B12" s="404"/>
      <c r="C12" s="149" t="s">
        <v>385</v>
      </c>
      <c r="D12" s="149" t="s">
        <v>386</v>
      </c>
      <c r="E12" s="147" t="s">
        <v>423</v>
      </c>
    </row>
    <row r="13" spans="1:5" s="82" customFormat="1" ht="78" customHeight="1" thickBot="1" x14ac:dyDescent="0.25">
      <c r="A13" s="405" t="s">
        <v>114</v>
      </c>
      <c r="B13" s="406"/>
      <c r="C13" s="149" t="s">
        <v>387</v>
      </c>
      <c r="D13" s="149" t="s">
        <v>388</v>
      </c>
      <c r="E13" s="147" t="s">
        <v>423</v>
      </c>
    </row>
    <row r="14" spans="1:5" s="82" customFormat="1" ht="42.75" customHeight="1" thickBot="1" x14ac:dyDescent="0.25">
      <c r="A14" s="393" t="s">
        <v>247</v>
      </c>
      <c r="B14" s="394"/>
      <c r="C14" s="150" t="s">
        <v>389</v>
      </c>
      <c r="D14" s="150"/>
      <c r="E14" s="147"/>
    </row>
    <row r="15" spans="1:5" s="82" customFormat="1" ht="33.75" customHeight="1" thickBot="1" x14ac:dyDescent="0.25">
      <c r="A15" s="391" t="s">
        <v>248</v>
      </c>
      <c r="B15" s="392"/>
      <c r="C15" s="149" t="s">
        <v>390</v>
      </c>
      <c r="D15" s="150"/>
      <c r="E15" s="147" t="s">
        <v>423</v>
      </c>
    </row>
    <row r="16" spans="1:5" s="153" customFormat="1" ht="104.25" customHeight="1" thickBot="1" x14ac:dyDescent="0.25">
      <c r="A16" s="391" t="s">
        <v>249</v>
      </c>
      <c r="B16" s="392"/>
      <c r="C16" s="149" t="s">
        <v>391</v>
      </c>
      <c r="D16" s="151" t="s">
        <v>392</v>
      </c>
      <c r="E16" s="152" t="s">
        <v>393</v>
      </c>
    </row>
    <row r="17" spans="1:5" s="82" customFormat="1" ht="33.75" customHeight="1" thickBot="1" x14ac:dyDescent="0.25">
      <c r="A17" s="391" t="s">
        <v>250</v>
      </c>
      <c r="B17" s="392"/>
      <c r="C17" s="147" t="s">
        <v>394</v>
      </c>
      <c r="D17" s="154"/>
      <c r="E17" s="155"/>
    </row>
    <row r="18" spans="1:5" s="82" customFormat="1" ht="30.75" customHeight="1" thickBot="1" x14ac:dyDescent="0.25">
      <c r="A18" s="389" t="s">
        <v>251</v>
      </c>
      <c r="B18" s="390"/>
      <c r="C18" s="147" t="s">
        <v>395</v>
      </c>
      <c r="D18" s="147"/>
      <c r="E18" s="147"/>
    </row>
    <row r="19" spans="1:5" s="82" customFormat="1" ht="47.25" customHeight="1" thickBot="1" x14ac:dyDescent="0.25">
      <c r="A19" s="391" t="s">
        <v>252</v>
      </c>
      <c r="B19" s="392"/>
      <c r="C19" s="147" t="s">
        <v>422</v>
      </c>
      <c r="D19" s="147"/>
      <c r="E19" s="170" t="s">
        <v>424</v>
      </c>
    </row>
    <row r="20" spans="1:5" s="82" customFormat="1" ht="78.75" customHeight="1" thickBot="1" x14ac:dyDescent="0.25">
      <c r="A20" s="391" t="s">
        <v>115</v>
      </c>
      <c r="B20" s="392"/>
      <c r="C20" s="146" t="s">
        <v>396</v>
      </c>
      <c r="D20" s="147" t="s">
        <v>397</v>
      </c>
      <c r="E20" s="147" t="s">
        <v>423</v>
      </c>
    </row>
    <row r="21" spans="1:5" s="82" customFormat="1" ht="169.5" customHeight="1" thickBot="1" x14ac:dyDescent="0.25">
      <c r="A21" s="389" t="s">
        <v>253</v>
      </c>
      <c r="B21" s="390"/>
      <c r="C21" s="146" t="s">
        <v>398</v>
      </c>
      <c r="D21" s="146" t="s">
        <v>399</v>
      </c>
      <c r="E21" s="147" t="s">
        <v>423</v>
      </c>
    </row>
    <row r="22" spans="1:5" s="82" customFormat="1" ht="13.5" thickBot="1" x14ac:dyDescent="0.25">
      <c r="A22" s="389" t="s">
        <v>254</v>
      </c>
      <c r="B22" s="390"/>
      <c r="C22" s="156"/>
      <c r="D22" s="156"/>
      <c r="E22" s="384"/>
    </row>
    <row r="23" spans="1:5" s="82" customFormat="1" ht="33.75" customHeight="1" thickBot="1" x14ac:dyDescent="0.25">
      <c r="A23" s="387"/>
      <c r="B23" s="84" t="s">
        <v>183</v>
      </c>
      <c r="C23" s="157" t="s">
        <v>255</v>
      </c>
      <c r="D23" s="156"/>
      <c r="E23" s="385"/>
    </row>
    <row r="24" spans="1:5" s="82" customFormat="1" ht="370.5" customHeight="1" thickBot="1" x14ac:dyDescent="0.25">
      <c r="A24" s="388"/>
      <c r="B24" s="85" t="s">
        <v>256</v>
      </c>
      <c r="C24" s="158" t="s">
        <v>400</v>
      </c>
      <c r="D24" s="159" t="s">
        <v>401</v>
      </c>
      <c r="E24" s="385"/>
    </row>
    <row r="25" spans="1:5" s="82" customFormat="1" ht="13.5" thickBot="1" x14ac:dyDescent="0.25">
      <c r="A25" s="388"/>
      <c r="B25" s="85" t="s">
        <v>257</v>
      </c>
      <c r="C25" s="156" t="s">
        <v>402</v>
      </c>
      <c r="D25" s="156"/>
      <c r="E25" s="385"/>
    </row>
    <row r="26" spans="1:5" s="82" customFormat="1" ht="13.5" thickBot="1" x14ac:dyDescent="0.25">
      <c r="A26" s="388"/>
      <c r="B26" s="85" t="s">
        <v>258</v>
      </c>
      <c r="C26" s="156" t="s">
        <v>402</v>
      </c>
      <c r="D26" s="156"/>
      <c r="E26" s="385"/>
    </row>
    <row r="27" spans="1:5" s="82" customFormat="1" ht="13.5" thickBot="1" x14ac:dyDescent="0.25">
      <c r="A27" s="388"/>
      <c r="B27" s="85" t="s">
        <v>259</v>
      </c>
      <c r="C27" s="156" t="s">
        <v>403</v>
      </c>
      <c r="D27" s="156"/>
      <c r="E27" s="386"/>
    </row>
    <row r="28" spans="1:5" s="82" customFormat="1" ht="13.5" thickBot="1" x14ac:dyDescent="0.25">
      <c r="A28" s="388"/>
      <c r="B28" s="86" t="s">
        <v>260</v>
      </c>
      <c r="C28" s="160" t="s">
        <v>261</v>
      </c>
      <c r="D28" s="147"/>
      <c r="E28" s="147"/>
    </row>
    <row r="29" spans="1:5" s="82" customFormat="1" ht="13.5" thickBot="1" x14ac:dyDescent="0.25">
      <c r="A29" s="388"/>
      <c r="B29" s="161" t="s">
        <v>262</v>
      </c>
      <c r="C29" s="162" t="s">
        <v>389</v>
      </c>
      <c r="D29" s="147" t="s">
        <v>404</v>
      </c>
      <c r="E29" s="147"/>
    </row>
    <row r="30" spans="1:5" s="82" customFormat="1" ht="13.5" thickBot="1" x14ac:dyDescent="0.25">
      <c r="A30" s="388"/>
      <c r="B30" s="161" t="s">
        <v>263</v>
      </c>
      <c r="C30" s="162" t="s">
        <v>405</v>
      </c>
      <c r="D30" s="147"/>
      <c r="E30" s="147"/>
    </row>
    <row r="31" spans="1:5" s="82" customFormat="1" ht="41.25" customHeight="1" thickBot="1" x14ac:dyDescent="0.25">
      <c r="A31" s="388"/>
      <c r="B31" s="161" t="s">
        <v>264</v>
      </c>
      <c r="C31" s="163" t="s">
        <v>406</v>
      </c>
      <c r="D31" s="147" t="s">
        <v>407</v>
      </c>
      <c r="E31" s="147"/>
    </row>
    <row r="32" spans="1:5" s="82" customFormat="1" ht="26.25" thickBot="1" x14ac:dyDescent="0.25">
      <c r="A32" s="388"/>
      <c r="B32" s="161" t="s">
        <v>265</v>
      </c>
      <c r="C32" s="162" t="s">
        <v>389</v>
      </c>
      <c r="D32" s="147" t="s">
        <v>408</v>
      </c>
      <c r="E32" s="147"/>
    </row>
    <row r="33" spans="1:5" s="82" customFormat="1" ht="13.5" thickBot="1" x14ac:dyDescent="0.25">
      <c r="A33" s="388"/>
      <c r="B33" s="161" t="s">
        <v>266</v>
      </c>
      <c r="C33" s="162" t="s">
        <v>389</v>
      </c>
      <c r="D33" s="147" t="s">
        <v>409</v>
      </c>
      <c r="E33" s="147"/>
    </row>
    <row r="34" spans="1:5" s="82" customFormat="1" ht="81" customHeight="1" thickBot="1" x14ac:dyDescent="0.25">
      <c r="A34" s="388"/>
      <c r="B34" s="161" t="s">
        <v>267</v>
      </c>
      <c r="C34" s="164" t="s">
        <v>410</v>
      </c>
      <c r="D34" s="147" t="s">
        <v>411</v>
      </c>
      <c r="E34" s="147"/>
    </row>
    <row r="35" spans="1:5" s="82" customFormat="1" ht="13.5" thickBot="1" x14ac:dyDescent="0.25">
      <c r="A35" s="389" t="s">
        <v>268</v>
      </c>
      <c r="B35" s="390"/>
      <c r="C35" s="147"/>
      <c r="D35" s="147"/>
      <c r="E35" s="147"/>
    </row>
    <row r="36" spans="1:5" s="82" customFormat="1" ht="13.5" thickBot="1" x14ac:dyDescent="0.25">
      <c r="A36" s="387"/>
      <c r="B36" s="87" t="s">
        <v>183</v>
      </c>
      <c r="C36" s="157" t="s">
        <v>255</v>
      </c>
      <c r="D36" s="147"/>
      <c r="E36" s="147"/>
    </row>
    <row r="37" spans="1:5" s="82" customFormat="1" ht="48.75" thickBot="1" x14ac:dyDescent="0.25">
      <c r="A37" s="388"/>
      <c r="B37" s="165" t="s">
        <v>269</v>
      </c>
      <c r="C37" s="168">
        <v>29</v>
      </c>
      <c r="D37" s="147" t="s">
        <v>412</v>
      </c>
      <c r="E37" s="147" t="s">
        <v>413</v>
      </c>
    </row>
    <row r="38" spans="1:5" s="82" customFormat="1" ht="48.75" thickBot="1" x14ac:dyDescent="0.25">
      <c r="A38" s="388"/>
      <c r="B38" s="166" t="s">
        <v>270</v>
      </c>
      <c r="C38" s="168">
        <v>87</v>
      </c>
      <c r="D38" s="147" t="s">
        <v>412</v>
      </c>
      <c r="E38" s="147" t="s">
        <v>413</v>
      </c>
    </row>
    <row r="39" spans="1:5" s="82" customFormat="1" ht="48.75" thickBot="1" x14ac:dyDescent="0.25">
      <c r="A39" s="388"/>
      <c r="B39" s="166" t="s">
        <v>271</v>
      </c>
      <c r="C39" s="168">
        <v>93</v>
      </c>
      <c r="D39" s="147" t="s">
        <v>412</v>
      </c>
      <c r="E39" s="147" t="s">
        <v>413</v>
      </c>
    </row>
    <row r="40" spans="1:5" s="82" customFormat="1" ht="48.75" thickBot="1" x14ac:dyDescent="0.25">
      <c r="A40" s="388"/>
      <c r="B40" s="166" t="s">
        <v>272</v>
      </c>
      <c r="C40" s="168">
        <v>29</v>
      </c>
      <c r="D40" s="147" t="s">
        <v>414</v>
      </c>
      <c r="E40" s="147" t="s">
        <v>413</v>
      </c>
    </row>
    <row r="41" spans="1:5" s="82" customFormat="1" ht="13.5" thickBot="1" x14ac:dyDescent="0.25">
      <c r="A41" s="388"/>
      <c r="B41" s="86" t="s">
        <v>260</v>
      </c>
      <c r="C41" s="160" t="s">
        <v>261</v>
      </c>
      <c r="D41" s="147"/>
      <c r="E41" s="147"/>
    </row>
    <row r="42" spans="1:5" s="82" customFormat="1" ht="15.75" thickBot="1" x14ac:dyDescent="0.25">
      <c r="A42" s="388"/>
      <c r="B42" s="85" t="s">
        <v>273</v>
      </c>
      <c r="C42" s="169" t="s">
        <v>415</v>
      </c>
      <c r="D42" s="147" t="s">
        <v>421</v>
      </c>
      <c r="E42" s="170" t="s">
        <v>416</v>
      </c>
    </row>
    <row r="43" spans="1:5" s="82" customFormat="1" ht="48.75" thickBot="1" x14ac:dyDescent="0.25">
      <c r="A43" s="388"/>
      <c r="B43" s="85" t="s">
        <v>263</v>
      </c>
      <c r="C43" s="169" t="s">
        <v>415</v>
      </c>
      <c r="D43" s="147" t="s">
        <v>417</v>
      </c>
      <c r="E43" s="147" t="s">
        <v>413</v>
      </c>
    </row>
    <row r="44" spans="1:5" s="82" customFormat="1" ht="48.75" thickBot="1" x14ac:dyDescent="0.25">
      <c r="A44" s="388"/>
      <c r="B44" s="85" t="s">
        <v>274</v>
      </c>
      <c r="C44" s="169" t="s">
        <v>415</v>
      </c>
      <c r="D44" s="147" t="s">
        <v>412</v>
      </c>
      <c r="E44" s="147" t="s">
        <v>413</v>
      </c>
    </row>
    <row r="45" spans="1:5" s="82" customFormat="1" ht="13.5" thickBot="1" x14ac:dyDescent="0.25">
      <c r="A45" s="388"/>
      <c r="B45" s="85" t="s">
        <v>275</v>
      </c>
      <c r="C45" s="169" t="s">
        <v>405</v>
      </c>
      <c r="D45" s="147" t="s">
        <v>418</v>
      </c>
      <c r="E45" s="147" t="s">
        <v>418</v>
      </c>
    </row>
    <row r="46" spans="1:5" s="82" customFormat="1" ht="26.25" thickBot="1" x14ac:dyDescent="0.25">
      <c r="A46" s="388"/>
      <c r="B46" s="85" t="s">
        <v>276</v>
      </c>
      <c r="C46" s="169" t="s">
        <v>405</v>
      </c>
      <c r="D46" s="147" t="s">
        <v>418</v>
      </c>
      <c r="E46" s="147" t="s">
        <v>418</v>
      </c>
    </row>
    <row r="47" spans="1:5" s="82" customFormat="1" ht="72.75" thickBot="1" x14ac:dyDescent="0.25">
      <c r="A47" s="388"/>
      <c r="B47" s="85" t="s">
        <v>277</v>
      </c>
      <c r="C47" s="169" t="s">
        <v>415</v>
      </c>
      <c r="D47" s="147" t="s">
        <v>419</v>
      </c>
      <c r="E47" s="147" t="s">
        <v>420</v>
      </c>
    </row>
    <row r="48" spans="1:5" ht="18" x14ac:dyDescent="0.2">
      <c r="A48" s="88"/>
      <c r="B48" s="89"/>
      <c r="C48" s="88"/>
      <c r="D48" s="167"/>
      <c r="E48" s="167"/>
    </row>
  </sheetData>
  <mergeCells count="24">
    <mergeCell ref="A14:B14"/>
    <mergeCell ref="B2:E2"/>
    <mergeCell ref="A4:B4"/>
    <mergeCell ref="A5:B5"/>
    <mergeCell ref="A6:B6"/>
    <mergeCell ref="A7:B7"/>
    <mergeCell ref="A8:B8"/>
    <mergeCell ref="A9:B9"/>
    <mergeCell ref="A10:B10"/>
    <mergeCell ref="A11:B11"/>
    <mergeCell ref="A12:B12"/>
    <mergeCell ref="A13:B13"/>
    <mergeCell ref="E22:E27"/>
    <mergeCell ref="A23:A34"/>
    <mergeCell ref="A35:B35"/>
    <mergeCell ref="A36:A47"/>
    <mergeCell ref="A15:B15"/>
    <mergeCell ref="A16:B16"/>
    <mergeCell ref="A17:B17"/>
    <mergeCell ref="A18:B18"/>
    <mergeCell ref="A19:B19"/>
    <mergeCell ref="A20:B20"/>
    <mergeCell ref="A21:B21"/>
    <mergeCell ref="A22:B22"/>
  </mergeCells>
  <hyperlinks>
    <hyperlink ref="E16" r:id="rId1"/>
    <hyperlink ref="E42" r:id="rId2"/>
    <hyperlink ref="E19" r:id="rId3"/>
  </hyperlinks>
  <pageMargins left="0.70866141732283472" right="0.70866141732283472" top="0.74803149606299213" bottom="0.74803149606299213" header="0.31496062992125984" footer="0.31496062992125984"/>
  <pageSetup scale="41" fitToHeight="3" orientation="landscape" verticalDpi="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C1" sqref="C1"/>
    </sheetView>
  </sheetViews>
  <sheetFormatPr baseColWidth="10" defaultColWidth="0" defaultRowHeight="15.75" customHeight="1" zeroHeight="1" x14ac:dyDescent="0.25"/>
  <cols>
    <col min="1" max="1" width="96.5703125" style="43" customWidth="1"/>
    <col min="2" max="2" width="4.7109375" style="27" customWidth="1"/>
    <col min="3" max="3" width="88.42578125" style="27" customWidth="1"/>
    <col min="4" max="4" width="31.85546875" style="27" hidden="1" customWidth="1"/>
    <col min="5" max="5" width="38.7109375" style="27" hidden="1" customWidth="1"/>
    <col min="6" max="16384" width="11.42578125" style="27" hidden="1"/>
  </cols>
  <sheetData>
    <row r="1" spans="1:5" x14ac:dyDescent="0.25"/>
    <row r="2" spans="1:5" x14ac:dyDescent="0.25">
      <c r="A2" s="359" t="s">
        <v>278</v>
      </c>
      <c r="B2" s="359"/>
      <c r="C2" s="359"/>
      <c r="D2" s="25"/>
      <c r="E2" s="25"/>
    </row>
    <row r="3" spans="1:5" ht="16.5" thickBot="1" x14ac:dyDescent="0.3">
      <c r="B3" s="90"/>
    </row>
    <row r="4" spans="1:5" ht="30.75" customHeight="1" thickBot="1" x14ac:dyDescent="0.3">
      <c r="A4" s="407" t="s">
        <v>279</v>
      </c>
      <c r="B4" s="408"/>
      <c r="C4" s="409"/>
    </row>
    <row r="5" spans="1:5" ht="24" customHeight="1" thickBot="1" x14ac:dyDescent="0.3">
      <c r="A5" s="91" t="s">
        <v>183</v>
      </c>
      <c r="B5" s="410"/>
      <c r="C5" s="92" t="s">
        <v>255</v>
      </c>
    </row>
    <row r="6" spans="1:5" ht="24" customHeight="1" thickBot="1" x14ac:dyDescent="0.3">
      <c r="A6" s="83" t="s">
        <v>280</v>
      </c>
      <c r="B6" s="411"/>
      <c r="C6" s="75"/>
    </row>
    <row r="7" spans="1:5" ht="24" customHeight="1" thickBot="1" x14ac:dyDescent="0.3">
      <c r="A7" s="83" t="s">
        <v>281</v>
      </c>
      <c r="B7" s="411"/>
      <c r="C7" s="75"/>
    </row>
    <row r="8" spans="1:5" ht="24" customHeight="1" thickBot="1" x14ac:dyDescent="0.3">
      <c r="A8" s="83" t="s">
        <v>282</v>
      </c>
      <c r="B8" s="411"/>
      <c r="C8" s="75"/>
    </row>
    <row r="9" spans="1:5" ht="24" customHeight="1" thickBot="1" x14ac:dyDescent="0.3">
      <c r="A9" s="83" t="s">
        <v>283</v>
      </c>
      <c r="B9" s="411"/>
      <c r="C9" s="75"/>
    </row>
    <row r="10" spans="1:5" ht="24" customHeight="1" thickBot="1" x14ac:dyDescent="0.3">
      <c r="A10" s="83" t="s">
        <v>284</v>
      </c>
      <c r="B10" s="411"/>
      <c r="C10" s="75"/>
    </row>
    <row r="11" spans="1:5" ht="24" customHeight="1" thickBot="1" x14ac:dyDescent="0.3">
      <c r="A11" s="83" t="s">
        <v>285</v>
      </c>
      <c r="B11" s="411"/>
      <c r="C11" s="75"/>
    </row>
    <row r="12" spans="1:5" ht="24" customHeight="1" thickBot="1" x14ac:dyDescent="0.3">
      <c r="A12" s="83" t="s">
        <v>286</v>
      </c>
      <c r="B12" s="411"/>
      <c r="C12" s="75"/>
    </row>
    <row r="13" spans="1:5" ht="24" customHeight="1" thickBot="1" x14ac:dyDescent="0.3">
      <c r="A13" s="91" t="s">
        <v>260</v>
      </c>
      <c r="B13" s="411"/>
      <c r="C13" s="92" t="s">
        <v>261</v>
      </c>
    </row>
    <row r="14" spans="1:5" ht="24" customHeight="1" thickBot="1" x14ac:dyDescent="0.3">
      <c r="A14" s="83" t="s">
        <v>287</v>
      </c>
      <c r="B14" s="411"/>
      <c r="C14" s="75"/>
    </row>
    <row r="15" spans="1:5" ht="24" customHeight="1" thickBot="1" x14ac:dyDescent="0.3">
      <c r="A15" s="83" t="s">
        <v>263</v>
      </c>
      <c r="B15" s="411"/>
      <c r="C15" s="75"/>
    </row>
    <row r="16" spans="1:5" ht="24" customHeight="1" thickBot="1" x14ac:dyDescent="0.3">
      <c r="A16" s="83" t="s">
        <v>288</v>
      </c>
      <c r="B16" s="411"/>
      <c r="C16" s="75"/>
    </row>
    <row r="17" spans="1:3" ht="24" customHeight="1" thickBot="1" x14ac:dyDescent="0.3">
      <c r="A17" s="83" t="s">
        <v>289</v>
      </c>
      <c r="B17" s="411"/>
      <c r="C17" s="75"/>
    </row>
    <row r="18" spans="1:3" ht="45.75" customHeight="1" thickBot="1" x14ac:dyDescent="0.3">
      <c r="A18" s="83" t="s">
        <v>290</v>
      </c>
      <c r="B18" s="411"/>
      <c r="C18" s="83"/>
    </row>
    <row r="19" spans="1:3" ht="24" customHeight="1" thickBot="1" x14ac:dyDescent="0.3">
      <c r="A19" s="83" t="s">
        <v>291</v>
      </c>
      <c r="B19" s="412"/>
      <c r="C19" s="83"/>
    </row>
    <row r="20" spans="1:3" ht="24" customHeight="1" thickBot="1" x14ac:dyDescent="0.3">
      <c r="A20" s="413" t="s">
        <v>292</v>
      </c>
      <c r="B20" s="414"/>
      <c r="C20" s="415"/>
    </row>
    <row r="21" spans="1:3" hidden="1" x14ac:dyDescent="0.25"/>
    <row r="22" spans="1:3" hidden="1" x14ac:dyDescent="0.25"/>
    <row r="23" spans="1:3" hidden="1" x14ac:dyDescent="0.25"/>
    <row r="24" spans="1:3" hidden="1" x14ac:dyDescent="0.25"/>
    <row r="25" spans="1:3" hidden="1" x14ac:dyDescent="0.25"/>
    <row r="26" spans="1:3" hidden="1" x14ac:dyDescent="0.25"/>
    <row r="27" spans="1:3" hidden="1" x14ac:dyDescent="0.25"/>
    <row r="28" spans="1:3" hidden="1" x14ac:dyDescent="0.25"/>
    <row r="29" spans="1:3" hidden="1" x14ac:dyDescent="0.25"/>
    <row r="30" spans="1:3" hidden="1" x14ac:dyDescent="0.25"/>
    <row r="31" spans="1:3" hidden="1" x14ac:dyDescent="0.25"/>
    <row r="32" spans="1:3" hidden="1" x14ac:dyDescent="0.25"/>
    <row r="33" s="27" customFormat="1" hidden="1" x14ac:dyDescent="0.25"/>
    <row r="34" s="27" customFormat="1" hidden="1" x14ac:dyDescent="0.25"/>
    <row r="35" s="27" customFormat="1" hidden="1" x14ac:dyDescent="0.25"/>
    <row r="36" s="27" customFormat="1" hidden="1" x14ac:dyDescent="0.25"/>
    <row r="37" s="27" customFormat="1" hidden="1" x14ac:dyDescent="0.25"/>
    <row r="38" s="27" customFormat="1" hidden="1" x14ac:dyDescent="0.25"/>
    <row r="39" s="27" customFormat="1" hidden="1" x14ac:dyDescent="0.25"/>
    <row r="40" s="27" customFormat="1" hidden="1" x14ac:dyDescent="0.25"/>
    <row r="41" s="27" customFormat="1" hidden="1" x14ac:dyDescent="0.25"/>
    <row r="42" s="27" customFormat="1" hidden="1" x14ac:dyDescent="0.25"/>
    <row r="43" s="27" customFormat="1" hidden="1" x14ac:dyDescent="0.25"/>
    <row r="44" s="27" customFormat="1" hidden="1" x14ac:dyDescent="0.25"/>
    <row r="45" s="27" customFormat="1" hidden="1" x14ac:dyDescent="0.25"/>
    <row r="46" s="27" customFormat="1" hidden="1" x14ac:dyDescent="0.25"/>
    <row r="47" s="27" customFormat="1" hidden="1" x14ac:dyDescent="0.25"/>
    <row r="48" s="27" customFormat="1" hidden="1" x14ac:dyDescent="0.25"/>
    <row r="49" s="27" customFormat="1" hidden="1" x14ac:dyDescent="0.25"/>
    <row r="50" s="27" customFormat="1" hidden="1" x14ac:dyDescent="0.25"/>
    <row r="51" s="27" customFormat="1" hidden="1" x14ac:dyDescent="0.25"/>
    <row r="52" s="27" customFormat="1" hidden="1" x14ac:dyDescent="0.25"/>
    <row r="53" s="27" customFormat="1" hidden="1" x14ac:dyDescent="0.25"/>
    <row r="54" s="27" customFormat="1" hidden="1" x14ac:dyDescent="0.25"/>
    <row r="55" s="27" customFormat="1" hidden="1" x14ac:dyDescent="0.25"/>
    <row r="56" s="27" customFormat="1" hidden="1" x14ac:dyDescent="0.25"/>
    <row r="57" s="27" customFormat="1" hidden="1" x14ac:dyDescent="0.25"/>
    <row r="58" s="27" customFormat="1" hidden="1" x14ac:dyDescent="0.25"/>
    <row r="59" s="27" customFormat="1" hidden="1" x14ac:dyDescent="0.25"/>
    <row r="60" s="27" customFormat="1" hidden="1" x14ac:dyDescent="0.25"/>
    <row r="61" s="27" customFormat="1" hidden="1" x14ac:dyDescent="0.25"/>
    <row r="62" s="27" customFormat="1" hidden="1" x14ac:dyDescent="0.25"/>
    <row r="63" s="27" customFormat="1" hidden="1" x14ac:dyDescent="0.25"/>
  </sheetData>
  <mergeCells count="4">
    <mergeCell ref="A2:C2"/>
    <mergeCell ref="A4:C4"/>
    <mergeCell ref="B5:B19"/>
    <mergeCell ref="A20:C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9"/>
  <sheetViews>
    <sheetView zoomScale="115" zoomScaleNormal="115" workbookViewId="0">
      <pane ySplit="4" topLeftCell="A5" activePane="bottomLeft" state="frozen"/>
      <selection pane="bottomLeft" activeCell="A9" sqref="A9"/>
    </sheetView>
  </sheetViews>
  <sheetFormatPr baseColWidth="10" defaultColWidth="0" defaultRowHeight="15" zeroHeight="1" x14ac:dyDescent="0.25"/>
  <cols>
    <col min="1" max="1" width="229.42578125" style="1" customWidth="1"/>
    <col min="2" max="16384" width="11.42578125" style="1" hidden="1"/>
  </cols>
  <sheetData>
    <row r="1" spans="1:1" x14ac:dyDescent="0.25">
      <c r="A1" s="32"/>
    </row>
    <row r="2" spans="1:1" ht="18" x14ac:dyDescent="0.25">
      <c r="A2" s="33" t="s">
        <v>120</v>
      </c>
    </row>
    <row r="3" spans="1:1" ht="18" x14ac:dyDescent="0.25">
      <c r="A3" s="33"/>
    </row>
    <row r="4" spans="1:1" ht="12" customHeight="1" x14ac:dyDescent="0.25">
      <c r="A4" s="34"/>
    </row>
    <row r="5" spans="1:1" x14ac:dyDescent="0.25">
      <c r="A5" s="35"/>
    </row>
    <row r="6" spans="1:1" x14ac:dyDescent="0.25">
      <c r="A6" s="36" t="s">
        <v>293</v>
      </c>
    </row>
    <row r="7" spans="1:1" ht="63.75" customHeight="1" x14ac:dyDescent="0.25">
      <c r="A7" s="36" t="s">
        <v>294</v>
      </c>
    </row>
    <row r="8" spans="1:1" ht="24.75" customHeight="1" x14ac:dyDescent="0.25">
      <c r="A8" s="93" t="s">
        <v>116</v>
      </c>
    </row>
    <row r="9" spans="1:1" ht="234" customHeight="1" x14ac:dyDescent="0.25">
      <c r="A9" s="57" t="s">
        <v>295</v>
      </c>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51"/>
  <sheetViews>
    <sheetView tabSelected="1" zoomScale="70" zoomScaleNormal="70" workbookViewId="0">
      <pane ySplit="6" topLeftCell="A133" activePane="bottomLeft" state="frozen"/>
      <selection pane="bottomLeft" activeCell="F147" sqref="F147"/>
    </sheetView>
  </sheetViews>
  <sheetFormatPr baseColWidth="10" defaultColWidth="0" defaultRowHeight="15.75" zeroHeight="1" x14ac:dyDescent="0.25"/>
  <cols>
    <col min="1" max="1" width="36.140625" style="44" customWidth="1"/>
    <col min="2" max="2" width="39.7109375" style="27" customWidth="1"/>
    <col min="3" max="4" width="23.7109375" style="27" customWidth="1"/>
    <col min="5" max="5" width="64.28515625" style="27" customWidth="1"/>
    <col min="6" max="6" width="36.7109375" style="27" customWidth="1"/>
    <col min="7" max="7" width="36.85546875" style="27" customWidth="1"/>
    <col min="8" max="8" width="11.42578125" style="27" hidden="1" customWidth="1"/>
    <col min="9" max="12" width="0" style="27" hidden="1" customWidth="1"/>
    <col min="13" max="16384" width="11.42578125" style="27" hidden="1"/>
  </cols>
  <sheetData>
    <row r="1" spans="1:12" x14ac:dyDescent="0.25"/>
    <row r="2" spans="1:12" x14ac:dyDescent="0.25">
      <c r="A2" s="300" t="s">
        <v>129</v>
      </c>
      <c r="B2" s="300"/>
      <c r="C2" s="300"/>
      <c r="D2" s="300"/>
      <c r="E2" s="300"/>
      <c r="F2" s="300"/>
      <c r="G2" s="300"/>
      <c r="H2" s="41"/>
      <c r="I2" s="41"/>
      <c r="J2" s="41"/>
      <c r="K2" s="41"/>
      <c r="L2" s="41"/>
    </row>
    <row r="3" spans="1:12" x14ac:dyDescent="0.25"/>
    <row r="4" spans="1:12" x14ac:dyDescent="0.25">
      <c r="A4" s="301" t="s">
        <v>130</v>
      </c>
      <c r="B4" s="301"/>
      <c r="C4" s="301"/>
      <c r="D4" s="301"/>
      <c r="E4" s="301"/>
      <c r="F4" s="301"/>
      <c r="G4" s="301"/>
    </row>
    <row r="5" spans="1:12" x14ac:dyDescent="0.25">
      <c r="A5" s="302" t="s">
        <v>129</v>
      </c>
      <c r="B5" s="302"/>
      <c r="C5" s="302"/>
      <c r="D5" s="302"/>
      <c r="E5" s="302"/>
      <c r="F5" s="302"/>
      <c r="G5" s="302"/>
    </row>
    <row r="6" spans="1:12" ht="30.75" thickBot="1" x14ac:dyDescent="0.3">
      <c r="A6" s="99" t="s">
        <v>131</v>
      </c>
      <c r="B6" s="303" t="s">
        <v>132</v>
      </c>
      <c r="C6" s="303"/>
      <c r="D6" s="303"/>
      <c r="E6" s="303"/>
      <c r="F6" s="99" t="s">
        <v>133</v>
      </c>
      <c r="G6" s="99" t="s">
        <v>134</v>
      </c>
    </row>
    <row r="7" spans="1:12" ht="40.5" customHeight="1" x14ac:dyDescent="0.25">
      <c r="A7" s="264" t="s">
        <v>135</v>
      </c>
      <c r="B7" s="304" t="s">
        <v>302</v>
      </c>
      <c r="C7" s="305"/>
      <c r="D7" s="305"/>
      <c r="E7" s="305"/>
      <c r="F7" s="305"/>
      <c r="G7" s="306"/>
    </row>
    <row r="8" spans="1:12" ht="225.75" customHeight="1" x14ac:dyDescent="0.25">
      <c r="A8" s="265"/>
      <c r="B8" s="307" t="s">
        <v>300</v>
      </c>
      <c r="C8" s="308"/>
      <c r="D8" s="308"/>
      <c r="E8" s="309"/>
      <c r="F8" s="187" t="s">
        <v>521</v>
      </c>
      <c r="G8" s="188" t="s">
        <v>522</v>
      </c>
    </row>
    <row r="9" spans="1:12" ht="120.75" customHeight="1" x14ac:dyDescent="0.25">
      <c r="A9" s="265"/>
      <c r="B9" s="307" t="s">
        <v>301</v>
      </c>
      <c r="C9" s="308"/>
      <c r="D9" s="308"/>
      <c r="E9" s="309"/>
      <c r="F9" s="187" t="s">
        <v>523</v>
      </c>
      <c r="G9" s="188" t="s">
        <v>487</v>
      </c>
    </row>
    <row r="10" spans="1:12" x14ac:dyDescent="0.25">
      <c r="A10" s="265"/>
      <c r="B10" s="252" t="s">
        <v>136</v>
      </c>
      <c r="C10" s="253"/>
      <c r="D10" s="253"/>
      <c r="E10" s="253"/>
      <c r="F10" s="253"/>
      <c r="G10" s="310"/>
    </row>
    <row r="11" spans="1:12" x14ac:dyDescent="0.25">
      <c r="A11" s="265"/>
      <c r="B11" s="277" t="s">
        <v>137</v>
      </c>
      <c r="C11" s="278"/>
      <c r="D11" s="278"/>
      <c r="E11" s="279"/>
      <c r="F11" s="46"/>
      <c r="G11" s="100"/>
    </row>
    <row r="12" spans="1:12" x14ac:dyDescent="0.25">
      <c r="A12" s="265"/>
      <c r="B12" s="277" t="s">
        <v>138</v>
      </c>
      <c r="C12" s="278"/>
      <c r="D12" s="278"/>
      <c r="E12" s="279"/>
      <c r="F12" s="46"/>
      <c r="G12" s="100"/>
    </row>
    <row r="13" spans="1:12" x14ac:dyDescent="0.25">
      <c r="A13" s="265"/>
      <c r="B13" s="277" t="s">
        <v>139</v>
      </c>
      <c r="C13" s="278"/>
      <c r="D13" s="278"/>
      <c r="E13" s="279"/>
      <c r="F13" s="46"/>
      <c r="G13" s="100"/>
    </row>
    <row r="14" spans="1:12" x14ac:dyDescent="0.25">
      <c r="A14" s="265"/>
      <c r="B14" s="252" t="s">
        <v>140</v>
      </c>
      <c r="C14" s="253"/>
      <c r="D14" s="253"/>
      <c r="E14" s="253"/>
      <c r="F14" s="253"/>
      <c r="G14" s="310"/>
    </row>
    <row r="15" spans="1:12" x14ac:dyDescent="0.25">
      <c r="A15" s="265"/>
      <c r="B15" s="277" t="s">
        <v>141</v>
      </c>
      <c r="C15" s="278"/>
      <c r="D15" s="278"/>
      <c r="E15" s="279"/>
      <c r="F15" s="189">
        <v>3307336596</v>
      </c>
      <c r="G15" s="311" t="s">
        <v>487</v>
      </c>
    </row>
    <row r="16" spans="1:12" x14ac:dyDescent="0.25">
      <c r="A16" s="265"/>
      <c r="B16" s="277" t="s">
        <v>142</v>
      </c>
      <c r="C16" s="278"/>
      <c r="D16" s="278"/>
      <c r="E16" s="279"/>
      <c r="F16" s="189">
        <v>234855843</v>
      </c>
      <c r="G16" s="312"/>
    </row>
    <row r="17" spans="1:7" ht="16.5" thickBot="1" x14ac:dyDescent="0.3">
      <c r="A17" s="266"/>
      <c r="B17" s="292" t="s">
        <v>139</v>
      </c>
      <c r="C17" s="293"/>
      <c r="D17" s="293"/>
      <c r="E17" s="294"/>
      <c r="F17" s="190">
        <v>7.1010565808161855E-2</v>
      </c>
      <c r="G17" s="313"/>
    </row>
    <row r="18" spans="1:7" ht="36" customHeight="1" x14ac:dyDescent="0.25">
      <c r="A18" s="264" t="s">
        <v>143</v>
      </c>
      <c r="B18" s="295" t="s">
        <v>144</v>
      </c>
      <c r="C18" s="295"/>
      <c r="D18" s="295"/>
      <c r="E18" s="295"/>
      <c r="F18" s="295"/>
      <c r="G18" s="296"/>
    </row>
    <row r="19" spans="1:7" ht="24" customHeight="1" x14ac:dyDescent="0.25">
      <c r="A19" s="265"/>
      <c r="B19" s="297" t="s">
        <v>218</v>
      </c>
      <c r="C19" s="298"/>
      <c r="D19" s="298"/>
      <c r="E19" s="298"/>
      <c r="F19" s="298"/>
      <c r="G19" s="299"/>
    </row>
    <row r="20" spans="1:7" ht="30" x14ac:dyDescent="0.25">
      <c r="A20" s="265"/>
      <c r="B20" s="277" t="s">
        <v>488</v>
      </c>
      <c r="C20" s="278"/>
      <c r="D20" s="278"/>
      <c r="E20" s="279"/>
      <c r="F20" s="191">
        <v>38</v>
      </c>
      <c r="G20" s="188" t="s">
        <v>489</v>
      </c>
    </row>
    <row r="21" spans="1:7" ht="30" x14ac:dyDescent="0.25">
      <c r="A21" s="265"/>
      <c r="B21" s="277" t="s">
        <v>490</v>
      </c>
      <c r="C21" s="278"/>
      <c r="D21" s="278"/>
      <c r="E21" s="279"/>
      <c r="F21" s="191">
        <v>27.8</v>
      </c>
      <c r="G21" s="188" t="s">
        <v>489</v>
      </c>
    </row>
    <row r="22" spans="1:7" ht="30" x14ac:dyDescent="0.25">
      <c r="A22" s="265"/>
      <c r="B22" s="277" t="s">
        <v>491</v>
      </c>
      <c r="C22" s="278"/>
      <c r="D22" s="278"/>
      <c r="E22" s="279"/>
      <c r="F22" s="191">
        <v>38.5</v>
      </c>
      <c r="G22" s="188" t="s">
        <v>489</v>
      </c>
    </row>
    <row r="23" spans="1:7" ht="30" x14ac:dyDescent="0.25">
      <c r="A23" s="265"/>
      <c r="B23" s="277" t="s">
        <v>492</v>
      </c>
      <c r="C23" s="278"/>
      <c r="D23" s="278"/>
      <c r="E23" s="279"/>
      <c r="F23" s="191">
        <v>28.5</v>
      </c>
      <c r="G23" s="188" t="s">
        <v>489</v>
      </c>
    </row>
    <row r="24" spans="1:7" ht="30" x14ac:dyDescent="0.25">
      <c r="A24" s="265"/>
      <c r="B24" s="277" t="s">
        <v>493</v>
      </c>
      <c r="C24" s="278"/>
      <c r="D24" s="278"/>
      <c r="E24" s="279"/>
      <c r="F24" s="191">
        <v>39.299999999999997</v>
      </c>
      <c r="G24" s="188" t="s">
        <v>489</v>
      </c>
    </row>
    <row r="25" spans="1:7" ht="30" x14ac:dyDescent="0.25">
      <c r="A25" s="265"/>
      <c r="B25" s="277" t="s">
        <v>494</v>
      </c>
      <c r="C25" s="278"/>
      <c r="D25" s="278"/>
      <c r="E25" s="279"/>
      <c r="F25" s="191">
        <v>29.1</v>
      </c>
      <c r="G25" s="188" t="s">
        <v>489</v>
      </c>
    </row>
    <row r="26" spans="1:7" ht="30" x14ac:dyDescent="0.25">
      <c r="A26" s="265"/>
      <c r="B26" s="277" t="s">
        <v>495</v>
      </c>
      <c r="C26" s="278"/>
      <c r="D26" s="278"/>
      <c r="E26" s="279"/>
      <c r="F26" s="191">
        <v>39.6</v>
      </c>
      <c r="G26" s="188" t="s">
        <v>489</v>
      </c>
    </row>
    <row r="27" spans="1:7" ht="30" x14ac:dyDescent="0.25">
      <c r="A27" s="265"/>
      <c r="B27" s="277" t="s">
        <v>496</v>
      </c>
      <c r="C27" s="278"/>
      <c r="D27" s="278"/>
      <c r="E27" s="279"/>
      <c r="F27" s="191">
        <v>29.6</v>
      </c>
      <c r="G27" s="188" t="s">
        <v>489</v>
      </c>
    </row>
    <row r="28" spans="1:7" ht="30" x14ac:dyDescent="0.25">
      <c r="A28" s="265"/>
      <c r="B28" s="277" t="s">
        <v>497</v>
      </c>
      <c r="C28" s="278"/>
      <c r="D28" s="278"/>
      <c r="E28" s="279"/>
      <c r="F28" s="191">
        <v>39.9</v>
      </c>
      <c r="G28" s="188" t="s">
        <v>489</v>
      </c>
    </row>
    <row r="29" spans="1:7" ht="30" x14ac:dyDescent="0.25">
      <c r="A29" s="265"/>
      <c r="B29" s="277" t="s">
        <v>498</v>
      </c>
      <c r="C29" s="278"/>
      <c r="D29" s="278"/>
      <c r="E29" s="279"/>
      <c r="F29" s="191">
        <v>29.9</v>
      </c>
      <c r="G29" s="188" t="s">
        <v>489</v>
      </c>
    </row>
    <row r="30" spans="1:7" ht="30" x14ac:dyDescent="0.25">
      <c r="A30" s="265"/>
      <c r="B30" s="277" t="s">
        <v>499</v>
      </c>
      <c r="C30" s="278"/>
      <c r="D30" s="278"/>
      <c r="E30" s="279"/>
      <c r="F30" s="191">
        <v>41</v>
      </c>
      <c r="G30" s="188" t="s">
        <v>489</v>
      </c>
    </row>
    <row r="31" spans="1:7" ht="30" x14ac:dyDescent="0.25">
      <c r="A31" s="265"/>
      <c r="B31" s="277" t="s">
        <v>500</v>
      </c>
      <c r="C31" s="278"/>
      <c r="D31" s="278"/>
      <c r="E31" s="279"/>
      <c r="F31" s="191">
        <v>31.2</v>
      </c>
      <c r="G31" s="188" t="s">
        <v>489</v>
      </c>
    </row>
    <row r="32" spans="1:7" ht="24" customHeight="1" x14ac:dyDescent="0.25">
      <c r="A32" s="265"/>
      <c r="B32" s="258" t="s">
        <v>219</v>
      </c>
      <c r="C32" s="259"/>
      <c r="D32" s="259"/>
      <c r="E32" s="259"/>
      <c r="F32" s="259"/>
      <c r="G32" s="260"/>
    </row>
    <row r="33" spans="1:7" x14ac:dyDescent="0.25">
      <c r="A33" s="265"/>
      <c r="B33" s="280" t="s">
        <v>145</v>
      </c>
      <c r="C33" s="281"/>
      <c r="D33" s="281"/>
      <c r="E33" s="281"/>
      <c r="F33" s="281"/>
      <c r="G33" s="282"/>
    </row>
    <row r="34" spans="1:7" x14ac:dyDescent="0.25">
      <c r="A34" s="265"/>
      <c r="B34" s="277" t="s">
        <v>146</v>
      </c>
      <c r="C34" s="278"/>
      <c r="D34" s="278"/>
      <c r="E34" s="279"/>
      <c r="F34" s="192">
        <v>0</v>
      </c>
      <c r="G34" s="283" t="s">
        <v>501</v>
      </c>
    </row>
    <row r="35" spans="1:7" x14ac:dyDescent="0.25">
      <c r="A35" s="265"/>
      <c r="B35" s="277" t="s">
        <v>147</v>
      </c>
      <c r="C35" s="278"/>
      <c r="D35" s="278"/>
      <c r="E35" s="279"/>
      <c r="F35" s="192">
        <v>16</v>
      </c>
      <c r="G35" s="284"/>
    </row>
    <row r="36" spans="1:7" x14ac:dyDescent="0.25">
      <c r="A36" s="265"/>
      <c r="B36" s="277" t="s">
        <v>148</v>
      </c>
      <c r="C36" s="278"/>
      <c r="D36" s="278"/>
      <c r="E36" s="279"/>
      <c r="F36" s="192">
        <v>32</v>
      </c>
      <c r="G36" s="284"/>
    </row>
    <row r="37" spans="1:7" x14ac:dyDescent="0.25">
      <c r="A37" s="265"/>
      <c r="B37" s="277" t="s">
        <v>149</v>
      </c>
      <c r="C37" s="278"/>
      <c r="D37" s="278"/>
      <c r="E37" s="279"/>
      <c r="F37" s="192">
        <v>143</v>
      </c>
      <c r="G37" s="284"/>
    </row>
    <row r="38" spans="1:7" ht="16.5" customHeight="1" x14ac:dyDescent="0.25">
      <c r="A38" s="265"/>
      <c r="B38" s="277" t="s">
        <v>150</v>
      </c>
      <c r="C38" s="278"/>
      <c r="D38" s="278"/>
      <c r="E38" s="279"/>
      <c r="F38" s="192">
        <v>21</v>
      </c>
      <c r="G38" s="285"/>
    </row>
    <row r="39" spans="1:7" ht="24" customHeight="1" x14ac:dyDescent="0.25">
      <c r="A39" s="265"/>
      <c r="B39" s="286" t="s">
        <v>220</v>
      </c>
      <c r="C39" s="287"/>
      <c r="D39" s="287"/>
      <c r="E39" s="287"/>
      <c r="F39" s="287"/>
      <c r="G39" s="288"/>
    </row>
    <row r="40" spans="1:7" x14ac:dyDescent="0.25">
      <c r="A40" s="265"/>
      <c r="B40" s="48" t="s">
        <v>222</v>
      </c>
      <c r="C40" s="48" t="s">
        <v>151</v>
      </c>
      <c r="D40" s="48" t="s">
        <v>152</v>
      </c>
      <c r="E40" s="48" t="s">
        <v>68</v>
      </c>
      <c r="F40" s="48" t="s">
        <v>153</v>
      </c>
      <c r="G40" s="102"/>
    </row>
    <row r="41" spans="1:7" ht="39.75" customHeight="1" x14ac:dyDescent="0.25">
      <c r="A41" s="265"/>
      <c r="B41" s="45" t="s">
        <v>154</v>
      </c>
      <c r="C41" s="193">
        <v>195137</v>
      </c>
      <c r="D41" s="193">
        <v>293409</v>
      </c>
      <c r="E41" s="193">
        <f>+C41+D41</f>
        <v>488546</v>
      </c>
      <c r="F41" s="192">
        <v>7.8</v>
      </c>
      <c r="G41" s="283" t="s">
        <v>502</v>
      </c>
    </row>
    <row r="42" spans="1:7" ht="29.25" customHeight="1" x14ac:dyDescent="0.25">
      <c r="A42" s="265"/>
      <c r="B42" s="45" t="s">
        <v>155</v>
      </c>
      <c r="C42" s="193">
        <v>378894</v>
      </c>
      <c r="D42" s="193">
        <v>398578</v>
      </c>
      <c r="E42" s="193">
        <f>+C42+D42</f>
        <v>777472</v>
      </c>
      <c r="F42" s="192">
        <v>12.3</v>
      </c>
      <c r="G42" s="284"/>
    </row>
    <row r="43" spans="1:7" ht="29.25" customHeight="1" x14ac:dyDescent="0.25">
      <c r="A43" s="265"/>
      <c r="B43" s="45" t="s">
        <v>156</v>
      </c>
      <c r="C43" s="193">
        <v>539049</v>
      </c>
      <c r="D43" s="193">
        <v>591992</v>
      </c>
      <c r="E43" s="193">
        <f>+C43+D43</f>
        <v>1131041</v>
      </c>
      <c r="F43" s="192">
        <v>17.899999999999999</v>
      </c>
      <c r="G43" s="285"/>
    </row>
    <row r="44" spans="1:7" x14ac:dyDescent="0.25">
      <c r="A44" s="265"/>
      <c r="B44" s="289" t="s">
        <v>157</v>
      </c>
      <c r="C44" s="290"/>
      <c r="D44" s="290"/>
      <c r="E44" s="290"/>
      <c r="F44" s="290"/>
      <c r="G44" s="291"/>
    </row>
    <row r="45" spans="1:7" x14ac:dyDescent="0.25">
      <c r="A45" s="265"/>
      <c r="B45" s="255" t="s">
        <v>158</v>
      </c>
      <c r="C45" s="256"/>
      <c r="D45" s="256"/>
      <c r="E45" s="257"/>
      <c r="F45" s="47"/>
      <c r="G45" s="100"/>
    </row>
    <row r="46" spans="1:7" x14ac:dyDescent="0.25">
      <c r="A46" s="265"/>
      <c r="B46" s="255" t="s">
        <v>159</v>
      </c>
      <c r="C46" s="256"/>
      <c r="D46" s="256"/>
      <c r="E46" s="257"/>
      <c r="F46" s="47"/>
      <c r="G46" s="100"/>
    </row>
    <row r="47" spans="1:7" x14ac:dyDescent="0.25">
      <c r="A47" s="265"/>
      <c r="B47" s="255" t="s">
        <v>160</v>
      </c>
      <c r="C47" s="256"/>
      <c r="D47" s="256"/>
      <c r="E47" s="257"/>
      <c r="F47" s="47"/>
      <c r="G47" s="100"/>
    </row>
    <row r="48" spans="1:7" x14ac:dyDescent="0.25">
      <c r="A48" s="265"/>
      <c r="B48" s="255" t="s">
        <v>161</v>
      </c>
      <c r="C48" s="256"/>
      <c r="D48" s="256"/>
      <c r="E48" s="257"/>
      <c r="F48" s="47"/>
      <c r="G48" s="100"/>
    </row>
    <row r="49" spans="1:7" x14ac:dyDescent="0.25">
      <c r="A49" s="265"/>
      <c r="B49" s="255" t="s">
        <v>162</v>
      </c>
      <c r="C49" s="256"/>
      <c r="D49" s="256"/>
      <c r="E49" s="257"/>
      <c r="F49" s="47"/>
      <c r="G49" s="100"/>
    </row>
    <row r="50" spans="1:7" ht="15.75" customHeight="1" x14ac:dyDescent="0.25">
      <c r="A50" s="265"/>
      <c r="B50" s="258" t="s">
        <v>163</v>
      </c>
      <c r="C50" s="259"/>
      <c r="D50" s="259"/>
      <c r="E50" s="259"/>
      <c r="F50" s="259"/>
      <c r="G50" s="260"/>
    </row>
    <row r="51" spans="1:7" x14ac:dyDescent="0.25">
      <c r="A51" s="265"/>
      <c r="B51" s="52" t="s">
        <v>164</v>
      </c>
      <c r="C51" s="52" t="s">
        <v>165</v>
      </c>
      <c r="D51" s="52" t="s">
        <v>166</v>
      </c>
      <c r="E51" s="52" t="s">
        <v>299</v>
      </c>
      <c r="F51" s="50"/>
      <c r="G51" s="100"/>
    </row>
    <row r="52" spans="1:7" x14ac:dyDescent="0.25">
      <c r="A52" s="265"/>
      <c r="B52" s="45">
        <v>2023</v>
      </c>
      <c r="C52" s="49"/>
      <c r="D52" s="49"/>
      <c r="E52" s="49"/>
      <c r="F52" s="50"/>
      <c r="G52" s="100"/>
    </row>
    <row r="53" spans="1:7" x14ac:dyDescent="0.25">
      <c r="A53" s="265"/>
      <c r="B53" s="45">
        <v>2022</v>
      </c>
      <c r="C53" s="49"/>
      <c r="D53" s="49"/>
      <c r="E53" s="49"/>
      <c r="F53" s="50"/>
      <c r="G53" s="100"/>
    </row>
    <row r="54" spans="1:7" x14ac:dyDescent="0.25">
      <c r="A54" s="265"/>
      <c r="B54" s="45">
        <v>2021</v>
      </c>
      <c r="C54" s="49"/>
      <c r="D54" s="49"/>
      <c r="E54" s="49"/>
      <c r="F54" s="50"/>
      <c r="G54" s="100"/>
    </row>
    <row r="55" spans="1:7" x14ac:dyDescent="0.25">
      <c r="A55" s="265"/>
      <c r="B55" s="45">
        <v>2020</v>
      </c>
      <c r="C55" s="49"/>
      <c r="D55" s="49"/>
      <c r="E55" s="49"/>
      <c r="F55" s="50"/>
      <c r="G55" s="100"/>
    </row>
    <row r="56" spans="1:7" x14ac:dyDescent="0.25">
      <c r="A56" s="265"/>
      <c r="B56" s="45">
        <v>2019</v>
      </c>
      <c r="C56" s="49"/>
      <c r="D56" s="49"/>
      <c r="E56" s="49"/>
      <c r="F56" s="50"/>
      <c r="G56" s="100"/>
    </row>
    <row r="57" spans="1:7" ht="15.75" customHeight="1" x14ac:dyDescent="0.25">
      <c r="A57" s="265"/>
      <c r="B57" s="261" t="s">
        <v>167</v>
      </c>
      <c r="C57" s="262"/>
      <c r="D57" s="262"/>
      <c r="E57" s="262"/>
      <c r="F57" s="262"/>
      <c r="G57" s="263"/>
    </row>
    <row r="58" spans="1:7" ht="30" x14ac:dyDescent="0.25">
      <c r="A58" s="265"/>
      <c r="B58" s="51" t="s">
        <v>164</v>
      </c>
      <c r="C58" s="52" t="s">
        <v>168</v>
      </c>
      <c r="D58" s="52" t="s">
        <v>169</v>
      </c>
      <c r="E58" s="52" t="s">
        <v>170</v>
      </c>
      <c r="F58" s="51" t="s">
        <v>171</v>
      </c>
      <c r="G58" s="103"/>
    </row>
    <row r="59" spans="1:7" x14ac:dyDescent="0.25">
      <c r="A59" s="265"/>
      <c r="B59" s="45">
        <v>2023</v>
      </c>
      <c r="C59" s="49"/>
      <c r="D59" s="49"/>
      <c r="E59" s="49"/>
      <c r="F59" s="49"/>
      <c r="G59" s="100"/>
    </row>
    <row r="60" spans="1:7" x14ac:dyDescent="0.25">
      <c r="A60" s="265"/>
      <c r="B60" s="45">
        <v>2022</v>
      </c>
      <c r="C60" s="49"/>
      <c r="D60" s="49"/>
      <c r="E60" s="49"/>
      <c r="F60" s="49"/>
      <c r="G60" s="100"/>
    </row>
    <row r="61" spans="1:7" x14ac:dyDescent="0.25">
      <c r="A61" s="265"/>
      <c r="B61" s="45">
        <v>2021</v>
      </c>
      <c r="C61" s="49"/>
      <c r="D61" s="49"/>
      <c r="E61" s="49"/>
      <c r="F61" s="49"/>
      <c r="G61" s="100"/>
    </row>
    <row r="62" spans="1:7" x14ac:dyDescent="0.25">
      <c r="A62" s="265"/>
      <c r="B62" s="45">
        <v>2020</v>
      </c>
      <c r="C62" s="49"/>
      <c r="D62" s="49"/>
      <c r="E62" s="49"/>
      <c r="F62" s="49"/>
      <c r="G62" s="100"/>
    </row>
    <row r="63" spans="1:7" ht="16.5" thickBot="1" x14ac:dyDescent="0.3">
      <c r="A63" s="266"/>
      <c r="B63" s="104">
        <v>2019</v>
      </c>
      <c r="C63" s="105"/>
      <c r="D63" s="105"/>
      <c r="E63" s="105"/>
      <c r="F63" s="105"/>
      <c r="G63" s="101"/>
    </row>
    <row r="64" spans="1:7" ht="60" customHeight="1" x14ac:dyDescent="0.25">
      <c r="A64" s="264" t="s">
        <v>172</v>
      </c>
      <c r="B64" s="236" t="s">
        <v>173</v>
      </c>
      <c r="C64" s="236"/>
      <c r="D64" s="236"/>
      <c r="E64" s="236"/>
      <c r="F64" s="236"/>
      <c r="G64" s="237"/>
    </row>
    <row r="65" spans="1:7" x14ac:dyDescent="0.25">
      <c r="A65" s="265"/>
      <c r="B65" s="251" t="s">
        <v>136</v>
      </c>
      <c r="C65" s="251"/>
      <c r="D65" s="251"/>
      <c r="E65" s="56" t="s">
        <v>176</v>
      </c>
      <c r="F65" s="46"/>
      <c r="G65" s="108"/>
    </row>
    <row r="66" spans="1:7" ht="24" customHeight="1" x14ac:dyDescent="0.25">
      <c r="A66" s="265"/>
      <c r="B66" s="238" t="s">
        <v>174</v>
      </c>
      <c r="C66" s="238"/>
      <c r="D66" s="238"/>
      <c r="E66" s="56" t="s">
        <v>177</v>
      </c>
      <c r="F66" s="46"/>
      <c r="G66" s="108"/>
    </row>
    <row r="67" spans="1:7" x14ac:dyDescent="0.25">
      <c r="A67" s="265"/>
      <c r="B67" s="238"/>
      <c r="C67" s="238"/>
      <c r="D67" s="238"/>
      <c r="E67" s="56" t="s">
        <v>178</v>
      </c>
      <c r="F67" s="46"/>
      <c r="G67" s="108"/>
    </row>
    <row r="68" spans="1:7" x14ac:dyDescent="0.25">
      <c r="A68" s="265"/>
      <c r="B68" s="251" t="s">
        <v>175</v>
      </c>
      <c r="C68" s="251"/>
      <c r="D68" s="251"/>
      <c r="E68" s="267"/>
      <c r="F68" s="268"/>
      <c r="G68" s="269"/>
    </row>
    <row r="69" spans="1:7" ht="56.25" customHeight="1" x14ac:dyDescent="0.25">
      <c r="A69" s="265"/>
      <c r="B69" s="238" t="s">
        <v>531</v>
      </c>
      <c r="C69" s="238"/>
      <c r="D69" s="238"/>
      <c r="E69" s="56" t="s">
        <v>176</v>
      </c>
      <c r="F69" s="189">
        <v>234.85584299999999</v>
      </c>
      <c r="G69" s="198" t="s">
        <v>510</v>
      </c>
    </row>
    <row r="70" spans="1:7" ht="52.5" customHeight="1" x14ac:dyDescent="0.25">
      <c r="A70" s="265"/>
      <c r="B70" s="238"/>
      <c r="C70" s="238"/>
      <c r="D70" s="238"/>
      <c r="E70" s="56" t="s">
        <v>177</v>
      </c>
      <c r="F70" s="189">
        <v>239.86623187999999</v>
      </c>
      <c r="G70" s="198" t="s">
        <v>510</v>
      </c>
    </row>
    <row r="71" spans="1:7" ht="51" x14ac:dyDescent="0.25">
      <c r="A71" s="265"/>
      <c r="B71" s="238"/>
      <c r="C71" s="238"/>
      <c r="D71" s="238"/>
      <c r="E71" s="56" t="s">
        <v>178</v>
      </c>
      <c r="F71" s="189">
        <v>231.34038987</v>
      </c>
      <c r="G71" s="198" t="s">
        <v>510</v>
      </c>
    </row>
    <row r="72" spans="1:7" x14ac:dyDescent="0.25">
      <c r="A72" s="265"/>
      <c r="B72" s="251" t="s">
        <v>136</v>
      </c>
      <c r="C72" s="251"/>
      <c r="D72" s="251"/>
      <c r="E72" s="106"/>
      <c r="F72" s="107"/>
      <c r="G72" s="109"/>
    </row>
    <row r="73" spans="1:7" x14ac:dyDescent="0.25">
      <c r="A73" s="265"/>
      <c r="B73" s="270" t="s">
        <v>179</v>
      </c>
      <c r="C73" s="271"/>
      <c r="D73" s="272"/>
      <c r="E73" s="55" t="s">
        <v>180</v>
      </c>
      <c r="F73" s="54"/>
      <c r="G73" s="108"/>
    </row>
    <row r="74" spans="1:7" ht="24" customHeight="1" x14ac:dyDescent="0.25">
      <c r="A74" s="265"/>
      <c r="B74" s="230"/>
      <c r="C74" s="231"/>
      <c r="D74" s="232"/>
      <c r="E74" s="55" t="s">
        <v>181</v>
      </c>
      <c r="F74" s="53"/>
      <c r="G74" s="108"/>
    </row>
    <row r="75" spans="1:7" x14ac:dyDescent="0.25">
      <c r="A75" s="265"/>
      <c r="B75" s="273"/>
      <c r="C75" s="274"/>
      <c r="D75" s="275"/>
      <c r="E75" s="55" t="s">
        <v>182</v>
      </c>
      <c r="F75" s="53"/>
      <c r="G75" s="108"/>
    </row>
    <row r="76" spans="1:7" x14ac:dyDescent="0.25">
      <c r="A76" s="265"/>
      <c r="B76" s="251" t="s">
        <v>175</v>
      </c>
      <c r="C76" s="251"/>
      <c r="D76" s="251"/>
      <c r="E76" s="48" t="s">
        <v>183</v>
      </c>
      <c r="F76" s="48" t="s">
        <v>184</v>
      </c>
      <c r="G76" s="110"/>
    </row>
    <row r="77" spans="1:7" ht="51" x14ac:dyDescent="0.25">
      <c r="A77" s="265"/>
      <c r="B77" s="250" t="s">
        <v>532</v>
      </c>
      <c r="C77" s="250"/>
      <c r="D77" s="250"/>
      <c r="E77" s="56" t="s">
        <v>303</v>
      </c>
      <c r="F77" s="199">
        <v>112.69532988</v>
      </c>
      <c r="G77" s="200" t="s">
        <v>509</v>
      </c>
    </row>
    <row r="78" spans="1:7" ht="51" x14ac:dyDescent="0.25">
      <c r="A78" s="265"/>
      <c r="B78" s="250"/>
      <c r="C78" s="250"/>
      <c r="D78" s="250"/>
      <c r="E78" s="56" t="s">
        <v>304</v>
      </c>
      <c r="F78" s="199">
        <v>127.170902</v>
      </c>
      <c r="G78" s="200" t="s">
        <v>509</v>
      </c>
    </row>
    <row r="79" spans="1:7" x14ac:dyDescent="0.25">
      <c r="A79" s="265"/>
      <c r="B79" s="250"/>
      <c r="C79" s="250"/>
      <c r="D79" s="250"/>
      <c r="E79" s="56" t="s">
        <v>305</v>
      </c>
      <c r="F79" s="199">
        <v>0</v>
      </c>
      <c r="G79" s="200"/>
    </row>
    <row r="80" spans="1:7" ht="38.25" x14ac:dyDescent="0.25">
      <c r="A80" s="265"/>
      <c r="B80" s="250"/>
      <c r="C80" s="250"/>
      <c r="D80" s="250"/>
      <c r="E80" s="56" t="s">
        <v>306</v>
      </c>
      <c r="F80" s="199">
        <v>239.86623187999999</v>
      </c>
      <c r="G80" s="200" t="s">
        <v>530</v>
      </c>
    </row>
    <row r="81" spans="1:7" ht="38.25" x14ac:dyDescent="0.25">
      <c r="A81" s="265"/>
      <c r="B81" s="250"/>
      <c r="C81" s="250"/>
      <c r="D81" s="250"/>
      <c r="E81" s="56" t="s">
        <v>307</v>
      </c>
      <c r="F81" s="199">
        <v>6.4111641099999996</v>
      </c>
      <c r="G81" s="200" t="s">
        <v>530</v>
      </c>
    </row>
    <row r="82" spans="1:7" ht="38.25" x14ac:dyDescent="0.25">
      <c r="A82" s="265"/>
      <c r="B82" s="250"/>
      <c r="C82" s="250"/>
      <c r="D82" s="250"/>
      <c r="E82" s="56" t="s">
        <v>511</v>
      </c>
      <c r="F82" s="199">
        <v>18.907160999999999</v>
      </c>
      <c r="G82" s="200" t="s">
        <v>530</v>
      </c>
    </row>
    <row r="83" spans="1:7" ht="38.25" x14ac:dyDescent="0.25">
      <c r="A83" s="265"/>
      <c r="B83" s="250"/>
      <c r="C83" s="250"/>
      <c r="D83" s="250"/>
      <c r="E83" s="56" t="s">
        <v>181</v>
      </c>
      <c r="F83" s="199">
        <v>7.1722400000000006E-2</v>
      </c>
      <c r="G83" s="200" t="s">
        <v>530</v>
      </c>
    </row>
    <row r="84" spans="1:7" ht="39" thickBot="1" x14ac:dyDescent="0.3">
      <c r="A84" s="266"/>
      <c r="B84" s="276"/>
      <c r="C84" s="276"/>
      <c r="D84" s="276"/>
      <c r="E84" s="112" t="s">
        <v>308</v>
      </c>
      <c r="F84" s="201">
        <v>0.92317351999999997</v>
      </c>
      <c r="G84" s="202" t="s">
        <v>530</v>
      </c>
    </row>
    <row r="85" spans="1:7" x14ac:dyDescent="0.25">
      <c r="A85" s="246" t="s">
        <v>188</v>
      </c>
      <c r="B85" s="249" t="s">
        <v>175</v>
      </c>
      <c r="C85" s="249"/>
      <c r="D85" s="249"/>
      <c r="E85" s="119" t="s">
        <v>186</v>
      </c>
      <c r="F85" s="119" t="s">
        <v>68</v>
      </c>
      <c r="G85" s="120"/>
    </row>
    <row r="86" spans="1:7" ht="51" x14ac:dyDescent="0.25">
      <c r="A86" s="247"/>
      <c r="B86" s="250" t="s">
        <v>185</v>
      </c>
      <c r="C86" s="250"/>
      <c r="D86" s="250"/>
      <c r="E86" s="56" t="s">
        <v>309</v>
      </c>
      <c r="F86" s="203">
        <v>87</v>
      </c>
      <c r="G86" s="200" t="s">
        <v>512</v>
      </c>
    </row>
    <row r="87" spans="1:7" ht="30" x14ac:dyDescent="0.25">
      <c r="A87" s="247"/>
      <c r="B87" s="250"/>
      <c r="C87" s="250"/>
      <c r="D87" s="250"/>
      <c r="E87" s="56" t="s">
        <v>310</v>
      </c>
      <c r="F87" s="203">
        <v>141</v>
      </c>
      <c r="G87" s="204" t="s">
        <v>515</v>
      </c>
    </row>
    <row r="88" spans="1:7" ht="45" x14ac:dyDescent="0.25">
      <c r="A88" s="247"/>
      <c r="B88" s="250"/>
      <c r="C88" s="250"/>
      <c r="D88" s="250"/>
      <c r="E88" s="56" t="s">
        <v>311</v>
      </c>
      <c r="F88" s="205">
        <v>2302</v>
      </c>
      <c r="G88" s="204" t="s">
        <v>524</v>
      </c>
    </row>
    <row r="89" spans="1:7" ht="51" x14ac:dyDescent="0.25">
      <c r="A89" s="247"/>
      <c r="B89" s="250"/>
      <c r="C89" s="250"/>
      <c r="D89" s="250"/>
      <c r="E89" s="56" t="s">
        <v>312</v>
      </c>
      <c r="F89" s="203">
        <v>58</v>
      </c>
      <c r="G89" s="200" t="s">
        <v>512</v>
      </c>
    </row>
    <row r="90" spans="1:7" ht="30" x14ac:dyDescent="0.25">
      <c r="A90" s="247"/>
      <c r="B90" s="250"/>
      <c r="C90" s="250"/>
      <c r="D90" s="250"/>
      <c r="E90" s="56" t="s">
        <v>313</v>
      </c>
      <c r="F90" s="203">
        <v>128</v>
      </c>
      <c r="G90" s="204" t="s">
        <v>515</v>
      </c>
    </row>
    <row r="91" spans="1:7" x14ac:dyDescent="0.25">
      <c r="A91" s="247"/>
      <c r="B91" s="251" t="s">
        <v>187</v>
      </c>
      <c r="C91" s="251"/>
      <c r="D91" s="251"/>
      <c r="E91" s="48" t="s">
        <v>221</v>
      </c>
      <c r="F91" s="48" t="s">
        <v>68</v>
      </c>
      <c r="G91" s="110"/>
    </row>
    <row r="92" spans="1:7" x14ac:dyDescent="0.25">
      <c r="A92" s="247"/>
      <c r="B92" s="238" t="s">
        <v>185</v>
      </c>
      <c r="C92" s="238"/>
      <c r="D92" s="238"/>
      <c r="E92" s="56" t="s">
        <v>314</v>
      </c>
      <c r="F92" s="49"/>
      <c r="G92" s="111"/>
    </row>
    <row r="93" spans="1:7" x14ac:dyDescent="0.25">
      <c r="A93" s="247"/>
      <c r="B93" s="238"/>
      <c r="C93" s="238"/>
      <c r="D93" s="238"/>
      <c r="E93" s="56" t="s">
        <v>315</v>
      </c>
      <c r="F93" s="49"/>
      <c r="G93" s="111"/>
    </row>
    <row r="94" spans="1:7" x14ac:dyDescent="0.25">
      <c r="A94" s="247"/>
      <c r="B94" s="251" t="s">
        <v>175</v>
      </c>
      <c r="C94" s="251"/>
      <c r="D94" s="251"/>
      <c r="E94" s="48" t="s">
        <v>190</v>
      </c>
      <c r="F94" s="48"/>
      <c r="G94" s="110"/>
    </row>
    <row r="95" spans="1:7" s="114" customFormat="1" x14ac:dyDescent="0.25">
      <c r="A95" s="247"/>
      <c r="B95" s="115" t="s">
        <v>316</v>
      </c>
      <c r="C95" s="116" t="s">
        <v>318</v>
      </c>
      <c r="D95" s="116" t="s">
        <v>189</v>
      </c>
      <c r="E95" s="116" t="s">
        <v>153</v>
      </c>
      <c r="F95" s="115"/>
      <c r="G95" s="121"/>
    </row>
    <row r="96" spans="1:7" s="114" customFormat="1" ht="30" x14ac:dyDescent="0.25">
      <c r="A96" s="247"/>
      <c r="B96" s="118" t="s">
        <v>319</v>
      </c>
      <c r="C96" s="206">
        <v>12330</v>
      </c>
      <c r="D96" s="206">
        <v>1575</v>
      </c>
      <c r="E96" s="207">
        <v>13</v>
      </c>
      <c r="F96" s="208" t="s">
        <v>513</v>
      </c>
      <c r="G96" s="204" t="s">
        <v>515</v>
      </c>
    </row>
    <row r="97" spans="1:7" s="114" customFormat="1" ht="30" x14ac:dyDescent="0.25">
      <c r="A97" s="247"/>
      <c r="B97" s="56" t="s">
        <v>320</v>
      </c>
      <c r="C97" s="205">
        <v>13804</v>
      </c>
      <c r="D97" s="205">
        <v>9121</v>
      </c>
      <c r="E97" s="207">
        <v>66</v>
      </c>
      <c r="F97" s="208" t="s">
        <v>513</v>
      </c>
      <c r="G97" s="204" t="s">
        <v>515</v>
      </c>
    </row>
    <row r="98" spans="1:7" s="114" customFormat="1" ht="71.25" x14ac:dyDescent="0.25">
      <c r="A98" s="247"/>
      <c r="B98" s="56" t="s">
        <v>321</v>
      </c>
      <c r="C98" s="205">
        <v>25536</v>
      </c>
      <c r="D98" s="205">
        <v>15466</v>
      </c>
      <c r="E98" s="207">
        <v>61</v>
      </c>
      <c r="F98" s="208" t="s">
        <v>514</v>
      </c>
      <c r="G98" s="204" t="s">
        <v>515</v>
      </c>
    </row>
    <row r="99" spans="1:7" s="114" customFormat="1" ht="30" x14ac:dyDescent="0.25">
      <c r="A99" s="247"/>
      <c r="B99" s="56" t="s">
        <v>322</v>
      </c>
      <c r="C99" s="205">
        <v>49795</v>
      </c>
      <c r="D99" s="205">
        <v>26041</v>
      </c>
      <c r="E99" s="207">
        <v>52</v>
      </c>
      <c r="F99" s="208" t="s">
        <v>513</v>
      </c>
      <c r="G99" s="204" t="s">
        <v>515</v>
      </c>
    </row>
    <row r="100" spans="1:7" s="114" customFormat="1" ht="30" x14ac:dyDescent="0.25">
      <c r="A100" s="247"/>
      <c r="B100" s="56" t="s">
        <v>323</v>
      </c>
      <c r="C100" s="205">
        <v>1875</v>
      </c>
      <c r="D100" s="203">
        <v>121</v>
      </c>
      <c r="E100" s="207">
        <v>6</v>
      </c>
      <c r="F100" s="208" t="s">
        <v>513</v>
      </c>
      <c r="G100" s="204" t="s">
        <v>515</v>
      </c>
    </row>
    <row r="101" spans="1:7" s="114" customFormat="1" x14ac:dyDescent="0.25">
      <c r="A101" s="247"/>
      <c r="B101" s="252"/>
      <c r="C101" s="253"/>
      <c r="D101" s="253"/>
      <c r="E101" s="254"/>
      <c r="F101" s="51"/>
      <c r="G101" s="117"/>
    </row>
    <row r="102" spans="1:7" s="114" customFormat="1" ht="30" x14ac:dyDescent="0.25">
      <c r="A102" s="247"/>
      <c r="B102" s="255" t="s">
        <v>516</v>
      </c>
      <c r="C102" s="256"/>
      <c r="D102" s="256"/>
      <c r="E102" s="257"/>
      <c r="F102" s="212">
        <v>141</v>
      </c>
      <c r="G102" s="188" t="s">
        <v>515</v>
      </c>
    </row>
    <row r="103" spans="1:7" s="114" customFormat="1" ht="71.25" x14ac:dyDescent="0.25">
      <c r="A103" s="247"/>
      <c r="B103" s="255" t="s">
        <v>317</v>
      </c>
      <c r="C103" s="256"/>
      <c r="D103" s="256"/>
      <c r="E103" s="257"/>
      <c r="F103" s="212">
        <v>19</v>
      </c>
      <c r="G103" s="211" t="s">
        <v>528</v>
      </c>
    </row>
    <row r="104" spans="1:7" x14ac:dyDescent="0.25">
      <c r="A104" s="247"/>
      <c r="B104" s="251" t="s">
        <v>136</v>
      </c>
      <c r="C104" s="251"/>
      <c r="D104" s="251"/>
      <c r="E104" s="48" t="s">
        <v>183</v>
      </c>
      <c r="F104" s="48" t="s">
        <v>68</v>
      </c>
      <c r="G104" s="110"/>
    </row>
    <row r="105" spans="1:7" x14ac:dyDescent="0.25">
      <c r="A105" s="247"/>
      <c r="B105" s="238" t="s">
        <v>190</v>
      </c>
      <c r="C105" s="238"/>
      <c r="D105" s="238"/>
      <c r="E105" s="56" t="s">
        <v>324</v>
      </c>
      <c r="F105" s="49"/>
      <c r="G105" s="111"/>
    </row>
    <row r="106" spans="1:7" x14ac:dyDescent="0.25">
      <c r="A106" s="247"/>
      <c r="B106" s="238"/>
      <c r="C106" s="238"/>
      <c r="D106" s="238"/>
      <c r="E106" s="56" t="s">
        <v>325</v>
      </c>
      <c r="F106" s="49"/>
      <c r="G106" s="111"/>
    </row>
    <row r="107" spans="1:7" x14ac:dyDescent="0.25">
      <c r="A107" s="247"/>
      <c r="B107" s="238"/>
      <c r="C107" s="238"/>
      <c r="D107" s="238"/>
      <c r="E107" s="56" t="s">
        <v>326</v>
      </c>
      <c r="F107" s="49"/>
      <c r="G107" s="111"/>
    </row>
    <row r="108" spans="1:7" x14ac:dyDescent="0.25">
      <c r="A108" s="247"/>
      <c r="B108" s="238"/>
      <c r="C108" s="238"/>
      <c r="D108" s="238"/>
      <c r="E108" s="56" t="s">
        <v>327</v>
      </c>
      <c r="F108" s="49"/>
      <c r="G108" s="111"/>
    </row>
    <row r="109" spans="1:7" x14ac:dyDescent="0.25">
      <c r="A109" s="247"/>
      <c r="B109" s="238"/>
      <c r="C109" s="238"/>
      <c r="D109" s="238"/>
      <c r="E109" s="56" t="s">
        <v>328</v>
      </c>
      <c r="F109" s="49"/>
      <c r="G109" s="111"/>
    </row>
    <row r="110" spans="1:7" x14ac:dyDescent="0.25">
      <c r="A110" s="247"/>
      <c r="B110" s="238"/>
      <c r="C110" s="238"/>
      <c r="D110" s="238"/>
      <c r="E110" s="56" t="s">
        <v>329</v>
      </c>
      <c r="F110" s="49"/>
      <c r="G110" s="111"/>
    </row>
    <row r="111" spans="1:7" x14ac:dyDescent="0.25">
      <c r="A111" s="247"/>
      <c r="B111" s="238"/>
      <c r="C111" s="238"/>
      <c r="D111" s="238"/>
      <c r="E111" s="56" t="s">
        <v>330</v>
      </c>
      <c r="F111" s="49"/>
      <c r="G111" s="111"/>
    </row>
    <row r="112" spans="1:7" ht="30.75" thickBot="1" x14ac:dyDescent="0.3">
      <c r="A112" s="248"/>
      <c r="B112" s="239"/>
      <c r="C112" s="239"/>
      <c r="D112" s="239"/>
      <c r="E112" s="112" t="s">
        <v>331</v>
      </c>
      <c r="F112" s="105"/>
      <c r="G112" s="113"/>
    </row>
    <row r="113" spans="1:7" ht="36" customHeight="1" x14ac:dyDescent="0.25">
      <c r="A113" s="224" t="s">
        <v>191</v>
      </c>
      <c r="B113" s="236" t="s">
        <v>192</v>
      </c>
      <c r="C113" s="236"/>
      <c r="D113" s="236"/>
      <c r="E113" s="236"/>
      <c r="F113" s="236"/>
      <c r="G113" s="237"/>
    </row>
    <row r="114" spans="1:7" x14ac:dyDescent="0.25">
      <c r="A114" s="225"/>
      <c r="B114" s="238" t="s">
        <v>136</v>
      </c>
      <c r="C114" s="238"/>
      <c r="D114" s="238"/>
      <c r="E114" s="240" t="s">
        <v>193</v>
      </c>
      <c r="F114" s="240"/>
      <c r="G114" s="241"/>
    </row>
    <row r="115" spans="1:7" x14ac:dyDescent="0.25">
      <c r="A115" s="225"/>
      <c r="B115" s="238"/>
      <c r="C115" s="238"/>
      <c r="D115" s="238"/>
      <c r="E115" s="55" t="s">
        <v>194</v>
      </c>
      <c r="F115" s="54"/>
      <c r="G115" s="111"/>
    </row>
    <row r="116" spans="1:7" x14ac:dyDescent="0.25">
      <c r="A116" s="225"/>
      <c r="B116" s="238"/>
      <c r="C116" s="238"/>
      <c r="D116" s="238"/>
      <c r="E116" s="55" t="s">
        <v>195</v>
      </c>
      <c r="F116" s="54"/>
      <c r="G116" s="111"/>
    </row>
    <row r="117" spans="1:7" x14ac:dyDescent="0.25">
      <c r="A117" s="225"/>
      <c r="B117" s="238"/>
      <c r="C117" s="238"/>
      <c r="D117" s="238"/>
      <c r="E117" s="55" t="s">
        <v>196</v>
      </c>
      <c r="F117" s="54"/>
      <c r="G117" s="111"/>
    </row>
    <row r="118" spans="1:7" x14ac:dyDescent="0.25">
      <c r="A118" s="225"/>
      <c r="B118" s="238"/>
      <c r="C118" s="238"/>
      <c r="D118" s="238"/>
      <c r="E118" s="240" t="s">
        <v>197</v>
      </c>
      <c r="F118" s="240"/>
      <c r="G118" s="241"/>
    </row>
    <row r="119" spans="1:7" x14ac:dyDescent="0.25">
      <c r="A119" s="225"/>
      <c r="B119" s="238"/>
      <c r="C119" s="238"/>
      <c r="D119" s="238"/>
      <c r="E119" s="55" t="s">
        <v>194</v>
      </c>
      <c r="F119" s="54"/>
      <c r="G119" s="111"/>
    </row>
    <row r="120" spans="1:7" x14ac:dyDescent="0.25">
      <c r="A120" s="225"/>
      <c r="B120" s="238"/>
      <c r="C120" s="238"/>
      <c r="D120" s="238"/>
      <c r="E120" s="55" t="s">
        <v>195</v>
      </c>
      <c r="F120" s="54"/>
      <c r="G120" s="111"/>
    </row>
    <row r="121" spans="1:7" x14ac:dyDescent="0.25">
      <c r="A121" s="225"/>
      <c r="B121" s="238"/>
      <c r="C121" s="238"/>
      <c r="D121" s="238"/>
      <c r="E121" s="55" t="s">
        <v>196</v>
      </c>
      <c r="F121" s="54"/>
      <c r="G121" s="111"/>
    </row>
    <row r="122" spans="1:7" x14ac:dyDescent="0.25">
      <c r="A122" s="225"/>
      <c r="B122" s="238" t="s">
        <v>175</v>
      </c>
      <c r="C122" s="238"/>
      <c r="D122" s="238"/>
      <c r="E122" s="240" t="s">
        <v>198</v>
      </c>
      <c r="F122" s="240"/>
      <c r="G122" s="241"/>
    </row>
    <row r="123" spans="1:7" x14ac:dyDescent="0.25">
      <c r="A123" s="225"/>
      <c r="B123" s="238"/>
      <c r="C123" s="238"/>
      <c r="D123" s="238"/>
      <c r="E123" s="55" t="s">
        <v>194</v>
      </c>
      <c r="F123" s="213">
        <v>29520</v>
      </c>
      <c r="G123" s="242" t="s">
        <v>525</v>
      </c>
    </row>
    <row r="124" spans="1:7" x14ac:dyDescent="0.25">
      <c r="A124" s="225"/>
      <c r="B124" s="238"/>
      <c r="C124" s="238"/>
      <c r="D124" s="238"/>
      <c r="E124" s="55" t="s">
        <v>195</v>
      </c>
      <c r="F124" s="213">
        <v>26164</v>
      </c>
      <c r="G124" s="243"/>
    </row>
    <row r="125" spans="1:7" x14ac:dyDescent="0.25">
      <c r="A125" s="225"/>
      <c r="B125" s="238"/>
      <c r="C125" s="238"/>
      <c r="D125" s="238"/>
      <c r="E125" s="55" t="s">
        <v>196</v>
      </c>
      <c r="F125" s="214">
        <v>0.88629999999999998</v>
      </c>
      <c r="G125" s="244"/>
    </row>
    <row r="126" spans="1:7" x14ac:dyDescent="0.25">
      <c r="A126" s="225"/>
      <c r="B126" s="238"/>
      <c r="C126" s="238"/>
      <c r="D126" s="238"/>
      <c r="E126" s="240" t="s">
        <v>199</v>
      </c>
      <c r="F126" s="240"/>
      <c r="G126" s="241"/>
    </row>
    <row r="127" spans="1:7" x14ac:dyDescent="0.25">
      <c r="A127" s="225"/>
      <c r="B127" s="238"/>
      <c r="C127" s="238"/>
      <c r="D127" s="238"/>
      <c r="E127" s="55" t="s">
        <v>194</v>
      </c>
      <c r="F127" s="213">
        <v>16260</v>
      </c>
      <c r="G127" s="242" t="s">
        <v>525</v>
      </c>
    </row>
    <row r="128" spans="1:7" x14ac:dyDescent="0.25">
      <c r="A128" s="225"/>
      <c r="B128" s="238"/>
      <c r="C128" s="238"/>
      <c r="D128" s="238"/>
      <c r="E128" s="55" t="s">
        <v>195</v>
      </c>
      <c r="F128" s="213">
        <v>15468</v>
      </c>
      <c r="G128" s="243"/>
    </row>
    <row r="129" spans="1:7" ht="16.5" thickBot="1" x14ac:dyDescent="0.3">
      <c r="A129" s="226"/>
      <c r="B129" s="239"/>
      <c r="C129" s="239"/>
      <c r="D129" s="239"/>
      <c r="E129" s="122" t="s">
        <v>196</v>
      </c>
      <c r="F129" s="215">
        <v>0.95130000000000003</v>
      </c>
      <c r="G129" s="245"/>
    </row>
    <row r="130" spans="1:7" ht="24" customHeight="1" x14ac:dyDescent="0.25">
      <c r="A130" s="224" t="s">
        <v>200</v>
      </c>
      <c r="B130" s="236" t="s">
        <v>201</v>
      </c>
      <c r="C130" s="236"/>
      <c r="D130" s="236"/>
      <c r="E130" s="236"/>
      <c r="F130" s="236"/>
      <c r="G130" s="237"/>
    </row>
    <row r="131" spans="1:7" ht="228" x14ac:dyDescent="0.25">
      <c r="A131" s="225"/>
      <c r="B131" s="238" t="s">
        <v>202</v>
      </c>
      <c r="C131" s="238"/>
      <c r="D131" s="238"/>
      <c r="E131" s="55" t="s">
        <v>203</v>
      </c>
      <c r="F131" s="209" t="s">
        <v>517</v>
      </c>
      <c r="G131" s="111"/>
    </row>
    <row r="132" spans="1:7" ht="171" x14ac:dyDescent="0.25">
      <c r="A132" s="225"/>
      <c r="B132" s="238"/>
      <c r="C132" s="238"/>
      <c r="D132" s="238"/>
      <c r="E132" s="55" t="s">
        <v>204</v>
      </c>
      <c r="F132" s="209" t="s">
        <v>518</v>
      </c>
      <c r="G132" s="111"/>
    </row>
    <row r="133" spans="1:7" ht="57" x14ac:dyDescent="0.25">
      <c r="A133" s="225"/>
      <c r="B133" s="238"/>
      <c r="C133" s="238"/>
      <c r="D133" s="238"/>
      <c r="E133" s="55" t="s">
        <v>205</v>
      </c>
      <c r="F133" s="209" t="s">
        <v>519</v>
      </c>
      <c r="G133" s="111"/>
    </row>
    <row r="134" spans="1:7" ht="214.5" thickBot="1" x14ac:dyDescent="0.3">
      <c r="A134" s="226"/>
      <c r="B134" s="239"/>
      <c r="C134" s="239"/>
      <c r="D134" s="239"/>
      <c r="E134" s="122" t="s">
        <v>206</v>
      </c>
      <c r="F134" s="210" t="s">
        <v>520</v>
      </c>
      <c r="G134" s="113"/>
    </row>
    <row r="135" spans="1:7" ht="36" customHeight="1" x14ac:dyDescent="0.25">
      <c r="A135" s="224" t="s">
        <v>207</v>
      </c>
      <c r="B135" s="236" t="s">
        <v>208</v>
      </c>
      <c r="C135" s="236"/>
      <c r="D135" s="236"/>
      <c r="E135" s="236"/>
      <c r="F135" s="236"/>
      <c r="G135" s="237"/>
    </row>
    <row r="136" spans="1:7" ht="40.5" customHeight="1" x14ac:dyDescent="0.25">
      <c r="A136" s="225"/>
      <c r="B136" s="238" t="s">
        <v>202</v>
      </c>
      <c r="C136" s="238"/>
      <c r="D136" s="238"/>
      <c r="E136" s="55" t="s">
        <v>209</v>
      </c>
      <c r="F136" s="194">
        <v>11</v>
      </c>
      <c r="G136" s="218" t="s">
        <v>527</v>
      </c>
    </row>
    <row r="137" spans="1:7" ht="30" x14ac:dyDescent="0.25">
      <c r="A137" s="225"/>
      <c r="B137" s="238"/>
      <c r="C137" s="238"/>
      <c r="D137" s="238"/>
      <c r="E137" s="55" t="s">
        <v>210</v>
      </c>
      <c r="F137" s="194">
        <v>4</v>
      </c>
      <c r="G137" s="219" t="s">
        <v>529</v>
      </c>
    </row>
    <row r="138" spans="1:7" ht="30" x14ac:dyDescent="0.25">
      <c r="A138" s="225"/>
      <c r="B138" s="238"/>
      <c r="C138" s="238"/>
      <c r="D138" s="238"/>
      <c r="E138" s="55" t="s">
        <v>211</v>
      </c>
      <c r="F138" s="216">
        <v>4</v>
      </c>
      <c r="G138" s="219" t="s">
        <v>526</v>
      </c>
    </row>
    <row r="139" spans="1:7" ht="30.75" thickBot="1" x14ac:dyDescent="0.3">
      <c r="A139" s="226"/>
      <c r="B139" s="239"/>
      <c r="C139" s="239"/>
      <c r="D139" s="239"/>
      <c r="E139" s="122" t="s">
        <v>212</v>
      </c>
      <c r="F139" s="217">
        <v>0</v>
      </c>
      <c r="G139" s="219" t="s">
        <v>526</v>
      </c>
    </row>
    <row r="140" spans="1:7" ht="37.5" customHeight="1" x14ac:dyDescent="0.25">
      <c r="A140" s="123" t="s">
        <v>213</v>
      </c>
      <c r="B140" s="220" t="s">
        <v>214</v>
      </c>
      <c r="C140" s="220"/>
      <c r="D140" s="220"/>
      <c r="E140" s="220"/>
      <c r="F140" s="220"/>
      <c r="G140" s="221"/>
    </row>
    <row r="141" spans="1:7" ht="25.5" customHeight="1" thickBot="1" x14ac:dyDescent="0.3">
      <c r="A141" s="124" t="s">
        <v>215</v>
      </c>
      <c r="B141" s="222"/>
      <c r="C141" s="222"/>
      <c r="D141" s="222"/>
      <c r="E141" s="222"/>
      <c r="F141" s="222"/>
      <c r="G141" s="223"/>
    </row>
    <row r="142" spans="1:7" ht="30" x14ac:dyDescent="0.25">
      <c r="A142" s="224" t="s">
        <v>223</v>
      </c>
      <c r="B142" s="227" t="s">
        <v>202</v>
      </c>
      <c r="C142" s="228"/>
      <c r="D142" s="229"/>
      <c r="E142" s="125" t="s">
        <v>332</v>
      </c>
      <c r="F142" s="195" t="s">
        <v>503</v>
      </c>
      <c r="G142" s="126"/>
    </row>
    <row r="143" spans="1:7" ht="15.75" customHeight="1" x14ac:dyDescent="0.25">
      <c r="A143" s="225"/>
      <c r="B143" s="230"/>
      <c r="C143" s="231"/>
      <c r="D143" s="232"/>
      <c r="E143" s="56" t="s">
        <v>216</v>
      </c>
      <c r="F143" s="187" t="s">
        <v>504</v>
      </c>
      <c r="G143" s="100"/>
    </row>
    <row r="144" spans="1:7" ht="24" customHeight="1" x14ac:dyDescent="0.25">
      <c r="A144" s="225"/>
      <c r="B144" s="230"/>
      <c r="C144" s="231"/>
      <c r="D144" s="232"/>
      <c r="E144" s="56" t="s">
        <v>217</v>
      </c>
      <c r="F144" s="196" t="s">
        <v>505</v>
      </c>
      <c r="G144" s="100"/>
    </row>
    <row r="145" spans="1:7" ht="36.75" customHeight="1" x14ac:dyDescent="0.25">
      <c r="A145" s="225"/>
      <c r="B145" s="230"/>
      <c r="C145" s="231"/>
      <c r="D145" s="232"/>
      <c r="E145" s="56" t="s">
        <v>333</v>
      </c>
      <c r="F145" s="187" t="s">
        <v>506</v>
      </c>
      <c r="G145" s="100"/>
    </row>
    <row r="146" spans="1:7" x14ac:dyDescent="0.25">
      <c r="A146" s="225"/>
      <c r="B146" s="230"/>
      <c r="C146" s="231"/>
      <c r="D146" s="232"/>
      <c r="E146" s="56" t="s">
        <v>216</v>
      </c>
      <c r="F146" s="187" t="s">
        <v>507</v>
      </c>
      <c r="G146" s="100"/>
    </row>
    <row r="147" spans="1:7" ht="16.5" thickBot="1" x14ac:dyDescent="0.3">
      <c r="A147" s="226"/>
      <c r="B147" s="233"/>
      <c r="C147" s="234"/>
      <c r="D147" s="235"/>
      <c r="E147" s="112" t="s">
        <v>217</v>
      </c>
      <c r="F147" s="197" t="s">
        <v>508</v>
      </c>
      <c r="G147" s="101"/>
    </row>
    <row r="148" spans="1:7" x14ac:dyDescent="0.25"/>
    <row r="149" spans="1:7" x14ac:dyDescent="0.25"/>
    <row r="150" spans="1:7" x14ac:dyDescent="0.25"/>
    <row r="151" spans="1:7" x14ac:dyDescent="0.25"/>
  </sheetData>
  <mergeCells count="91">
    <mergeCell ref="A2:G2"/>
    <mergeCell ref="A4:G4"/>
    <mergeCell ref="A5:G5"/>
    <mergeCell ref="B6:E6"/>
    <mergeCell ref="A7:A17"/>
    <mergeCell ref="B7:G7"/>
    <mergeCell ref="B8:E8"/>
    <mergeCell ref="B9:E9"/>
    <mergeCell ref="B10:G10"/>
    <mergeCell ref="B11:E11"/>
    <mergeCell ref="B12:E12"/>
    <mergeCell ref="B13:E13"/>
    <mergeCell ref="B14:G14"/>
    <mergeCell ref="B15:E15"/>
    <mergeCell ref="G15:G17"/>
    <mergeCell ref="B16:E16"/>
    <mergeCell ref="B17:E17"/>
    <mergeCell ref="B32:G32"/>
    <mergeCell ref="A18:A63"/>
    <mergeCell ref="B18:G18"/>
    <mergeCell ref="B19:G19"/>
    <mergeCell ref="B20:E20"/>
    <mergeCell ref="B21:E21"/>
    <mergeCell ref="B22:E22"/>
    <mergeCell ref="B23:E23"/>
    <mergeCell ref="B24:E24"/>
    <mergeCell ref="B25:E25"/>
    <mergeCell ref="B26:E26"/>
    <mergeCell ref="B27:E27"/>
    <mergeCell ref="B28:E28"/>
    <mergeCell ref="B29:E29"/>
    <mergeCell ref="B30:E30"/>
    <mergeCell ref="B31:E31"/>
    <mergeCell ref="B47:E47"/>
    <mergeCell ref="B33:G33"/>
    <mergeCell ref="B34:E34"/>
    <mergeCell ref="G34:G38"/>
    <mergeCell ref="B35:E35"/>
    <mergeCell ref="B36:E36"/>
    <mergeCell ref="B37:E37"/>
    <mergeCell ref="B38:E38"/>
    <mergeCell ref="B39:G39"/>
    <mergeCell ref="G41:G43"/>
    <mergeCell ref="B44:G44"/>
    <mergeCell ref="B45:E45"/>
    <mergeCell ref="B46:E46"/>
    <mergeCell ref="B48:E48"/>
    <mergeCell ref="B49:E49"/>
    <mergeCell ref="B50:G50"/>
    <mergeCell ref="B57:G57"/>
    <mergeCell ref="A64:A84"/>
    <mergeCell ref="B64:G64"/>
    <mergeCell ref="B65:D65"/>
    <mergeCell ref="B66:D67"/>
    <mergeCell ref="B68:D68"/>
    <mergeCell ref="E68:G68"/>
    <mergeCell ref="B69:D71"/>
    <mergeCell ref="B72:D72"/>
    <mergeCell ref="B73:D75"/>
    <mergeCell ref="B76:D76"/>
    <mergeCell ref="B77:D84"/>
    <mergeCell ref="A85:A112"/>
    <mergeCell ref="B85:D85"/>
    <mergeCell ref="B86:D90"/>
    <mergeCell ref="B91:D91"/>
    <mergeCell ref="B92:D93"/>
    <mergeCell ref="B105:D112"/>
    <mergeCell ref="B94:D94"/>
    <mergeCell ref="B101:E101"/>
    <mergeCell ref="B102:E102"/>
    <mergeCell ref="B103:E103"/>
    <mergeCell ref="B104:D104"/>
    <mergeCell ref="A113:A129"/>
    <mergeCell ref="B113:G113"/>
    <mergeCell ref="B114:D121"/>
    <mergeCell ref="E114:G114"/>
    <mergeCell ref="E118:G118"/>
    <mergeCell ref="B122:D129"/>
    <mergeCell ref="E122:G122"/>
    <mergeCell ref="E126:G126"/>
    <mergeCell ref="G123:G125"/>
    <mergeCell ref="G127:G129"/>
    <mergeCell ref="B140:G141"/>
    <mergeCell ref="A142:A147"/>
    <mergeCell ref="B142:D147"/>
    <mergeCell ref="A130:A134"/>
    <mergeCell ref="B130:G130"/>
    <mergeCell ref="B131:D134"/>
    <mergeCell ref="A135:A139"/>
    <mergeCell ref="B135:G135"/>
    <mergeCell ref="B136:D139"/>
  </mergeCells>
  <phoneticPr fontId="81" type="noConversion"/>
  <hyperlinks>
    <hyperlink ref="G87" r:id="rId1"/>
    <hyperlink ref="G20" r:id="rId2"/>
    <hyperlink ref="G21" r:id="rId3"/>
    <hyperlink ref="G22" r:id="rId4"/>
    <hyperlink ref="G23" r:id="rId5"/>
    <hyperlink ref="G24" r:id="rId6"/>
    <hyperlink ref="G25" r:id="rId7"/>
    <hyperlink ref="G26:G31" r:id="rId8" display="https://www.gob.mx/inea/documentos/rezago-educativo"/>
    <hyperlink ref="F147" r:id="rId9"/>
    <hyperlink ref="F144" r:id="rId10"/>
    <hyperlink ref="G15" r:id="rId11"/>
    <hyperlink ref="G9" r:id="rId12"/>
    <hyperlink ref="G88" r:id="rId13"/>
    <hyperlink ref="G98" r:id="rId14"/>
    <hyperlink ref="G99" r:id="rId15"/>
    <hyperlink ref="G100" r:id="rId16"/>
    <hyperlink ref="G102" r:id="rId17"/>
    <hyperlink ref="G97" r:id="rId18"/>
    <hyperlink ref="G96" r:id="rId19"/>
    <hyperlink ref="G8" r:id="rId20" location="gsc.tab=0"/>
    <hyperlink ref="G136" r:id="rId21"/>
    <hyperlink ref="G90" r:id="rId22"/>
  </hyperlinks>
  <printOptions horizontalCentered="1"/>
  <pageMargins left="0.39370078740157483" right="0.39370078740157483" top="0.74803149606299213" bottom="0.74803149606299213" header="0.31496062992125984" footer="0.31496062992125984"/>
  <pageSetup scale="46" orientation="landscape" horizontalDpi="4294967294" verticalDpi="4294967294"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30" zoomScaleNormal="130" workbookViewId="0">
      <pane ySplit="5" topLeftCell="A6" activePane="bottomLeft" state="frozen"/>
      <selection pane="bottomLeft" activeCell="A9" sqref="A9"/>
    </sheetView>
  </sheetViews>
  <sheetFormatPr baseColWidth="10" defaultColWidth="0" defaultRowHeight="15" zeroHeight="1" x14ac:dyDescent="0.25"/>
  <cols>
    <col min="1" max="1" width="200.5703125" style="1" customWidth="1"/>
    <col min="2" max="16384" width="11.42578125" style="1" hidden="1"/>
  </cols>
  <sheetData>
    <row r="1" spans="1:1" x14ac:dyDescent="0.25">
      <c r="A1" s="32"/>
    </row>
    <row r="2" spans="1:1" ht="18" x14ac:dyDescent="0.25">
      <c r="A2" s="33" t="s">
        <v>118</v>
      </c>
    </row>
    <row r="3" spans="1:1" x14ac:dyDescent="0.25">
      <c r="A3" s="37" t="s">
        <v>117</v>
      </c>
    </row>
    <row r="4" spans="1:1" ht="9.75" customHeight="1" x14ac:dyDescent="0.25">
      <c r="A4" s="37"/>
    </row>
    <row r="5" spans="1:1" ht="11.25" customHeight="1" x14ac:dyDescent="0.25">
      <c r="A5" s="38"/>
    </row>
    <row r="6" spans="1:1" x14ac:dyDescent="0.25">
      <c r="A6" s="35"/>
    </row>
    <row r="7" spans="1:1" x14ac:dyDescent="0.25">
      <c r="A7" s="35" t="s">
        <v>119</v>
      </c>
    </row>
    <row r="8" spans="1:1" x14ac:dyDescent="0.25">
      <c r="A8" s="35"/>
    </row>
    <row r="9" spans="1:1" ht="270" x14ac:dyDescent="0.25">
      <c r="A9" s="57" t="s">
        <v>224</v>
      </c>
    </row>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9"/>
  <sheetViews>
    <sheetView topLeftCell="B1" workbookViewId="0">
      <pane ySplit="5" topLeftCell="A48" activePane="bottomLeft" state="frozen"/>
      <selection pane="bottomLeft" activeCell="F17" sqref="F17"/>
    </sheetView>
  </sheetViews>
  <sheetFormatPr baseColWidth="10" defaultColWidth="0" defaultRowHeight="15" zeroHeight="1" x14ac:dyDescent="0.25"/>
  <cols>
    <col min="1" max="1" width="36.85546875" style="1" customWidth="1"/>
    <col min="2" max="2" width="9.140625" style="1" customWidth="1"/>
    <col min="3" max="3" width="64.140625" style="1" bestFit="1" customWidth="1"/>
    <col min="4" max="7" width="32.85546875" style="1" customWidth="1"/>
    <col min="8" max="16384" width="9.140625" style="1" hidden="1"/>
  </cols>
  <sheetData>
    <row r="1" spans="1:7" x14ac:dyDescent="0.25"/>
    <row r="2" spans="1:7" ht="18" x14ac:dyDescent="0.25">
      <c r="A2" s="322" t="s">
        <v>226</v>
      </c>
      <c r="B2" s="322"/>
      <c r="C2" s="322"/>
      <c r="D2" s="322"/>
      <c r="E2" s="322"/>
      <c r="F2" s="322"/>
      <c r="G2" s="322"/>
    </row>
    <row r="3" spans="1:7" ht="15.75" thickBot="1" x14ac:dyDescent="0.3">
      <c r="A3" s="6"/>
    </row>
    <row r="4" spans="1:7" s="9" customFormat="1" ht="13.5" thickBot="1" x14ac:dyDescent="0.25">
      <c r="A4" s="323" t="s">
        <v>0</v>
      </c>
      <c r="B4" s="325" t="s">
        <v>1</v>
      </c>
      <c r="C4" s="326"/>
      <c r="D4" s="329" t="s">
        <v>2</v>
      </c>
      <c r="E4" s="323" t="s">
        <v>3</v>
      </c>
      <c r="F4" s="323" t="s">
        <v>4</v>
      </c>
      <c r="G4" s="8" t="s">
        <v>5</v>
      </c>
    </row>
    <row r="5" spans="1:7" s="9" customFormat="1" ht="13.5" thickBot="1" x14ac:dyDescent="0.25">
      <c r="A5" s="324"/>
      <c r="B5" s="327"/>
      <c r="C5" s="328"/>
      <c r="D5" s="330"/>
      <c r="E5" s="324"/>
      <c r="F5" s="324"/>
      <c r="G5" s="10" t="s">
        <v>3</v>
      </c>
    </row>
    <row r="6" spans="1:7" ht="15.75" thickBot="1" x14ac:dyDescent="0.3">
      <c r="A6" s="317" t="s">
        <v>6</v>
      </c>
      <c r="B6" s="29">
        <v>1100</v>
      </c>
      <c r="C6" s="30" t="s">
        <v>7</v>
      </c>
      <c r="D6" s="133">
        <v>33940343</v>
      </c>
      <c r="E6" s="133">
        <v>34590343.030000001</v>
      </c>
      <c r="F6" s="133">
        <v>34551395.009999998</v>
      </c>
      <c r="G6" s="134">
        <f>+E6-F6</f>
        <v>38948.020000003278</v>
      </c>
    </row>
    <row r="7" spans="1:7" ht="15.75" thickBot="1" x14ac:dyDescent="0.3">
      <c r="A7" s="318"/>
      <c r="B7" s="29">
        <v>1200</v>
      </c>
      <c r="C7" s="30" t="s">
        <v>9</v>
      </c>
      <c r="D7" s="133">
        <v>2699553</v>
      </c>
      <c r="E7" s="133">
        <v>2699552.8</v>
      </c>
      <c r="F7" s="133">
        <v>2628657.02</v>
      </c>
      <c r="G7" s="134">
        <f t="shared" ref="G7:G12" si="0">+E7-F7</f>
        <v>70895.779999999795</v>
      </c>
    </row>
    <row r="8" spans="1:7" ht="15.75" thickBot="1" x14ac:dyDescent="0.3">
      <c r="A8" s="318"/>
      <c r="B8" s="29">
        <v>1300</v>
      </c>
      <c r="C8" s="30" t="s">
        <v>10</v>
      </c>
      <c r="D8" s="133">
        <f>31996460-7712657</f>
        <v>24283803</v>
      </c>
      <c r="E8" s="133">
        <v>24577429.510000002</v>
      </c>
      <c r="F8" s="133">
        <v>23942732.899999999</v>
      </c>
      <c r="G8" s="134">
        <f t="shared" si="0"/>
        <v>634696.61000000313</v>
      </c>
    </row>
    <row r="9" spans="1:7" ht="15.75" thickBot="1" x14ac:dyDescent="0.3">
      <c r="A9" s="318"/>
      <c r="B9" s="29">
        <v>1400</v>
      </c>
      <c r="C9" s="30" t="s">
        <v>11</v>
      </c>
      <c r="D9" s="133">
        <v>11381100</v>
      </c>
      <c r="E9" s="133">
        <v>11432100.42</v>
      </c>
      <c r="F9" s="133">
        <v>10820073.470000001</v>
      </c>
      <c r="G9" s="134">
        <f t="shared" si="0"/>
        <v>612026.94999999925</v>
      </c>
    </row>
    <row r="10" spans="1:7" ht="15.75" thickBot="1" x14ac:dyDescent="0.3">
      <c r="A10" s="318"/>
      <c r="B10" s="29">
        <v>1500</v>
      </c>
      <c r="C10" s="30" t="s">
        <v>12</v>
      </c>
      <c r="D10" s="133">
        <v>21171947</v>
      </c>
      <c r="E10" s="133">
        <v>27529089.719999999</v>
      </c>
      <c r="F10" s="133">
        <v>24132623.73</v>
      </c>
      <c r="G10" s="134">
        <f t="shared" si="0"/>
        <v>3396465.9899999984</v>
      </c>
    </row>
    <row r="11" spans="1:7" ht="15.75" thickBot="1" x14ac:dyDescent="0.3">
      <c r="A11" s="318"/>
      <c r="B11" s="29">
        <v>1600</v>
      </c>
      <c r="C11" s="30" t="s">
        <v>13</v>
      </c>
      <c r="D11" s="133">
        <v>0</v>
      </c>
      <c r="E11" s="133">
        <v>0</v>
      </c>
      <c r="F11" s="133">
        <v>0</v>
      </c>
      <c r="G11" s="134">
        <f t="shared" si="0"/>
        <v>0</v>
      </c>
    </row>
    <row r="12" spans="1:7" ht="15.75" thickBot="1" x14ac:dyDescent="0.3">
      <c r="A12" s="318"/>
      <c r="B12" s="29">
        <v>1700</v>
      </c>
      <c r="C12" s="30" t="s">
        <v>14</v>
      </c>
      <c r="D12" s="133">
        <v>14208195</v>
      </c>
      <c r="E12" s="133">
        <v>11866814.4</v>
      </c>
      <c r="F12" s="133">
        <v>11361985.76</v>
      </c>
      <c r="G12" s="134">
        <f t="shared" si="0"/>
        <v>504828.6400000006</v>
      </c>
    </row>
    <row r="13" spans="1:7" ht="15.75" thickBot="1" x14ac:dyDescent="0.3">
      <c r="A13" s="319"/>
      <c r="B13" s="320" t="s">
        <v>15</v>
      </c>
      <c r="C13" s="321"/>
      <c r="D13" s="135">
        <f>SUM(D6:D12)</f>
        <v>107684941</v>
      </c>
      <c r="E13" s="135">
        <f>SUM(E6:E12)</f>
        <v>112695329.88000001</v>
      </c>
      <c r="F13" s="135">
        <f t="shared" ref="F13:G13" si="1">SUM(F6:F12)</f>
        <v>107437467.89000002</v>
      </c>
      <c r="G13" s="135">
        <f t="shared" si="1"/>
        <v>5257861.9900000039</v>
      </c>
    </row>
    <row r="14" spans="1:7" ht="15.75" thickBot="1" x14ac:dyDescent="0.3">
      <c r="A14" s="317" t="s">
        <v>16</v>
      </c>
      <c r="B14" s="31">
        <v>2100</v>
      </c>
      <c r="C14" s="30" t="s">
        <v>17</v>
      </c>
      <c r="D14" s="133">
        <v>526962</v>
      </c>
      <c r="E14" s="133">
        <v>9734854.7200000007</v>
      </c>
      <c r="F14" s="133">
        <v>9693185.9900000002</v>
      </c>
      <c r="G14" s="134">
        <f>+E14-F14</f>
        <v>41668.730000000447</v>
      </c>
    </row>
    <row r="15" spans="1:7" ht="15.75" thickBot="1" x14ac:dyDescent="0.3">
      <c r="A15" s="318"/>
      <c r="B15" s="31">
        <v>2200</v>
      </c>
      <c r="C15" s="30" t="s">
        <v>18</v>
      </c>
      <c r="D15" s="133">
        <v>1044307</v>
      </c>
      <c r="E15" s="133">
        <v>479213.74</v>
      </c>
      <c r="F15" s="133">
        <v>479213.74</v>
      </c>
      <c r="G15" s="134">
        <f t="shared" ref="G15:G22" si="2">+E15-F15</f>
        <v>0</v>
      </c>
    </row>
    <row r="16" spans="1:7" ht="15.75" thickBot="1" x14ac:dyDescent="0.3">
      <c r="A16" s="318"/>
      <c r="B16" s="31">
        <v>2300</v>
      </c>
      <c r="C16" s="30" t="s">
        <v>19</v>
      </c>
      <c r="D16" s="133">
        <v>0</v>
      </c>
      <c r="E16" s="133">
        <v>0</v>
      </c>
      <c r="F16" s="133">
        <v>0</v>
      </c>
      <c r="G16" s="134">
        <f t="shared" si="2"/>
        <v>0</v>
      </c>
    </row>
    <row r="17" spans="1:7" ht="15.75" thickBot="1" x14ac:dyDescent="0.3">
      <c r="A17" s="318"/>
      <c r="B17" s="31">
        <v>2400</v>
      </c>
      <c r="C17" s="30" t="s">
        <v>20</v>
      </c>
      <c r="D17" s="133">
        <v>309538</v>
      </c>
      <c r="E17" s="133">
        <v>148459.73000000001</v>
      </c>
      <c r="F17" s="133">
        <v>148459.73000000001</v>
      </c>
      <c r="G17" s="134">
        <f t="shared" si="2"/>
        <v>0</v>
      </c>
    </row>
    <row r="18" spans="1:7" ht="15.75" thickBot="1" x14ac:dyDescent="0.3">
      <c r="A18" s="318"/>
      <c r="B18" s="31">
        <v>2500</v>
      </c>
      <c r="C18" s="30" t="s">
        <v>21</v>
      </c>
      <c r="D18" s="133">
        <v>81111</v>
      </c>
      <c r="E18" s="133">
        <v>1600.91</v>
      </c>
      <c r="F18" s="133">
        <v>1600.91</v>
      </c>
      <c r="G18" s="134">
        <f t="shared" si="2"/>
        <v>0</v>
      </c>
    </row>
    <row r="19" spans="1:7" ht="15.75" thickBot="1" x14ac:dyDescent="0.3">
      <c r="A19" s="318"/>
      <c r="B19" s="31">
        <v>2600</v>
      </c>
      <c r="C19" s="30" t="s">
        <v>22</v>
      </c>
      <c r="D19" s="133">
        <v>2998838</v>
      </c>
      <c r="E19" s="133">
        <v>4617543.12</v>
      </c>
      <c r="F19" s="133">
        <v>4605217.97</v>
      </c>
      <c r="G19" s="134">
        <f t="shared" si="2"/>
        <v>12325.150000000373</v>
      </c>
    </row>
    <row r="20" spans="1:7" ht="15.75" thickBot="1" x14ac:dyDescent="0.3">
      <c r="A20" s="318"/>
      <c r="B20" s="31">
        <v>2700</v>
      </c>
      <c r="C20" s="30" t="s">
        <v>23</v>
      </c>
      <c r="D20" s="133">
        <v>120000</v>
      </c>
      <c r="E20" s="133">
        <v>1633253.45</v>
      </c>
      <c r="F20" s="133">
        <v>1631393.45</v>
      </c>
      <c r="G20" s="134">
        <f t="shared" si="2"/>
        <v>1860</v>
      </c>
    </row>
    <row r="21" spans="1:7" ht="15.75" thickBot="1" x14ac:dyDescent="0.3">
      <c r="A21" s="318"/>
      <c r="B21" s="31">
        <v>2800</v>
      </c>
      <c r="C21" s="30" t="s">
        <v>24</v>
      </c>
      <c r="D21" s="133">
        <v>0</v>
      </c>
      <c r="E21" s="133">
        <v>0</v>
      </c>
      <c r="F21" s="133">
        <v>0</v>
      </c>
      <c r="G21" s="134">
        <f t="shared" si="2"/>
        <v>0</v>
      </c>
    </row>
    <row r="22" spans="1:7" ht="15.75" thickBot="1" x14ac:dyDescent="0.3">
      <c r="A22" s="318"/>
      <c r="B22" s="31">
        <v>2900</v>
      </c>
      <c r="C22" s="30" t="s">
        <v>25</v>
      </c>
      <c r="D22" s="133">
        <v>655315</v>
      </c>
      <c r="E22" s="133">
        <v>2141145.33</v>
      </c>
      <c r="F22" s="133">
        <v>2137614</v>
      </c>
      <c r="G22" s="134">
        <f t="shared" si="2"/>
        <v>3531.3300000000745</v>
      </c>
    </row>
    <row r="23" spans="1:7" ht="15.75" thickBot="1" x14ac:dyDescent="0.3">
      <c r="A23" s="319"/>
      <c r="B23" s="320" t="s">
        <v>26</v>
      </c>
      <c r="C23" s="321"/>
      <c r="D23" s="135">
        <f>SUM(D14:D22)</f>
        <v>5736071</v>
      </c>
      <c r="E23" s="135">
        <f>SUM(E14:E22)</f>
        <v>18756071</v>
      </c>
      <c r="F23" s="135">
        <f t="shared" ref="F23:G23" si="3">SUM(F14:F22)</f>
        <v>18696685.789999999</v>
      </c>
      <c r="G23" s="135">
        <f t="shared" si="3"/>
        <v>59385.210000000894</v>
      </c>
    </row>
    <row r="24" spans="1:7" ht="15.75" thickBot="1" x14ac:dyDescent="0.3">
      <c r="A24" s="317" t="s">
        <v>27</v>
      </c>
      <c r="B24" s="29">
        <v>3100</v>
      </c>
      <c r="C24" s="30" t="s">
        <v>28</v>
      </c>
      <c r="D24" s="133">
        <v>3766893</v>
      </c>
      <c r="E24" s="133">
        <v>2695849.26</v>
      </c>
      <c r="F24" s="133">
        <v>2694394.37</v>
      </c>
      <c r="G24" s="134">
        <f>+E24-F24</f>
        <v>1454.8899999996647</v>
      </c>
    </row>
    <row r="25" spans="1:7" ht="15.75" thickBot="1" x14ac:dyDescent="0.3">
      <c r="A25" s="318"/>
      <c r="B25" s="29">
        <v>3200</v>
      </c>
      <c r="C25" s="30" t="s">
        <v>29</v>
      </c>
      <c r="D25" s="133">
        <v>16495233</v>
      </c>
      <c r="E25" s="133">
        <v>12754584.539999999</v>
      </c>
      <c r="F25" s="133">
        <v>12754584.539999999</v>
      </c>
      <c r="G25" s="134">
        <f t="shared" ref="G25:G32" si="4">+E25-F25</f>
        <v>0</v>
      </c>
    </row>
    <row r="26" spans="1:7" ht="15.75" thickBot="1" x14ac:dyDescent="0.3">
      <c r="A26" s="318"/>
      <c r="B26" s="29">
        <v>3300</v>
      </c>
      <c r="C26" s="30" t="s">
        <v>30</v>
      </c>
      <c r="D26" s="133">
        <v>23048383</v>
      </c>
      <c r="E26" s="133">
        <v>20848194.329999998</v>
      </c>
      <c r="F26" s="133">
        <v>20844283.23</v>
      </c>
      <c r="G26" s="134">
        <f t="shared" si="4"/>
        <v>3911.0999999977648</v>
      </c>
    </row>
    <row r="27" spans="1:7" ht="15.75" thickBot="1" x14ac:dyDescent="0.3">
      <c r="A27" s="318"/>
      <c r="B27" s="29">
        <v>3400</v>
      </c>
      <c r="C27" s="30" t="s">
        <v>31</v>
      </c>
      <c r="D27" s="133">
        <v>1110686</v>
      </c>
      <c r="E27" s="133">
        <v>1385666.46</v>
      </c>
      <c r="F27" s="133">
        <v>1385224.05</v>
      </c>
      <c r="G27" s="134">
        <f t="shared" si="4"/>
        <v>442.40999999991618</v>
      </c>
    </row>
    <row r="28" spans="1:7" ht="15.75" thickBot="1" x14ac:dyDescent="0.3">
      <c r="A28" s="318"/>
      <c r="B28" s="29">
        <v>3500</v>
      </c>
      <c r="C28" s="30" t="s">
        <v>32</v>
      </c>
      <c r="D28" s="133">
        <f>2664563-73688</f>
        <v>2590875</v>
      </c>
      <c r="E28" s="133">
        <v>6348485.3099999996</v>
      </c>
      <c r="F28" s="133">
        <v>6329879.7599999998</v>
      </c>
      <c r="G28" s="134">
        <f t="shared" si="4"/>
        <v>18605.549999999814</v>
      </c>
    </row>
    <row r="29" spans="1:7" ht="15.75" thickBot="1" x14ac:dyDescent="0.3">
      <c r="A29" s="318"/>
      <c r="B29" s="29">
        <v>3600</v>
      </c>
      <c r="C29" s="30" t="s">
        <v>33</v>
      </c>
      <c r="D29" s="133">
        <f>110000</f>
        <v>110000</v>
      </c>
      <c r="E29" s="133">
        <v>3251885.23</v>
      </c>
      <c r="F29" s="133">
        <v>2732955.32</v>
      </c>
      <c r="G29" s="134">
        <f t="shared" si="4"/>
        <v>518929.91000000015</v>
      </c>
    </row>
    <row r="30" spans="1:7" ht="15.75" thickBot="1" x14ac:dyDescent="0.3">
      <c r="A30" s="318"/>
      <c r="B30" s="29">
        <v>3700</v>
      </c>
      <c r="C30" s="30" t="s">
        <v>34</v>
      </c>
      <c r="D30" s="133">
        <v>6441910</v>
      </c>
      <c r="E30" s="133">
        <v>6816650.2999999998</v>
      </c>
      <c r="F30" s="133">
        <v>6797613.3499999996</v>
      </c>
      <c r="G30" s="134">
        <f t="shared" si="4"/>
        <v>19036.950000000186</v>
      </c>
    </row>
    <row r="31" spans="1:7" ht="15.75" thickBot="1" x14ac:dyDescent="0.3">
      <c r="A31" s="318"/>
      <c r="B31" s="29">
        <v>3800</v>
      </c>
      <c r="C31" s="30" t="s">
        <v>35</v>
      </c>
      <c r="D31" s="133">
        <v>632418</v>
      </c>
      <c r="E31" s="133">
        <v>1105097.58</v>
      </c>
      <c r="F31" s="133">
        <v>1047897.58</v>
      </c>
      <c r="G31" s="134">
        <f t="shared" si="4"/>
        <v>57200.000000000116</v>
      </c>
    </row>
    <row r="32" spans="1:7" ht="15.75" thickBot="1" x14ac:dyDescent="0.3">
      <c r="A32" s="318"/>
      <c r="B32" s="29">
        <v>3900</v>
      </c>
      <c r="C32" s="30" t="s">
        <v>36</v>
      </c>
      <c r="D32" s="133">
        <v>182679</v>
      </c>
      <c r="E32" s="133">
        <v>152663.99</v>
      </c>
      <c r="F32" s="133">
        <v>152663.99</v>
      </c>
      <c r="G32" s="134">
        <f t="shared" si="4"/>
        <v>0</v>
      </c>
    </row>
    <row r="33" spans="1:7" ht="15.75" thickBot="1" x14ac:dyDescent="0.3">
      <c r="A33" s="319"/>
      <c r="B33" s="320" t="s">
        <v>37</v>
      </c>
      <c r="C33" s="321"/>
      <c r="D33" s="135">
        <f>SUM(D24:D32)</f>
        <v>54379077</v>
      </c>
      <c r="E33" s="135">
        <f>SUM(E24:E32)</f>
        <v>55359076.999999993</v>
      </c>
      <c r="F33" s="135">
        <f t="shared" ref="F33:G33" si="5">SUM(F24:F32)</f>
        <v>54739496.189999998</v>
      </c>
      <c r="G33" s="135">
        <f t="shared" si="5"/>
        <v>619580.80999999761</v>
      </c>
    </row>
    <row r="34" spans="1:7" ht="15.75" thickBot="1" x14ac:dyDescent="0.3">
      <c r="A34" s="317" t="s">
        <v>38</v>
      </c>
      <c r="B34" s="29">
        <v>4100</v>
      </c>
      <c r="C34" s="30" t="s">
        <v>39</v>
      </c>
      <c r="D34" s="136" t="s">
        <v>8</v>
      </c>
      <c r="E34" s="136" t="s">
        <v>8</v>
      </c>
      <c r="F34" s="136" t="s">
        <v>8</v>
      </c>
      <c r="G34" s="136" t="s">
        <v>8</v>
      </c>
    </row>
    <row r="35" spans="1:7" ht="15.75" thickBot="1" x14ac:dyDescent="0.3">
      <c r="A35" s="318"/>
      <c r="B35" s="29">
        <v>4200</v>
      </c>
      <c r="C35" s="30" t="s">
        <v>40</v>
      </c>
      <c r="D35" s="136" t="s">
        <v>8</v>
      </c>
      <c r="E35" s="136" t="s">
        <v>8</v>
      </c>
      <c r="F35" s="136" t="s">
        <v>8</v>
      </c>
      <c r="G35" s="136" t="s">
        <v>8</v>
      </c>
    </row>
    <row r="36" spans="1:7" ht="15.75" thickBot="1" x14ac:dyDescent="0.3">
      <c r="A36" s="318"/>
      <c r="B36" s="29">
        <v>4300</v>
      </c>
      <c r="C36" s="30" t="s">
        <v>41</v>
      </c>
      <c r="D36" s="137" t="s">
        <v>8</v>
      </c>
      <c r="E36" s="137" t="s">
        <v>8</v>
      </c>
      <c r="F36" s="137" t="s">
        <v>8</v>
      </c>
      <c r="G36" s="137" t="s">
        <v>8</v>
      </c>
    </row>
    <row r="37" spans="1:7" ht="15.75" thickBot="1" x14ac:dyDescent="0.3">
      <c r="A37" s="318"/>
      <c r="B37" s="29">
        <v>4400</v>
      </c>
      <c r="C37" s="30" t="s">
        <v>42</v>
      </c>
      <c r="D37" s="133">
        <v>67055754</v>
      </c>
      <c r="E37" s="133">
        <v>53055754</v>
      </c>
      <c r="F37" s="133">
        <v>50466740</v>
      </c>
      <c r="G37" s="133">
        <f>+E37-F37</f>
        <v>2589014</v>
      </c>
    </row>
    <row r="38" spans="1:7" ht="15.75" thickBot="1" x14ac:dyDescent="0.3">
      <c r="A38" s="318"/>
      <c r="B38" s="29">
        <v>4500</v>
      </c>
      <c r="C38" s="30" t="s">
        <v>43</v>
      </c>
      <c r="D38" s="137" t="s">
        <v>8</v>
      </c>
      <c r="E38" s="137" t="s">
        <v>8</v>
      </c>
      <c r="F38" s="137" t="s">
        <v>8</v>
      </c>
      <c r="G38" s="137" t="s">
        <v>8</v>
      </c>
    </row>
    <row r="39" spans="1:7" ht="15.75" thickBot="1" x14ac:dyDescent="0.3">
      <c r="A39" s="318"/>
      <c r="B39" s="29">
        <v>4600</v>
      </c>
      <c r="C39" s="30" t="s">
        <v>44</v>
      </c>
      <c r="D39" s="137" t="s">
        <v>8</v>
      </c>
      <c r="E39" s="137" t="s">
        <v>8</v>
      </c>
      <c r="F39" s="137" t="s">
        <v>8</v>
      </c>
      <c r="G39" s="137" t="s">
        <v>8</v>
      </c>
    </row>
    <row r="40" spans="1:7" ht="15.75" thickBot="1" x14ac:dyDescent="0.3">
      <c r="A40" s="318"/>
      <c r="B40" s="29">
        <v>4700</v>
      </c>
      <c r="C40" s="30" t="s">
        <v>45</v>
      </c>
      <c r="D40" s="137" t="s">
        <v>8</v>
      </c>
      <c r="E40" s="137" t="s">
        <v>8</v>
      </c>
      <c r="F40" s="137" t="s">
        <v>8</v>
      </c>
      <c r="G40" s="137" t="s">
        <v>8</v>
      </c>
    </row>
    <row r="41" spans="1:7" ht="15.75" thickBot="1" x14ac:dyDescent="0.3">
      <c r="A41" s="318"/>
      <c r="B41" s="29">
        <v>4800</v>
      </c>
      <c r="C41" s="30" t="s">
        <v>46</v>
      </c>
      <c r="D41" s="137" t="s">
        <v>8</v>
      </c>
      <c r="E41" s="137" t="s">
        <v>8</v>
      </c>
      <c r="F41" s="137" t="s">
        <v>8</v>
      </c>
      <c r="G41" s="137" t="s">
        <v>8</v>
      </c>
    </row>
    <row r="42" spans="1:7" ht="15.75" thickBot="1" x14ac:dyDescent="0.3">
      <c r="A42" s="318"/>
      <c r="B42" s="29">
        <v>4900</v>
      </c>
      <c r="C42" s="30" t="s">
        <v>47</v>
      </c>
      <c r="D42" s="137" t="s">
        <v>8</v>
      </c>
      <c r="E42" s="137" t="s">
        <v>8</v>
      </c>
      <c r="F42" s="137" t="s">
        <v>8</v>
      </c>
      <c r="G42" s="137" t="s">
        <v>8</v>
      </c>
    </row>
    <row r="43" spans="1:7" ht="15.75" thickBot="1" x14ac:dyDescent="0.3">
      <c r="A43" s="319"/>
      <c r="B43" s="320" t="s">
        <v>48</v>
      </c>
      <c r="C43" s="321"/>
      <c r="D43" s="135">
        <f>SUM(D37:D42)</f>
        <v>67055754</v>
      </c>
      <c r="E43" s="135">
        <f>SUM(E37:E42)</f>
        <v>53055754</v>
      </c>
      <c r="F43" s="135">
        <f>SUM(F37:F42)</f>
        <v>50466740</v>
      </c>
      <c r="G43" s="135">
        <f>SUM(G37:G42)</f>
        <v>2589014</v>
      </c>
    </row>
    <row r="44" spans="1:7" ht="15.75" thickBot="1" x14ac:dyDescent="0.3">
      <c r="A44" s="317" t="s">
        <v>49</v>
      </c>
      <c r="B44" s="3">
        <v>5100</v>
      </c>
      <c r="C44" s="4" t="s">
        <v>50</v>
      </c>
      <c r="D44" s="138" t="s">
        <v>8</v>
      </c>
      <c r="E44" s="138" t="s">
        <v>8</v>
      </c>
      <c r="F44" s="138" t="s">
        <v>8</v>
      </c>
      <c r="G44" s="138" t="s">
        <v>8</v>
      </c>
    </row>
    <row r="45" spans="1:7" ht="15.75" thickBot="1" x14ac:dyDescent="0.3">
      <c r="A45" s="318"/>
      <c r="B45" s="3">
        <v>5200</v>
      </c>
      <c r="C45" s="4" t="s">
        <v>51</v>
      </c>
      <c r="D45" s="138" t="s">
        <v>8</v>
      </c>
      <c r="E45" s="138" t="s">
        <v>8</v>
      </c>
      <c r="F45" s="138" t="s">
        <v>8</v>
      </c>
      <c r="G45" s="138" t="s">
        <v>8</v>
      </c>
    </row>
    <row r="46" spans="1:7" ht="15.75" thickBot="1" x14ac:dyDescent="0.3">
      <c r="A46" s="318"/>
      <c r="B46" s="3">
        <v>5300</v>
      </c>
      <c r="C46" s="4" t="s">
        <v>52</v>
      </c>
      <c r="D46" s="138" t="s">
        <v>8</v>
      </c>
      <c r="E46" s="138" t="s">
        <v>8</v>
      </c>
      <c r="F46" s="138" t="s">
        <v>8</v>
      </c>
      <c r="G46" s="138" t="s">
        <v>8</v>
      </c>
    </row>
    <row r="47" spans="1:7" ht="15.75" thickBot="1" x14ac:dyDescent="0.3">
      <c r="A47" s="318"/>
      <c r="B47" s="3">
        <v>5400</v>
      </c>
      <c r="C47" s="4" t="s">
        <v>53</v>
      </c>
      <c r="D47" s="138" t="s">
        <v>8</v>
      </c>
      <c r="E47" s="138" t="s">
        <v>8</v>
      </c>
      <c r="F47" s="138" t="s">
        <v>8</v>
      </c>
      <c r="G47" s="138" t="s">
        <v>8</v>
      </c>
    </row>
    <row r="48" spans="1:7" ht="15.75" thickBot="1" x14ac:dyDescent="0.3">
      <c r="A48" s="318"/>
      <c r="B48" s="3">
        <v>5500</v>
      </c>
      <c r="C48" s="4" t="s">
        <v>54</v>
      </c>
      <c r="D48" s="138" t="s">
        <v>8</v>
      </c>
      <c r="E48" s="138" t="s">
        <v>8</v>
      </c>
      <c r="F48" s="138" t="s">
        <v>8</v>
      </c>
      <c r="G48" s="138" t="s">
        <v>8</v>
      </c>
    </row>
    <row r="49" spans="1:7" ht="15.75" thickBot="1" x14ac:dyDescent="0.3">
      <c r="A49" s="318"/>
      <c r="B49" s="3">
        <v>5600</v>
      </c>
      <c r="C49" s="4" t="s">
        <v>55</v>
      </c>
      <c r="D49" s="138" t="s">
        <v>8</v>
      </c>
      <c r="E49" s="138" t="s">
        <v>8</v>
      </c>
      <c r="F49" s="138" t="s">
        <v>8</v>
      </c>
      <c r="G49" s="138" t="s">
        <v>8</v>
      </c>
    </row>
    <row r="50" spans="1:7" ht="15.75" thickBot="1" x14ac:dyDescent="0.3">
      <c r="A50" s="318"/>
      <c r="B50" s="3">
        <v>5700</v>
      </c>
      <c r="C50" s="4" t="s">
        <v>56</v>
      </c>
      <c r="D50" s="138" t="s">
        <v>8</v>
      </c>
      <c r="E50" s="138" t="s">
        <v>8</v>
      </c>
      <c r="F50" s="138" t="s">
        <v>8</v>
      </c>
      <c r="G50" s="138" t="s">
        <v>8</v>
      </c>
    </row>
    <row r="51" spans="1:7" ht="15.75" thickBot="1" x14ac:dyDescent="0.3">
      <c r="A51" s="318"/>
      <c r="B51" s="3">
        <v>5800</v>
      </c>
      <c r="C51" s="4" t="s">
        <v>57</v>
      </c>
      <c r="D51" s="138" t="s">
        <v>8</v>
      </c>
      <c r="E51" s="138" t="s">
        <v>8</v>
      </c>
      <c r="F51" s="138" t="s">
        <v>8</v>
      </c>
      <c r="G51" s="138" t="s">
        <v>8</v>
      </c>
    </row>
    <row r="52" spans="1:7" ht="15.75" thickBot="1" x14ac:dyDescent="0.3">
      <c r="A52" s="318"/>
      <c r="B52" s="3">
        <v>5900</v>
      </c>
      <c r="C52" s="4" t="s">
        <v>58</v>
      </c>
      <c r="D52" s="138" t="s">
        <v>8</v>
      </c>
      <c r="E52" s="138" t="s">
        <v>8</v>
      </c>
      <c r="F52" s="138" t="s">
        <v>8</v>
      </c>
      <c r="G52" s="138" t="s">
        <v>8</v>
      </c>
    </row>
    <row r="53" spans="1:7" ht="15.75" thickBot="1" x14ac:dyDescent="0.3">
      <c r="A53" s="319"/>
      <c r="B53" s="320" t="s">
        <v>59</v>
      </c>
      <c r="C53" s="321"/>
      <c r="D53" s="139" t="s">
        <v>8</v>
      </c>
      <c r="E53" s="139" t="s">
        <v>8</v>
      </c>
      <c r="F53" s="139" t="s">
        <v>8</v>
      </c>
      <c r="G53" s="139" t="s">
        <v>8</v>
      </c>
    </row>
    <row r="54" spans="1:7" ht="15.75" thickBot="1" x14ac:dyDescent="0.3">
      <c r="A54" s="317" t="s">
        <v>60</v>
      </c>
      <c r="B54" s="3">
        <v>6100</v>
      </c>
      <c r="C54" s="4" t="s">
        <v>61</v>
      </c>
      <c r="D54" s="138" t="s">
        <v>8</v>
      </c>
      <c r="E54" s="138" t="s">
        <v>8</v>
      </c>
      <c r="F54" s="138" t="s">
        <v>8</v>
      </c>
      <c r="G54" s="138" t="s">
        <v>8</v>
      </c>
    </row>
    <row r="55" spans="1:7" ht="15.75" thickBot="1" x14ac:dyDescent="0.3">
      <c r="A55" s="318"/>
      <c r="B55" s="3">
        <v>6200</v>
      </c>
      <c r="C55" s="4" t="s">
        <v>62</v>
      </c>
      <c r="D55" s="138" t="s">
        <v>8</v>
      </c>
      <c r="E55" s="138" t="s">
        <v>8</v>
      </c>
      <c r="F55" s="138" t="s">
        <v>8</v>
      </c>
      <c r="G55" s="138" t="s">
        <v>8</v>
      </c>
    </row>
    <row r="56" spans="1:7" ht="15.75" thickBot="1" x14ac:dyDescent="0.3">
      <c r="A56" s="318"/>
      <c r="B56" s="3">
        <v>6300</v>
      </c>
      <c r="C56" s="4" t="s">
        <v>63</v>
      </c>
      <c r="D56" s="138" t="s">
        <v>8</v>
      </c>
      <c r="E56" s="138" t="s">
        <v>8</v>
      </c>
      <c r="F56" s="138" t="s">
        <v>8</v>
      </c>
      <c r="G56" s="138" t="s">
        <v>8</v>
      </c>
    </row>
    <row r="57" spans="1:7" ht="15.75" thickBot="1" x14ac:dyDescent="0.3">
      <c r="A57" s="319"/>
      <c r="B57" s="320" t="s">
        <v>64</v>
      </c>
      <c r="C57" s="321"/>
      <c r="D57" s="140" t="s">
        <v>8</v>
      </c>
      <c r="E57" s="140" t="s">
        <v>8</v>
      </c>
      <c r="F57" s="140" t="s">
        <v>8</v>
      </c>
      <c r="G57" s="140" t="s">
        <v>8</v>
      </c>
    </row>
    <row r="58" spans="1:7" s="7" customFormat="1" ht="15.75" thickBot="1" x14ac:dyDescent="0.3">
      <c r="A58" s="314" t="s">
        <v>65</v>
      </c>
      <c r="B58" s="315"/>
      <c r="C58" s="316"/>
      <c r="D58" s="141">
        <f>+D43+D33+D23+D13</f>
        <v>234855843</v>
      </c>
      <c r="E58" s="141">
        <f>+E43+E33+E23+E13</f>
        <v>239866231.88</v>
      </c>
      <c r="F58" s="141">
        <f>+F43+F33+F23+F13</f>
        <v>231340389.87</v>
      </c>
      <c r="G58" s="141">
        <f>+G43+G33+G23+G13</f>
        <v>8525842.0100000016</v>
      </c>
    </row>
    <row r="59" spans="1:7" hidden="1" x14ac:dyDescent="0.25">
      <c r="A59" s="5"/>
      <c r="B59"/>
      <c r="C59"/>
      <c r="D59"/>
      <c r="E59"/>
      <c r="F59"/>
      <c r="G59"/>
    </row>
  </sheetData>
  <mergeCells count="19">
    <mergeCell ref="A2:G2"/>
    <mergeCell ref="A4:A5"/>
    <mergeCell ref="B4:C5"/>
    <mergeCell ref="D4:D5"/>
    <mergeCell ref="E4:E5"/>
    <mergeCell ref="F4:F5"/>
    <mergeCell ref="A6:A13"/>
    <mergeCell ref="B13:C13"/>
    <mergeCell ref="A14:A23"/>
    <mergeCell ref="B23:C23"/>
    <mergeCell ref="A24:A33"/>
    <mergeCell ref="B33:C33"/>
    <mergeCell ref="A58:C58"/>
    <mergeCell ref="A34:A43"/>
    <mergeCell ref="B43:C43"/>
    <mergeCell ref="A44:A53"/>
    <mergeCell ref="B53:C53"/>
    <mergeCell ref="A54:A57"/>
    <mergeCell ref="B57:C57"/>
  </mergeCells>
  <pageMargins left="0.70866141732283472" right="0.70866141732283472" top="0.74803149606299213" bottom="0.74803149606299213" header="0.31496062992125984" footer="0.31496062992125984"/>
  <pageSetup scale="5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4" topLeftCell="A5" activePane="bottomLeft" state="frozen"/>
      <selection pane="bottomLeft" activeCell="A5" sqref="A5"/>
    </sheetView>
  </sheetViews>
  <sheetFormatPr baseColWidth="10" defaultColWidth="0" defaultRowHeight="15" zeroHeight="1" x14ac:dyDescent="0.25"/>
  <cols>
    <col min="1" max="5" width="36.28515625" style="1" customWidth="1"/>
    <col min="6" max="16384" width="9.140625" style="1" hidden="1"/>
  </cols>
  <sheetData>
    <row r="1" spans="1:5" x14ac:dyDescent="0.25"/>
    <row r="2" spans="1:5" ht="54.75" customHeight="1" x14ac:dyDescent="0.25">
      <c r="A2" s="322" t="s">
        <v>225</v>
      </c>
      <c r="B2" s="322"/>
      <c r="C2" s="322"/>
      <c r="D2" s="322"/>
      <c r="E2" s="322"/>
    </row>
    <row r="3" spans="1:5" ht="15.75" thickBot="1" x14ac:dyDescent="0.3">
      <c r="A3" s="15"/>
    </row>
    <row r="4" spans="1:5" ht="29.25" customHeight="1" thickBot="1" x14ac:dyDescent="0.3">
      <c r="A4" s="19" t="s">
        <v>66</v>
      </c>
      <c r="B4" s="20" t="s">
        <v>2</v>
      </c>
      <c r="C4" s="20" t="s">
        <v>3</v>
      </c>
      <c r="D4" s="20" t="s">
        <v>4</v>
      </c>
      <c r="E4" s="20" t="s">
        <v>67</v>
      </c>
    </row>
    <row r="5" spans="1:5" ht="48.75" customHeight="1" thickBot="1" x14ac:dyDescent="0.3">
      <c r="A5" s="11"/>
      <c r="B5" s="12"/>
      <c r="C5" s="13"/>
      <c r="D5" s="13"/>
      <c r="E5" s="13"/>
    </row>
    <row r="6" spans="1:5" ht="48.75" customHeight="1" thickBot="1" x14ac:dyDescent="0.3">
      <c r="A6" s="11"/>
      <c r="B6" s="12"/>
      <c r="C6" s="13"/>
      <c r="D6" s="13"/>
      <c r="E6" s="13"/>
    </row>
    <row r="7" spans="1:5" ht="48.75" customHeight="1" thickBot="1" x14ac:dyDescent="0.3">
      <c r="A7" s="11"/>
      <c r="B7" s="12"/>
      <c r="C7" s="13"/>
      <c r="D7" s="13"/>
      <c r="E7" s="13"/>
    </row>
    <row r="8" spans="1:5" ht="48.75" customHeight="1" thickBot="1" x14ac:dyDescent="0.3">
      <c r="A8" s="11"/>
      <c r="B8" s="12"/>
      <c r="C8" s="13"/>
      <c r="D8" s="13"/>
      <c r="E8" s="13"/>
    </row>
    <row r="9" spans="1:5" ht="29.25" customHeight="1" thickBot="1" x14ac:dyDescent="0.3">
      <c r="A9" s="16" t="s">
        <v>68</v>
      </c>
      <c r="B9" s="17"/>
      <c r="C9" s="18"/>
      <c r="D9" s="18"/>
      <c r="E9" s="18"/>
    </row>
    <row r="10" spans="1:5" hidden="1" x14ac:dyDescent="0.25">
      <c r="A10" s="14"/>
      <c r="B10"/>
      <c r="C10"/>
      <c r="D10"/>
      <c r="E10"/>
    </row>
  </sheetData>
  <mergeCells count="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5" topLeftCell="A6" activePane="bottomLeft" state="frozen"/>
      <selection pane="bottomLeft" activeCell="C9" sqref="C9"/>
    </sheetView>
  </sheetViews>
  <sheetFormatPr baseColWidth="10" defaultColWidth="0" defaultRowHeight="15" zeroHeight="1" x14ac:dyDescent="0.25"/>
  <cols>
    <col min="1" max="4" width="46.5703125" style="1" customWidth="1"/>
    <col min="5" max="16384" width="9.140625" style="1" hidden="1"/>
  </cols>
  <sheetData>
    <row r="1" spans="1:4" x14ac:dyDescent="0.25"/>
    <row r="2" spans="1:4" ht="63.75" customHeight="1" x14ac:dyDescent="0.25">
      <c r="A2" s="335" t="s">
        <v>227</v>
      </c>
      <c r="B2" s="335"/>
      <c r="C2" s="335"/>
      <c r="D2" s="335"/>
    </row>
    <row r="3" spans="1:4" ht="18.75" thickBot="1" x14ac:dyDescent="0.3">
      <c r="A3" s="21"/>
    </row>
    <row r="4" spans="1:4" s="59" customFormat="1" ht="23.25" customHeight="1" thickBot="1" x14ac:dyDescent="0.4">
      <c r="A4" s="58" t="s">
        <v>69</v>
      </c>
      <c r="B4" s="331" t="s">
        <v>71</v>
      </c>
      <c r="C4" s="332"/>
      <c r="D4" s="333" t="s">
        <v>68</v>
      </c>
    </row>
    <row r="5" spans="1:4" s="59" customFormat="1" ht="23.25" customHeight="1" thickBot="1" x14ac:dyDescent="0.4">
      <c r="A5" s="60" t="s">
        <v>70</v>
      </c>
      <c r="B5" s="61" t="s">
        <v>72</v>
      </c>
      <c r="C5" s="62" t="s">
        <v>73</v>
      </c>
      <c r="D5" s="334"/>
    </row>
    <row r="6" spans="1:4" s="59" customFormat="1" ht="63" customHeight="1" thickBot="1" x14ac:dyDescent="0.4">
      <c r="A6" s="63"/>
      <c r="B6" s="64"/>
      <c r="C6" s="64"/>
      <c r="D6" s="64"/>
    </row>
    <row r="7" spans="1:4" s="59" customFormat="1" ht="63" customHeight="1" thickBot="1" x14ac:dyDescent="0.4">
      <c r="A7" s="63"/>
      <c r="B7" s="64"/>
      <c r="C7" s="64"/>
      <c r="D7" s="64"/>
    </row>
    <row r="8" spans="1:4" s="59" customFormat="1" ht="63" customHeight="1" thickBot="1" x14ac:dyDescent="0.4">
      <c r="A8" s="63"/>
      <c r="B8" s="64"/>
      <c r="C8" s="64"/>
      <c r="D8" s="64"/>
    </row>
    <row r="9" spans="1:4" s="59" customFormat="1" ht="39.75" customHeight="1" thickBot="1" x14ac:dyDescent="0.4">
      <c r="A9" s="65" t="s">
        <v>68</v>
      </c>
      <c r="B9" s="66"/>
      <c r="C9" s="66"/>
      <c r="D9" s="66"/>
    </row>
  </sheetData>
  <mergeCells count="3">
    <mergeCell ref="B4:C4"/>
    <mergeCell ref="D4:D5"/>
    <mergeCell ref="A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37"/>
  <sheetViews>
    <sheetView workbookViewId="0">
      <pane ySplit="5" topLeftCell="A6" activePane="bottomLeft" state="frozen"/>
      <selection pane="bottomLeft" activeCell="D9" sqref="D9"/>
    </sheetView>
  </sheetViews>
  <sheetFormatPr baseColWidth="10" defaultColWidth="0" defaultRowHeight="15" zeroHeight="1" x14ac:dyDescent="0.25"/>
  <cols>
    <col min="1" max="6" width="31.42578125" style="1" customWidth="1"/>
    <col min="7" max="16384" width="9.140625" style="1" hidden="1"/>
  </cols>
  <sheetData>
    <row r="1" spans="1:6" x14ac:dyDescent="0.25"/>
    <row r="2" spans="1:6" ht="54.75" customHeight="1" x14ac:dyDescent="0.25">
      <c r="A2" s="335" t="s">
        <v>228</v>
      </c>
      <c r="B2" s="335"/>
      <c r="C2" s="335"/>
      <c r="D2" s="335"/>
      <c r="E2" s="335"/>
      <c r="F2" s="335"/>
    </row>
    <row r="3" spans="1:6" ht="18.75" thickBot="1" x14ac:dyDescent="0.3">
      <c r="A3" s="341"/>
      <c r="B3" s="341"/>
      <c r="C3" s="341"/>
      <c r="D3" s="341"/>
      <c r="E3" s="341"/>
      <c r="F3" s="341"/>
    </row>
    <row r="4" spans="1:6" s="67" customFormat="1" ht="19.5" thickBot="1" x14ac:dyDescent="0.35">
      <c r="A4" s="336" t="s">
        <v>74</v>
      </c>
      <c r="B4" s="338" t="s">
        <v>75</v>
      </c>
      <c r="C4" s="339"/>
      <c r="D4" s="339"/>
      <c r="E4" s="339"/>
      <c r="F4" s="340"/>
    </row>
    <row r="5" spans="1:6" s="67" customFormat="1" ht="36.75" thickBot="1" x14ac:dyDescent="0.35">
      <c r="A5" s="337"/>
      <c r="B5" s="68" t="s">
        <v>76</v>
      </c>
      <c r="C5" s="68" t="s">
        <v>77</v>
      </c>
      <c r="D5" s="68" t="s">
        <v>78</v>
      </c>
      <c r="E5" s="68" t="s">
        <v>79</v>
      </c>
      <c r="F5" s="68" t="s">
        <v>68</v>
      </c>
    </row>
    <row r="6" spans="1:6" s="67" customFormat="1" ht="38.25" customHeight="1" thickBot="1" x14ac:dyDescent="0.35">
      <c r="A6" s="69" t="s">
        <v>334</v>
      </c>
      <c r="B6" s="127">
        <v>291783.85819102585</v>
      </c>
      <c r="C6" s="129">
        <v>1361658.004891454</v>
      </c>
      <c r="D6" s="127">
        <v>2396164.411205091</v>
      </c>
      <c r="E6" s="70" t="s">
        <v>8</v>
      </c>
      <c r="F6" s="130">
        <f>+B6+C6+D6</f>
        <v>4049606.2742875712</v>
      </c>
    </row>
    <row r="7" spans="1:6" s="67" customFormat="1" ht="38.25" customHeight="1" thickBot="1" x14ac:dyDescent="0.35">
      <c r="A7" s="69" t="s">
        <v>335</v>
      </c>
      <c r="B7" s="127">
        <v>1485445.0962452225</v>
      </c>
      <c r="C7" s="129">
        <v>2864786.9713300718</v>
      </c>
      <c r="D7" s="127">
        <v>3174254.6997144935</v>
      </c>
      <c r="E7" s="70"/>
      <c r="F7" s="130">
        <f t="shared" ref="F7:F30" si="0">+B7+C7+D7</f>
        <v>7524486.7672897875</v>
      </c>
    </row>
    <row r="8" spans="1:6" s="67" customFormat="1" ht="38.25" customHeight="1" thickBot="1" x14ac:dyDescent="0.35">
      <c r="A8" s="69" t="s">
        <v>336</v>
      </c>
      <c r="B8" s="127">
        <v>1078716.0817971257</v>
      </c>
      <c r="C8" s="129">
        <v>4429809.4834455736</v>
      </c>
      <c r="D8" s="127">
        <v>7038180.3369714115</v>
      </c>
      <c r="E8" s="70"/>
      <c r="F8" s="130">
        <f t="shared" si="0"/>
        <v>12546705.90221411</v>
      </c>
    </row>
    <row r="9" spans="1:6" s="67" customFormat="1" ht="38.25" customHeight="1" thickBot="1" x14ac:dyDescent="0.35">
      <c r="A9" s="69" t="s">
        <v>337</v>
      </c>
      <c r="B9" s="127">
        <v>548199.97599526064</v>
      </c>
      <c r="C9" s="129">
        <v>2670264.3992027212</v>
      </c>
      <c r="D9" s="127">
        <v>5588102.9811129803</v>
      </c>
      <c r="E9" s="70"/>
      <c r="F9" s="130">
        <f t="shared" si="0"/>
        <v>8806567.3563109618</v>
      </c>
    </row>
    <row r="10" spans="1:6" s="67" customFormat="1" ht="38.25" customHeight="1" thickBot="1" x14ac:dyDescent="0.35">
      <c r="A10" s="69" t="s">
        <v>338</v>
      </c>
      <c r="B10" s="127">
        <v>238732.24761083932</v>
      </c>
      <c r="C10" s="129">
        <v>6074409.4114313563</v>
      </c>
      <c r="D10" s="127">
        <v>5871044.9042073078</v>
      </c>
      <c r="E10" s="70"/>
      <c r="F10" s="130">
        <f t="shared" si="0"/>
        <v>12184186.563249502</v>
      </c>
    </row>
    <row r="11" spans="1:6" s="67" customFormat="1" ht="38.25" customHeight="1" thickBot="1" x14ac:dyDescent="0.35">
      <c r="A11" s="69" t="s">
        <v>339</v>
      </c>
      <c r="B11" s="127">
        <v>601251.58657544712</v>
      </c>
      <c r="C11" s="129">
        <v>3032783.7381673292</v>
      </c>
      <c r="D11" s="127">
        <v>4907273.9786672536</v>
      </c>
      <c r="E11" s="70"/>
      <c r="F11" s="130">
        <f t="shared" si="0"/>
        <v>8541309.3034100309</v>
      </c>
    </row>
    <row r="12" spans="1:6" s="67" customFormat="1" ht="38.25" customHeight="1" thickBot="1" x14ac:dyDescent="0.35">
      <c r="A12" s="69" t="s">
        <v>340</v>
      </c>
      <c r="B12" s="127">
        <v>300625.79328772356</v>
      </c>
      <c r="C12" s="129">
        <v>1529654.7717287112</v>
      </c>
      <c r="D12" s="127">
        <v>3094677.2838442139</v>
      </c>
      <c r="E12" s="70"/>
      <c r="F12" s="130">
        <f t="shared" si="0"/>
        <v>4924957.8488606485</v>
      </c>
    </row>
    <row r="13" spans="1:6" s="67" customFormat="1" ht="38.25" customHeight="1" thickBot="1" x14ac:dyDescent="0.35">
      <c r="A13" s="69" t="s">
        <v>341</v>
      </c>
      <c r="B13" s="127">
        <v>512832.23560846964</v>
      </c>
      <c r="C13" s="129">
        <v>2811735.360749885</v>
      </c>
      <c r="D13" s="127">
        <v>6604925.5172332218</v>
      </c>
      <c r="E13" s="70"/>
      <c r="F13" s="130">
        <f t="shared" si="0"/>
        <v>9929493.113591576</v>
      </c>
    </row>
    <row r="14" spans="1:6" s="67" customFormat="1" ht="38.25" customHeight="1" thickBot="1" x14ac:dyDescent="0.35">
      <c r="A14" s="69" t="s">
        <v>342</v>
      </c>
      <c r="B14" s="127">
        <v>592409.65147874947</v>
      </c>
      <c r="C14" s="129">
        <v>3466038.5579055194</v>
      </c>
      <c r="D14" s="127">
        <v>9832231.8275279012</v>
      </c>
      <c r="E14" s="70"/>
      <c r="F14" s="130">
        <f t="shared" si="0"/>
        <v>13890680.036912169</v>
      </c>
    </row>
    <row r="15" spans="1:6" s="67" customFormat="1" ht="38.25" customHeight="1" thickBot="1" x14ac:dyDescent="0.35">
      <c r="A15" s="69" t="s">
        <v>343</v>
      </c>
      <c r="B15" s="127">
        <v>291783.85819102585</v>
      </c>
      <c r="C15" s="129">
        <v>1918699.9159834124</v>
      </c>
      <c r="D15" s="127">
        <v>4465177.2238323651</v>
      </c>
      <c r="E15" s="70"/>
      <c r="F15" s="130">
        <f t="shared" si="0"/>
        <v>6675660.9980068039</v>
      </c>
    </row>
    <row r="16" spans="1:6" s="67" customFormat="1" ht="38.25" customHeight="1" thickBot="1" x14ac:dyDescent="0.35">
      <c r="A16" s="69" t="s">
        <v>344</v>
      </c>
      <c r="B16" s="127">
        <v>344835.46877121239</v>
      </c>
      <c r="C16" s="129">
        <v>2953206.3222970497</v>
      </c>
      <c r="D16" s="127">
        <v>6631451.3225233145</v>
      </c>
      <c r="E16" s="70"/>
      <c r="F16" s="130">
        <f t="shared" si="0"/>
        <v>9929493.113591576</v>
      </c>
    </row>
    <row r="17" spans="1:6" s="67" customFormat="1" ht="38.25" customHeight="1" thickBot="1" x14ac:dyDescent="0.35">
      <c r="A17" s="69" t="s">
        <v>345</v>
      </c>
      <c r="B17" s="127">
        <v>1582706.3823088978</v>
      </c>
      <c r="C17" s="129">
        <v>5773783.618143633</v>
      </c>
      <c r="D17" s="127">
        <v>10177067.296299113</v>
      </c>
      <c r="E17" s="70"/>
      <c r="F17" s="130">
        <f t="shared" si="0"/>
        <v>17533557.296751644</v>
      </c>
    </row>
    <row r="18" spans="1:6" s="67" customFormat="1" ht="38.25" customHeight="1" thickBot="1" x14ac:dyDescent="0.35">
      <c r="A18" s="69" t="s">
        <v>346</v>
      </c>
      <c r="B18" s="127">
        <v>274099.98799763032</v>
      </c>
      <c r="C18" s="129">
        <v>1777228.9544362482</v>
      </c>
      <c r="D18" s="127">
        <v>5190215.9017615812</v>
      </c>
      <c r="E18" s="70"/>
      <c r="F18" s="130">
        <f t="shared" si="0"/>
        <v>7241544.84419546</v>
      </c>
    </row>
    <row r="19" spans="1:6" s="67" customFormat="1" ht="38.25" customHeight="1" thickBot="1" x14ac:dyDescent="0.35">
      <c r="A19" s="69" t="s">
        <v>347</v>
      </c>
      <c r="B19" s="127">
        <v>61893.545676884278</v>
      </c>
      <c r="C19" s="129">
        <v>786932.22360610007</v>
      </c>
      <c r="D19" s="127">
        <v>2528793.4376555579</v>
      </c>
      <c r="E19" s="70"/>
      <c r="F19" s="130">
        <f t="shared" si="0"/>
        <v>3377619.2069385424</v>
      </c>
    </row>
    <row r="20" spans="1:6" s="67" customFormat="1" ht="38.25" customHeight="1" thickBot="1" x14ac:dyDescent="0.35">
      <c r="A20" s="69" t="s">
        <v>349</v>
      </c>
      <c r="B20" s="127">
        <v>610093.521672145</v>
      </c>
      <c r="C20" s="129">
        <v>4314864.327188503</v>
      </c>
      <c r="D20" s="127">
        <v>11229257.572806146</v>
      </c>
      <c r="E20" s="70"/>
      <c r="F20" s="130">
        <f t="shared" si="0"/>
        <v>16154215.421666794</v>
      </c>
    </row>
    <row r="21" spans="1:6" s="67" customFormat="1" ht="38.25" customHeight="1" thickBot="1" x14ac:dyDescent="0.35">
      <c r="A21" s="69" t="s">
        <v>348</v>
      </c>
      <c r="B21" s="127">
        <v>424412.88464149216</v>
      </c>
      <c r="C21" s="129">
        <v>2378480.5410116958</v>
      </c>
      <c r="D21" s="127">
        <v>4288338.5218984112</v>
      </c>
      <c r="E21" s="70"/>
      <c r="F21" s="130">
        <f t="shared" si="0"/>
        <v>7091231.9475515988</v>
      </c>
    </row>
    <row r="22" spans="1:6" s="67" customFormat="1" ht="38.25" customHeight="1" thickBot="1" x14ac:dyDescent="0.35">
      <c r="A22" s="69" t="s">
        <v>350</v>
      </c>
      <c r="B22" s="127">
        <v>247574.18270753711</v>
      </c>
      <c r="C22" s="129">
        <v>2237009.5794645315</v>
      </c>
      <c r="D22" s="127">
        <v>4270654.6517050145</v>
      </c>
      <c r="E22" s="70"/>
      <c r="F22" s="130">
        <f t="shared" si="0"/>
        <v>6755238.413877083</v>
      </c>
    </row>
    <row r="23" spans="1:6" s="67" customFormat="1" ht="38.25" customHeight="1" thickBot="1" x14ac:dyDescent="0.35">
      <c r="A23" s="69" t="s">
        <v>351</v>
      </c>
      <c r="B23" s="127">
        <v>839983.83418628655</v>
      </c>
      <c r="C23" s="129">
        <v>4889590.1084738569</v>
      </c>
      <c r="D23" s="127">
        <v>4482861.0940257609</v>
      </c>
      <c r="E23" s="70"/>
      <c r="F23" s="130">
        <f t="shared" si="0"/>
        <v>10212435.036685904</v>
      </c>
    </row>
    <row r="24" spans="1:6" s="67" customFormat="1" ht="38.25" customHeight="1" thickBot="1" x14ac:dyDescent="0.35">
      <c r="A24" s="69" t="s">
        <v>352</v>
      </c>
      <c r="B24" s="127">
        <v>1299764.4592145698</v>
      </c>
      <c r="C24" s="129">
        <v>3563299.8439691942</v>
      </c>
      <c r="D24" s="127">
        <v>5862202.96911061</v>
      </c>
      <c r="E24" s="70"/>
      <c r="F24" s="130">
        <f t="shared" si="0"/>
        <v>10725267.272294374</v>
      </c>
    </row>
    <row r="25" spans="1:6" s="67" customFormat="1" ht="38.25" customHeight="1" thickBot="1" x14ac:dyDescent="0.35">
      <c r="A25" s="69" t="s">
        <v>353</v>
      </c>
      <c r="B25" s="127">
        <v>344835.46877121239</v>
      </c>
      <c r="C25" s="129">
        <v>2652580.5290093259</v>
      </c>
      <c r="D25" s="127">
        <v>3722454.6757097542</v>
      </c>
      <c r="E25" s="70"/>
      <c r="F25" s="130">
        <f t="shared" si="0"/>
        <v>6719870.6734902924</v>
      </c>
    </row>
    <row r="26" spans="1:6" s="67" customFormat="1" ht="38.25" customHeight="1" thickBot="1" x14ac:dyDescent="0.35">
      <c r="A26" s="69" t="s">
        <v>354</v>
      </c>
      <c r="B26" s="127">
        <v>132629.02645046631</v>
      </c>
      <c r="C26" s="129">
        <v>5075270.7455045106</v>
      </c>
      <c r="D26" s="127">
        <v>7188493.2336152736</v>
      </c>
      <c r="E26" s="70"/>
      <c r="F26" s="130">
        <f t="shared" si="0"/>
        <v>12396393.005570251</v>
      </c>
    </row>
    <row r="27" spans="1:6" s="67" customFormat="1" ht="38.25" customHeight="1" thickBot="1" x14ac:dyDescent="0.35">
      <c r="A27" s="69" t="s">
        <v>355</v>
      </c>
      <c r="B27" s="127">
        <v>415570.94954479439</v>
      </c>
      <c r="C27" s="129">
        <v>3925819.1829338023</v>
      </c>
      <c r="D27" s="127">
        <v>6003673.9306577742</v>
      </c>
      <c r="E27" s="70"/>
      <c r="F27" s="130">
        <f t="shared" si="0"/>
        <v>10345064.063136371</v>
      </c>
    </row>
    <row r="28" spans="1:6" s="67" customFormat="1" ht="38.25" customHeight="1" thickBot="1" x14ac:dyDescent="0.35">
      <c r="A28" s="69" t="s">
        <v>356</v>
      </c>
      <c r="B28" s="127">
        <v>256416.11780423482</v>
      </c>
      <c r="C28" s="129">
        <v>786932.22360610007</v>
      </c>
      <c r="D28" s="127">
        <v>2387322.4761083932</v>
      </c>
      <c r="E28" s="70"/>
      <c r="F28" s="130">
        <f t="shared" si="0"/>
        <v>3430670.8175187279</v>
      </c>
    </row>
    <row r="29" spans="1:6" s="67" customFormat="1" ht="38.25" customHeight="1" thickBot="1" x14ac:dyDescent="0.35">
      <c r="A29" s="69" t="s">
        <v>357</v>
      </c>
      <c r="B29" s="127">
        <v>963770.92554005503</v>
      </c>
      <c r="C29" s="129">
        <v>5508525.5652427003</v>
      </c>
      <c r="D29" s="127">
        <v>4756961.0820233906</v>
      </c>
      <c r="E29" s="70"/>
      <c r="F29" s="130">
        <f t="shared" si="0"/>
        <v>11229257.572806146</v>
      </c>
    </row>
    <row r="30" spans="1:6" s="67" customFormat="1" ht="38.25" customHeight="1" thickBot="1" x14ac:dyDescent="0.35">
      <c r="A30" s="69" t="s">
        <v>358</v>
      </c>
      <c r="B30" s="127">
        <v>194522.57212735058</v>
      </c>
      <c r="C30" s="129">
        <v>3855083.7021602206</v>
      </c>
      <c r="D30" s="127">
        <v>5075270.7455045097</v>
      </c>
      <c r="E30" s="70"/>
      <c r="F30" s="130">
        <f t="shared" si="0"/>
        <v>9124877.0197920799</v>
      </c>
    </row>
    <row r="31" spans="1:6" s="67" customFormat="1" ht="25.5" customHeight="1" thickBot="1" x14ac:dyDescent="0.35">
      <c r="A31" s="71" t="s">
        <v>68</v>
      </c>
      <c r="B31" s="128">
        <f>SUM(B6:B30)</f>
        <v>13934889.712395657</v>
      </c>
      <c r="C31" s="128">
        <f>SUM(C6:C30)</f>
        <v>80638448.081883505</v>
      </c>
      <c r="D31" s="128">
        <f>SUM(D6:D30)</f>
        <v>136767052.07572085</v>
      </c>
      <c r="E31" s="128">
        <f>SUM(E6:E30)</f>
        <v>0</v>
      </c>
      <c r="F31" s="128">
        <f>SUM(F6:F30)</f>
        <v>231340389.87000003</v>
      </c>
    </row>
    <row r="32" spans="1:6" s="67" customFormat="1" ht="18.75" hidden="1" x14ac:dyDescent="0.3">
      <c r="A32" s="2"/>
      <c r="B32" s="72"/>
      <c r="C32" s="72"/>
      <c r="D32" s="72"/>
      <c r="E32" s="72"/>
      <c r="F32" s="72"/>
    </row>
    <row r="33" x14ac:dyDescent="0.25"/>
    <row r="34" x14ac:dyDescent="0.25"/>
    <row r="35" x14ac:dyDescent="0.25"/>
    <row r="36" x14ac:dyDescent="0.25"/>
    <row r="37" x14ac:dyDescent="0.25"/>
  </sheetData>
  <mergeCells count="4">
    <mergeCell ref="A4:A5"/>
    <mergeCell ref="B4:F4"/>
    <mergeCell ref="A3:F3"/>
    <mergeCell ref="A2:F2"/>
  </mergeCells>
  <pageMargins left="0.70866141732283472" right="0.70866141732283472" top="0.74803149606299213" bottom="0.74803149606299213" header="0.31496062992125984" footer="0.31496062992125984"/>
  <pageSetup scale="4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9"/>
  <sheetViews>
    <sheetView workbookViewId="0">
      <pane ySplit="4" topLeftCell="A6" activePane="bottomLeft" state="frozen"/>
      <selection pane="bottomLeft" activeCell="C8" sqref="C8"/>
    </sheetView>
  </sheetViews>
  <sheetFormatPr baseColWidth="10" defaultColWidth="0" defaultRowHeight="15" zeroHeight="1" x14ac:dyDescent="0.25"/>
  <cols>
    <col min="1" max="4" width="43.5703125" style="1" customWidth="1"/>
    <col min="5" max="16384" width="11.42578125" style="1" hidden="1"/>
  </cols>
  <sheetData>
    <row r="1" spans="1:4" x14ac:dyDescent="0.25"/>
    <row r="2" spans="1:4" ht="18" x14ac:dyDescent="0.25">
      <c r="A2" s="322" t="s">
        <v>229</v>
      </c>
      <c r="B2" s="322"/>
      <c r="C2" s="322"/>
      <c r="D2" s="322"/>
    </row>
    <row r="3" spans="1:4" ht="15.75" thickBot="1" x14ac:dyDescent="0.3">
      <c r="A3" s="6"/>
    </row>
    <row r="4" spans="1:4" ht="51.75" customHeight="1" thickBot="1" x14ac:dyDescent="0.3">
      <c r="A4" s="19" t="s">
        <v>80</v>
      </c>
      <c r="B4" s="20" t="s">
        <v>2</v>
      </c>
      <c r="C4" s="20" t="s">
        <v>3</v>
      </c>
      <c r="D4" s="20" t="s">
        <v>4</v>
      </c>
    </row>
    <row r="5" spans="1:4" ht="72.75" customHeight="1" thickBot="1" x14ac:dyDescent="0.3">
      <c r="A5" s="23" t="s">
        <v>360</v>
      </c>
      <c r="B5" s="131">
        <v>107684941</v>
      </c>
      <c r="C5" s="131">
        <v>112695329.88</v>
      </c>
      <c r="D5" s="131">
        <v>107437467.89</v>
      </c>
    </row>
    <row r="6" spans="1:4" ht="72.75" customHeight="1" thickBot="1" x14ac:dyDescent="0.3">
      <c r="A6" s="23" t="s">
        <v>361</v>
      </c>
      <c r="B6" s="131">
        <v>5736071</v>
      </c>
      <c r="C6" s="131">
        <v>18756071</v>
      </c>
      <c r="D6" s="131">
        <v>18696685.789999999</v>
      </c>
    </row>
    <row r="7" spans="1:4" ht="72.75" customHeight="1" thickBot="1" x14ac:dyDescent="0.3">
      <c r="A7" s="23" t="s">
        <v>362</v>
      </c>
      <c r="B7" s="131">
        <v>54379077</v>
      </c>
      <c r="C7" s="131">
        <v>55359077</v>
      </c>
      <c r="D7" s="131">
        <v>54739496.189999998</v>
      </c>
    </row>
    <row r="8" spans="1:4" ht="72.75" customHeight="1" thickBot="1" x14ac:dyDescent="0.3">
      <c r="A8" s="23" t="s">
        <v>363</v>
      </c>
      <c r="B8" s="131">
        <v>67055754</v>
      </c>
      <c r="C8" s="131">
        <v>53055754</v>
      </c>
      <c r="D8" s="131">
        <v>50466740</v>
      </c>
    </row>
    <row r="9" spans="1:4" ht="51.75" customHeight="1" thickBot="1" x14ac:dyDescent="0.3">
      <c r="A9" s="22" t="s">
        <v>68</v>
      </c>
      <c r="B9" s="132">
        <f>SUM(B5:B8)</f>
        <v>234855843</v>
      </c>
      <c r="C9" s="132">
        <f>SUM(C5:C8)</f>
        <v>239866231.88</v>
      </c>
      <c r="D9" s="132">
        <f>SUM(D5:D8)</f>
        <v>231340389.87</v>
      </c>
    </row>
  </sheetData>
  <mergeCells count="1">
    <mergeCell ref="A2:D2"/>
  </mergeCells>
  <pageMargins left="0.70866141732283472" right="0.70866141732283472" top="0.74803149606299213" bottom="0.74803149606299213" header="0.31496062992125984" footer="0.31496062992125984"/>
  <pageSetup scale="7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C27"/>
  <sheetViews>
    <sheetView zoomScale="73" zoomScaleNormal="73" workbookViewId="0">
      <pane ySplit="5" topLeftCell="A6" activePane="bottomLeft" state="frozen"/>
      <selection pane="bottomLeft" activeCell="C10" sqref="C10"/>
    </sheetView>
  </sheetViews>
  <sheetFormatPr baseColWidth="10" defaultColWidth="0" defaultRowHeight="15.75" zeroHeight="1" x14ac:dyDescent="0.25"/>
  <cols>
    <col min="1" max="1" width="33.7109375" style="27" bestFit="1" customWidth="1"/>
    <col min="2" max="3" width="33.85546875" style="27" customWidth="1"/>
    <col min="4" max="4" width="40.7109375" style="27" customWidth="1"/>
    <col min="5" max="5" width="58.28515625" style="27" customWidth="1"/>
    <col min="6" max="16383" width="9.140625" style="27" hidden="1"/>
    <col min="16384" max="16384" width="1" style="27" hidden="1" customWidth="1"/>
  </cols>
  <sheetData>
    <row r="1" spans="1:5" x14ac:dyDescent="0.25"/>
    <row r="2" spans="1:5" x14ac:dyDescent="0.25">
      <c r="A2" s="359" t="s">
        <v>230</v>
      </c>
      <c r="B2" s="359"/>
      <c r="C2" s="359"/>
      <c r="D2" s="359"/>
      <c r="E2" s="359"/>
    </row>
    <row r="3" spans="1:5" ht="16.5" thickBot="1" x14ac:dyDescent="0.3">
      <c r="A3" s="73"/>
    </row>
    <row r="4" spans="1:5" ht="45" customHeight="1" x14ac:dyDescent="0.25">
      <c r="A4" s="355" t="s">
        <v>81</v>
      </c>
      <c r="B4" s="355" t="s">
        <v>82</v>
      </c>
      <c r="C4" s="355" t="s">
        <v>68</v>
      </c>
      <c r="D4" s="355" t="s">
        <v>231</v>
      </c>
      <c r="E4" s="355" t="s">
        <v>83</v>
      </c>
    </row>
    <row r="5" spans="1:5" ht="30.75" customHeight="1" thickBot="1" x14ac:dyDescent="0.3">
      <c r="A5" s="356"/>
      <c r="B5" s="356"/>
      <c r="C5" s="356"/>
      <c r="D5" s="356"/>
      <c r="E5" s="356"/>
    </row>
    <row r="6" spans="1:5" ht="16.5" thickBot="1" x14ac:dyDescent="0.3">
      <c r="A6" s="348" t="s">
        <v>232</v>
      </c>
      <c r="B6" s="349"/>
      <c r="C6" s="349"/>
      <c r="D6" s="349"/>
      <c r="E6" s="350"/>
    </row>
    <row r="7" spans="1:5" ht="125.25" customHeight="1" thickBot="1" x14ac:dyDescent="0.3">
      <c r="A7" s="360" t="s">
        <v>84</v>
      </c>
      <c r="B7" s="74" t="s">
        <v>126</v>
      </c>
      <c r="C7" s="142">
        <v>239866231.88</v>
      </c>
      <c r="D7" s="143">
        <f>C7/C9*D9</f>
        <v>0.90114480760129523</v>
      </c>
      <c r="E7" s="75" t="s">
        <v>364</v>
      </c>
    </row>
    <row r="8" spans="1:5" ht="100.5" customHeight="1" thickBot="1" x14ac:dyDescent="0.3">
      <c r="A8" s="361"/>
      <c r="B8" s="75" t="s">
        <v>359</v>
      </c>
      <c r="C8" s="142">
        <v>6411164.1100000003</v>
      </c>
      <c r="D8" s="143">
        <f>C8/C9*D9</f>
        <v>2.4085871542337746E-2</v>
      </c>
      <c r="E8" s="75" t="s">
        <v>365</v>
      </c>
    </row>
    <row r="9" spans="1:5" ht="20.25" customHeight="1" thickBot="1" x14ac:dyDescent="0.3">
      <c r="A9" s="362"/>
      <c r="B9" s="74" t="s">
        <v>366</v>
      </c>
      <c r="C9" s="144">
        <f>C7+C8</f>
        <v>246277395.99000001</v>
      </c>
      <c r="D9" s="145">
        <f>C9/C18</f>
        <v>0.92523067914363299</v>
      </c>
      <c r="E9" s="75" t="s">
        <v>8</v>
      </c>
    </row>
    <row r="10" spans="1:5" ht="82.5" customHeight="1" thickBot="1" x14ac:dyDescent="0.3">
      <c r="A10" s="360" t="s">
        <v>85</v>
      </c>
      <c r="B10" s="75" t="s">
        <v>367</v>
      </c>
      <c r="C10" s="142">
        <v>18907161</v>
      </c>
      <c r="D10" s="143">
        <f>C10/C12*D12</f>
        <v>7.1031632206385392E-2</v>
      </c>
      <c r="E10" s="75" t="s">
        <v>368</v>
      </c>
    </row>
    <row r="11" spans="1:5" ht="20.25" customHeight="1" thickBot="1" x14ac:dyDescent="0.3">
      <c r="A11" s="361"/>
      <c r="B11" s="75"/>
      <c r="C11" s="142">
        <v>0</v>
      </c>
      <c r="D11" s="143">
        <v>0</v>
      </c>
      <c r="E11" s="75" t="s">
        <v>8</v>
      </c>
    </row>
    <row r="12" spans="1:5" ht="25.5" customHeight="1" thickBot="1" x14ac:dyDescent="0.3">
      <c r="A12" s="362"/>
      <c r="B12" s="74" t="s">
        <v>86</v>
      </c>
      <c r="C12" s="144">
        <f>C10</f>
        <v>18907161</v>
      </c>
      <c r="D12" s="145">
        <f>C12/C18</f>
        <v>7.1031632206385392E-2</v>
      </c>
      <c r="E12" s="75" t="s">
        <v>8</v>
      </c>
    </row>
    <row r="13" spans="1:5" ht="102" customHeight="1" thickBot="1" x14ac:dyDescent="0.3">
      <c r="A13" s="360" t="s">
        <v>87</v>
      </c>
      <c r="B13" s="74" t="s">
        <v>369</v>
      </c>
      <c r="C13" s="142">
        <v>71722.399999999994</v>
      </c>
      <c r="D13" s="143">
        <f>C13/C14*D14</f>
        <v>2.6945130142802797E-4</v>
      </c>
      <c r="E13" s="75" t="s">
        <v>370</v>
      </c>
    </row>
    <row r="14" spans="1:5" ht="28.5" customHeight="1" thickBot="1" x14ac:dyDescent="0.3">
      <c r="A14" s="362"/>
      <c r="B14" s="74" t="s">
        <v>88</v>
      </c>
      <c r="C14" s="144">
        <f>C13</f>
        <v>71722.399999999994</v>
      </c>
      <c r="D14" s="145">
        <f>C14/C18</f>
        <v>2.6945130142802797E-4</v>
      </c>
      <c r="E14" s="75"/>
    </row>
    <row r="15" spans="1:5" ht="90.75" customHeight="1" thickBot="1" x14ac:dyDescent="0.3">
      <c r="A15" s="360" t="s">
        <v>89</v>
      </c>
      <c r="B15" s="75" t="s">
        <v>371</v>
      </c>
      <c r="C15" s="142">
        <v>923173.52</v>
      </c>
      <c r="D15" s="143">
        <f>C15/C17*D17</f>
        <v>3.468237348553501E-3</v>
      </c>
      <c r="E15" s="75" t="s">
        <v>372</v>
      </c>
    </row>
    <row r="16" spans="1:5" ht="20.25" customHeight="1" thickBot="1" x14ac:dyDescent="0.3">
      <c r="A16" s="361"/>
      <c r="B16" s="75"/>
      <c r="C16" s="142">
        <v>0</v>
      </c>
      <c r="D16" s="143">
        <v>0</v>
      </c>
      <c r="E16" s="75" t="s">
        <v>8</v>
      </c>
    </row>
    <row r="17" spans="1:5" ht="39" customHeight="1" thickBot="1" x14ac:dyDescent="0.3">
      <c r="A17" s="362"/>
      <c r="B17" s="74" t="s">
        <v>90</v>
      </c>
      <c r="C17" s="142">
        <f>C15</f>
        <v>923173.52</v>
      </c>
      <c r="D17" s="143">
        <f>C17/C18</f>
        <v>3.468237348553501E-3</v>
      </c>
      <c r="E17" s="75" t="s">
        <v>8</v>
      </c>
    </row>
    <row r="18" spans="1:5" ht="63.75" customHeight="1" thickBot="1" x14ac:dyDescent="0.3">
      <c r="A18" s="357" t="s">
        <v>233</v>
      </c>
      <c r="B18" s="358"/>
      <c r="C18" s="144">
        <f>C9+C12+C14+C17</f>
        <v>266179452.91000003</v>
      </c>
      <c r="D18" s="145">
        <f>D9+D12+D14+D17</f>
        <v>1</v>
      </c>
      <c r="E18" s="75" t="s">
        <v>373</v>
      </c>
    </row>
    <row r="19" spans="1:5" ht="20.25" customHeight="1" thickBot="1" x14ac:dyDescent="0.3">
      <c r="A19" s="348" t="s">
        <v>235</v>
      </c>
      <c r="B19" s="349"/>
      <c r="C19" s="349"/>
      <c r="D19" s="349"/>
      <c r="E19" s="350"/>
    </row>
    <row r="20" spans="1:5" ht="23.25" customHeight="1" x14ac:dyDescent="0.25">
      <c r="A20" s="351" t="s">
        <v>91</v>
      </c>
      <c r="B20" s="352"/>
      <c r="C20" s="355" t="s">
        <v>68</v>
      </c>
      <c r="D20" s="355" t="s">
        <v>234</v>
      </c>
      <c r="E20" s="355" t="s">
        <v>92</v>
      </c>
    </row>
    <row r="21" spans="1:5" ht="28.5" customHeight="1" thickBot="1" x14ac:dyDescent="0.3">
      <c r="A21" s="353"/>
      <c r="B21" s="354"/>
      <c r="C21" s="356"/>
      <c r="D21" s="356"/>
      <c r="E21" s="356"/>
    </row>
    <row r="22" spans="1:5" ht="20.25" customHeight="1" thickBot="1" x14ac:dyDescent="0.3">
      <c r="A22" s="342"/>
      <c r="B22" s="343"/>
      <c r="C22" s="75"/>
      <c r="D22" s="75"/>
      <c r="E22" s="75"/>
    </row>
    <row r="23" spans="1:5" ht="20.25" customHeight="1" thickBot="1" x14ac:dyDescent="0.3">
      <c r="A23" s="342"/>
      <c r="B23" s="343"/>
      <c r="C23" s="75"/>
      <c r="D23" s="75"/>
      <c r="E23" s="75"/>
    </row>
    <row r="24" spans="1:5" ht="20.25" customHeight="1" thickBot="1" x14ac:dyDescent="0.3">
      <c r="A24" s="344"/>
      <c r="B24" s="345"/>
      <c r="C24" s="345"/>
      <c r="D24" s="345"/>
      <c r="E24" s="346"/>
    </row>
    <row r="25" spans="1:5" x14ac:dyDescent="0.25">
      <c r="A25" s="25"/>
    </row>
    <row r="26" spans="1:5" x14ac:dyDescent="0.25">
      <c r="A26" s="347" t="s">
        <v>236</v>
      </c>
      <c r="B26" s="347"/>
      <c r="C26" s="347"/>
      <c r="D26" s="347"/>
      <c r="E26" s="347"/>
    </row>
    <row r="27" spans="1:5" ht="22.5" customHeight="1" x14ac:dyDescent="0.25">
      <c r="A27" s="347" t="s">
        <v>237</v>
      </c>
      <c r="B27" s="347"/>
      <c r="C27" s="347"/>
      <c r="D27" s="347"/>
      <c r="E27" s="347"/>
    </row>
  </sheetData>
  <mergeCells count="22">
    <mergeCell ref="A18:B18"/>
    <mergeCell ref="A2:E2"/>
    <mergeCell ref="A4:A5"/>
    <mergeCell ref="B4:B5"/>
    <mergeCell ref="C4:C5"/>
    <mergeCell ref="D4:D5"/>
    <mergeCell ref="E4:E5"/>
    <mergeCell ref="A6:E6"/>
    <mergeCell ref="A7:A9"/>
    <mergeCell ref="A10:A12"/>
    <mergeCell ref="A13:A14"/>
    <mergeCell ref="A15:A17"/>
    <mergeCell ref="A23:B23"/>
    <mergeCell ref="A24:E24"/>
    <mergeCell ref="A26:E26"/>
    <mergeCell ref="A27:E27"/>
    <mergeCell ref="A19:E19"/>
    <mergeCell ref="A20:B21"/>
    <mergeCell ref="C20:C21"/>
    <mergeCell ref="D20:D21"/>
    <mergeCell ref="E20:E21"/>
    <mergeCell ref="A22:B22"/>
  </mergeCells>
  <printOptions horizontalCentered="1"/>
  <pageMargins left="0.70866141732283472" right="0.70866141732283472" top="0.74803149606299213" bottom="0.74803149606299213" header="0.31496062992125984" footer="0.31496062992125984"/>
  <pageSetup scale="4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Consideraciones</vt:lpstr>
      <vt:lpstr>Ficha de Desempeño</vt:lpstr>
      <vt:lpstr>Anexo 1.</vt:lpstr>
      <vt:lpstr>Tabla 1.</vt:lpstr>
      <vt:lpstr>Tabla 2.</vt:lpstr>
      <vt:lpstr>Tabla 3.</vt:lpstr>
      <vt:lpstr>Tabla 4</vt:lpstr>
      <vt:lpstr>Tabla 5.</vt:lpstr>
      <vt:lpstr>Anexo 2.</vt:lpstr>
      <vt:lpstr>Anexo 3.</vt:lpstr>
      <vt:lpstr>Anexo 4.</vt:lpstr>
      <vt:lpstr>Anexo 5.</vt:lpstr>
      <vt:lpstr>GUIA-VIDEO</vt:lpstr>
      <vt:lpstr>'Ficha de Desempeño'!Área_de_impresión</vt:lpstr>
      <vt:lpstr>'Anexo 4.'!Títulos_a_imprimir</vt:lpstr>
      <vt:lpstr>'Ficha de Desempeño'!Títulos_a_imprimir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2024-04-17T16:35:09Z</dcterms:modified>
</cp:coreProperties>
</file>