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activeTab="1"/>
  </bookViews>
  <sheets>
    <sheet name="Consideraciones" sheetId="12" r:id="rId1"/>
    <sheet name="Ficha de Desempeño" sheetId="2" r:id="rId2"/>
    <sheet name="Anexo 1." sheetId="13" r:id="rId3"/>
    <sheet name="Tabla 1." sheetId="15" r:id="rId4"/>
    <sheet name="Tabla 2." sheetId="5" r:id="rId5"/>
    <sheet name="Tabla 3." sheetId="17" r:id="rId6"/>
    <sheet name="Tabla 4." sheetId="18" r:id="rId7"/>
    <sheet name="Anexo 2." sheetId="19" r:id="rId8"/>
    <sheet name="Anexo 3." sheetId="20" r:id="rId9"/>
    <sheet name="Anexo 4." sheetId="14" r:id="rId10"/>
  </sheets>
  <calcPr calcId="162913"/>
</workbook>
</file>

<file path=xl/calcChain.xml><?xml version="1.0" encoding="utf-8"?>
<calcChain xmlns="http://schemas.openxmlformats.org/spreadsheetml/2006/main">
  <c r="C46" i="19" l="1"/>
  <c r="C43" i="19"/>
  <c r="C33" i="19"/>
  <c r="C49" i="19" s="1"/>
  <c r="D15" i="18"/>
  <c r="C15" i="18"/>
  <c r="E14" i="18"/>
  <c r="E13" i="18"/>
  <c r="E12" i="18"/>
  <c r="E11" i="18"/>
  <c r="E10" i="18"/>
  <c r="E9" i="18"/>
  <c r="E8" i="18"/>
  <c r="E7" i="18"/>
  <c r="E15" i="18" s="1"/>
  <c r="E218" i="17"/>
  <c r="D218" i="17"/>
  <c r="C218" i="17"/>
  <c r="B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218" i="17" s="1"/>
  <c r="E37" i="15"/>
  <c r="D44" i="19" l="1"/>
  <c r="D42" i="19"/>
  <c r="D40" i="19"/>
  <c r="D38" i="19"/>
  <c r="D36" i="19"/>
  <c r="D34" i="19"/>
  <c r="D32" i="19"/>
  <c r="D30" i="19"/>
  <c r="D28" i="19"/>
  <c r="D26" i="19"/>
  <c r="D24" i="19"/>
  <c r="D22" i="19"/>
  <c r="D20" i="19"/>
  <c r="D18" i="19"/>
  <c r="D16" i="19"/>
  <c r="D14" i="19"/>
  <c r="D12" i="19"/>
  <c r="D45" i="19"/>
  <c r="D41" i="19"/>
  <c r="D39" i="19"/>
  <c r="D37" i="19"/>
  <c r="D35" i="19"/>
  <c r="D31" i="19"/>
  <c r="D29" i="19"/>
  <c r="D27" i="19"/>
  <c r="D25" i="19"/>
  <c r="D23" i="19"/>
  <c r="D21" i="19"/>
  <c r="D19" i="19"/>
  <c r="D17" i="19"/>
  <c r="D15" i="19"/>
  <c r="D13" i="19"/>
  <c r="D7" i="19"/>
  <c r="D49" i="19" l="1"/>
  <c r="C22" i="5" l="1"/>
  <c r="C20" i="5"/>
  <c r="C14" i="5"/>
  <c r="C10" i="5"/>
  <c r="G35" i="15" l="1"/>
  <c r="F35" i="15"/>
  <c r="E35" i="15"/>
  <c r="D35" i="15"/>
  <c r="E33" i="15"/>
  <c r="D33" i="15"/>
  <c r="F32" i="15"/>
  <c r="G32" i="15" s="1"/>
  <c r="F31" i="15"/>
  <c r="G31" i="15" s="1"/>
  <c r="F30" i="15"/>
  <c r="G30" i="15" s="1"/>
  <c r="F29" i="15"/>
  <c r="G29" i="15" s="1"/>
  <c r="F28" i="15"/>
  <c r="G28" i="15" s="1"/>
  <c r="F27" i="15"/>
  <c r="G27" i="15" s="1"/>
  <c r="F26" i="15"/>
  <c r="G26" i="15" s="1"/>
  <c r="F25" i="15"/>
  <c r="G25" i="15" s="1"/>
  <c r="F24" i="15"/>
  <c r="G24" i="15" s="1"/>
  <c r="D23" i="15"/>
  <c r="G22" i="15"/>
  <c r="F22" i="15"/>
  <c r="F21" i="15"/>
  <c r="F20" i="15"/>
  <c r="G20" i="15" s="1"/>
  <c r="F19" i="15"/>
  <c r="G19" i="15" s="1"/>
  <c r="F18" i="15"/>
  <c r="G18" i="15" s="1"/>
  <c r="F17" i="15"/>
  <c r="G17" i="15" s="1"/>
  <c r="F16" i="15"/>
  <c r="G15" i="15"/>
  <c r="F15" i="15"/>
  <c r="E14" i="15"/>
  <c r="F14" i="15" s="1"/>
  <c r="E13" i="15"/>
  <c r="D13" i="15"/>
  <c r="D37" i="15" s="1"/>
  <c r="G12" i="15"/>
  <c r="F12" i="15"/>
  <c r="F11" i="15"/>
  <c r="F10" i="15"/>
  <c r="G10" i="15" s="1"/>
  <c r="F9" i="15"/>
  <c r="G9" i="15" s="1"/>
  <c r="F8" i="15"/>
  <c r="G8" i="15" s="1"/>
  <c r="F7" i="15"/>
  <c r="G7" i="15" s="1"/>
  <c r="F6" i="15"/>
  <c r="F13" i="15" s="1"/>
  <c r="E6" i="15"/>
  <c r="F23" i="15" l="1"/>
  <c r="G14" i="15"/>
  <c r="E23" i="15"/>
  <c r="F33" i="15"/>
  <c r="F37" i="15" s="1"/>
  <c r="G6" i="15"/>
</calcChain>
</file>

<file path=xl/sharedStrings.xml><?xml version="1.0" encoding="utf-8"?>
<sst xmlns="http://schemas.openxmlformats.org/spreadsheetml/2006/main" count="1100" uniqueCount="842">
  <si>
    <t>Fondo de Aportaciones para la Nómina Educativa y Gasto Operativo (FONE)</t>
  </si>
  <si>
    <t>Sección</t>
  </si>
  <si>
    <t>Figura (Gráfica) O Apartado</t>
  </si>
  <si>
    <t>Respuestas o Comentarios:</t>
  </si>
  <si>
    <t>Evidencia documental o Ligas electrónicas:</t>
  </si>
  <si>
    <t>Descripción del Fondo</t>
  </si>
  <si>
    <t>Contexto</t>
  </si>
  <si>
    <t>El objetivo de la sección es presentar las variables socioeconómicas que dan cuenta de las necesidades y/o problemas a los cuales el FONE puede contribuir u orientar la asignación y planeación de los recursos:</t>
  </si>
  <si>
    <t>Población de 5 a 14 años, en edad de escolarización</t>
  </si>
  <si>
    <t>Presupuesto y cobertura</t>
  </si>
  <si>
    <t>El objetivo de la sección es analizar, con base en el marco normativo del FONE, cómo se atendieron las necesidades por medio de la asignación y ejercicio del gasto. Para ello, se muestra el ejercicio, destino y concurrencia del fondo la Entidad Veracruzana para un Ejercicio Fiscal concluido, así como la incidencia sobre la población a la que benefician los recursos, desagregado por sexo.</t>
  </si>
  <si>
    <t xml:space="preserve">Número de plazas </t>
  </si>
  <si>
    <t>Otra (Especifique):</t>
  </si>
  <si>
    <r>
      <t xml:space="preserve">Total de Docentes </t>
    </r>
    <r>
      <rPr>
        <sz val="9"/>
        <color theme="1"/>
        <rFont val="Lucida Sans"/>
        <family val="2"/>
      </rPr>
      <t>pagados por FONE y Total de Docentes en la Entidad</t>
    </r>
  </si>
  <si>
    <t>Total Estatal de Población atendida con FONE:</t>
  </si>
  <si>
    <t>Análisis de indicadores estratégicos y de gestión</t>
  </si>
  <si>
    <t>El objetivo de esta sección es analizar el avance respecto a la meta de los indicadores estratégicos y de gestión de la Matriz de Indicadores para Resultados Federal (MIR) del fondo. Deberá presentarse información de un indicador estratégico y de uno de gestión del FONE en la Entidad Veracruzana, de los cuales debe señalarse el avance y la meta.</t>
  </si>
  <si>
    <t xml:space="preserve">Propósito 1. Eficiencia terminal en educación secundaria </t>
  </si>
  <si>
    <t>Componente 2: Tasa de variación de beneficiarios atendidos en centros de trabajo federalizados del nivel secundaria en la entidad federativa.</t>
  </si>
  <si>
    <t>FODA</t>
  </si>
  <si>
    <t>Fortalezas: se deben identificar, con base en la información establecida en la Ficha, las fortalezas del Fondo en la entidad. Éstas son aquellos elementos internos, capacidades de gestión o recursos, tanto humanos como materiales, que pueden utilizarse para lograr el Fin o Propósito. Deben estar redactadas de forma positiva considerando su aportación. Oportunidades: Se deben identificar las oportunidades del Fondo en la Entidad Veracruzana, es decir, aquellos factores externos no controlables que representan elementos potenciales de crecimiento o mejora. Deben estar redactadas en positivo, de forma coherente y sustentada en la información de la evaluación.  Debilidades: Se deben identificar las debilidades del FONE en la Entidad Veracruzana. Éstas se refieren a las limitaciones, fallas o defectos de los insumos o procesos internos relacionados con el Fondo, que pueden obstaculizar el logro de su Fin o Propósito. Amenazas: Se deben identificar las amenazas del FONE en la Entidad Veracruzana, es decir, los factores del entorno que, directa o indirectamente, afectan negativamente su quehacer e impiden o limitan la consecución de los objetivos.</t>
  </si>
  <si>
    <t>De acuerdo a la experiencia de la SEV con el manejo del FONE en el Estado plantear su FODA.</t>
  </si>
  <si>
    <t>Debilidades:</t>
  </si>
  <si>
    <t xml:space="preserve"> </t>
  </si>
  <si>
    <t>Seguimiento a recomendaciones</t>
  </si>
  <si>
    <t>Mecanismos que se utilizan para atender las recomendaciones provenientes de evaluaciones externas, así como señalar las que ya fueron atendidas en la Entidad Veracruzana</t>
  </si>
  <si>
    <t>Calidad y suficiencia de la información</t>
  </si>
  <si>
    <t>Llenado exclusivo de la ITI-IAP Veracruz</t>
  </si>
  <si>
    <t>Recomendaciones</t>
  </si>
  <si>
    <t>Datos de contacto</t>
  </si>
  <si>
    <t>Nombre del responsable del FONE, así como de la elaboración de la Ficha.</t>
  </si>
  <si>
    <t>Responsable de la elaboración de la Ficha</t>
  </si>
  <si>
    <t>Orden de Gobierno</t>
  </si>
  <si>
    <t xml:space="preserve">Fuente de Financiamiento </t>
  </si>
  <si>
    <t>Total</t>
  </si>
  <si>
    <t xml:space="preserve">Justificación o comentarios de la fuente de financiamiento </t>
  </si>
  <si>
    <t>Federal</t>
  </si>
  <si>
    <t>Subtotal Estatal (b)</t>
  </si>
  <si>
    <t>Ingresos propios</t>
  </si>
  <si>
    <t>Subtotal Estatal (c)</t>
  </si>
  <si>
    <t>Otros recursos (Especificar cuáles)</t>
  </si>
  <si>
    <t>Subtotal Otros recursos (d)</t>
  </si>
  <si>
    <t>CONCURRENCIA DE RECURSOS</t>
  </si>
  <si>
    <t>Orden de Gobierno y Fuente de Financiamiento</t>
  </si>
  <si>
    <t>Comentarios:</t>
  </si>
  <si>
    <t>Capítulos de gasto</t>
  </si>
  <si>
    <t>Concepto</t>
  </si>
  <si>
    <t>Aprobado</t>
  </si>
  <si>
    <t>Modificado</t>
  </si>
  <si>
    <t>Ejercido</t>
  </si>
  <si>
    <t>Ejercido/</t>
  </si>
  <si>
    <t>1000: 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</si>
  <si>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</si>
  <si>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</si>
  <si>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</si>
  <si>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</si>
  <si>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</si>
  <si>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</si>
  <si>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</si>
  <si>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Subtotal de Capítulo 1000</t>
  </si>
  <si>
    <t>2000: 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</si>
  <si>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</si>
  <si>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</si>
  <si>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</si>
  <si>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</si>
  <si>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</si>
  <si>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</si>
  <si>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</si>
  <si>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</si>
  <si>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</si>
  <si>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Subtotal de Capítulo 2000</t>
  </si>
  <si>
    <t>3000: 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</si>
  <si>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</si>
  <si>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</si>
  <si>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</si>
  <si>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</si>
  <si>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</si>
  <si>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</si>
  <si>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</si>
  <si>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</si>
  <si>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</si>
  <si>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Subtotal Capítulo 3000</t>
  </si>
  <si>
    <t xml:space="preserve">Total </t>
  </si>
  <si>
    <t>Nivel Educativo</t>
  </si>
  <si>
    <t>Tipo de servicio o modelo educativo</t>
  </si>
  <si>
    <t xml:space="preserve">Presupuesto </t>
  </si>
  <si>
    <t>Preescolar</t>
  </si>
  <si>
    <t>CENDI</t>
  </si>
  <si>
    <t>General</t>
  </si>
  <si>
    <t>Indígena</t>
  </si>
  <si>
    <t>Comunitario</t>
  </si>
  <si>
    <t>Subtotal Preescolar (a)</t>
  </si>
  <si>
    <t>Primaria</t>
  </si>
  <si>
    <t>Comunitaria</t>
  </si>
  <si>
    <t>Subtotal Primaria (b)</t>
  </si>
  <si>
    <t>Secundaria</t>
  </si>
  <si>
    <t>Técnica</t>
  </si>
  <si>
    <t>Telesecundaria</t>
  </si>
  <si>
    <t xml:space="preserve">Para trabajadores </t>
  </si>
  <si>
    <t>Subtotal Secundaria (c)</t>
  </si>
  <si>
    <t>Normal</t>
  </si>
  <si>
    <t>Subtotal Normal (d)</t>
  </si>
  <si>
    <t>Total (a+b+c+d)</t>
  </si>
  <si>
    <t>Municipio</t>
  </si>
  <si>
    <t>Niveles Válidos</t>
  </si>
  <si>
    <t>del personal</t>
  </si>
  <si>
    <t>Tipo de plaza</t>
  </si>
  <si>
    <t>Plaza</t>
  </si>
  <si>
    <t>Horas</t>
  </si>
  <si>
    <t>Respuesta:</t>
  </si>
  <si>
    <t>Nivel de Objetivo</t>
  </si>
  <si>
    <t>Nombre del Indicador</t>
  </si>
  <si>
    <t xml:space="preserve">Meta </t>
  </si>
  <si>
    <t>Logro</t>
  </si>
  <si>
    <t>% de cumplimiento</t>
  </si>
  <si>
    <t xml:space="preserve">Justificación </t>
  </si>
  <si>
    <t>Nombre del Sistema en el que se realiza la carga</t>
  </si>
  <si>
    <t>Instancia Federal y/o Estatal que le da seguimiento a los indicadores</t>
  </si>
  <si>
    <t>Indicadores MIR Federal</t>
  </si>
  <si>
    <t xml:space="preserve">Fin </t>
  </si>
  <si>
    <t xml:space="preserve">Propósito </t>
  </si>
  <si>
    <t xml:space="preserve">Componentes </t>
  </si>
  <si>
    <t xml:space="preserve">Actividades </t>
  </si>
  <si>
    <t>Indicadores Estatales (Programas Presupuestarios) o Actividades Institucionales</t>
  </si>
  <si>
    <t>Indicadores Institucionales</t>
  </si>
  <si>
    <t>Se pueden agregar el número necesario de celdas conforme a niveles de objetivos que apliquen.</t>
  </si>
  <si>
    <t>Ítem:</t>
  </si>
  <si>
    <t>Nombre de la evidencia:</t>
  </si>
  <si>
    <t>Consulta de la evidencia:</t>
  </si>
  <si>
    <t>¿Cómo afecta la rotación de personal a la operación y/o manejo del Fondo?</t>
  </si>
  <si>
    <t xml:space="preserve"> ¿Se destinaron al objetivo del Fondo o se regresaron? </t>
  </si>
  <si>
    <t>¿Dispone de Evaluaciones y/o auditorías internas del Fondo?</t>
  </si>
  <si>
    <t>CONSIDERACIONES</t>
  </si>
  <si>
    <t xml:space="preserve">Los siguientes anexos, forman parte del instrumento para realizar la Evaluación de desempeño de los Recursos del Fondo: </t>
  </si>
  <si>
    <t xml:space="preserve">Para realizar el correcto llenado de los formatos se recomienda lo siguiente: </t>
  </si>
  <si>
    <r>
      <t>·</t>
    </r>
    <r>
      <rPr>
        <sz val="16"/>
        <color theme="1"/>
        <rFont val="Times New Roman"/>
        <family val="1"/>
      </rPr>
      <t xml:space="preserve">         </t>
    </r>
    <r>
      <rPr>
        <sz val="16"/>
        <color theme="1"/>
        <rFont val="Verdana"/>
        <family val="2"/>
      </rPr>
      <t>Leer de manera detallada los siguientes documentos:</t>
    </r>
  </si>
  <si>
    <r>
      <t>·</t>
    </r>
    <r>
      <rPr>
        <sz val="16"/>
        <color theme="1"/>
        <rFont val="Times New Roman"/>
        <family val="1"/>
      </rPr>
      <t xml:space="preserve">         </t>
    </r>
    <r>
      <rPr>
        <sz val="16"/>
        <color theme="1"/>
        <rFont val="Verdana"/>
        <family val="2"/>
      </rPr>
      <t xml:space="preserve">La información debe requisarse (En cada una de las celdas según corresponda) con el mayor detalle y especificación posible </t>
    </r>
  </si>
  <si>
    <r>
      <t>·</t>
    </r>
    <r>
      <rPr>
        <sz val="16"/>
        <color theme="1"/>
        <rFont val="Times New Roman"/>
        <family val="1"/>
      </rPr>
      <t xml:space="preserve">         </t>
    </r>
    <r>
      <rPr>
        <sz val="16"/>
        <color theme="1"/>
        <rFont val="Verdana"/>
        <family val="2"/>
      </rPr>
      <t>En caso de dudas o inquietudes en el uso e interpretación de los instrumentos de evaluación, referirse a la subsecretaría de evaluación/Dirección General del Sistema Estatal de Planeación con las Figuras Validadoras.</t>
    </r>
  </si>
  <si>
    <t>Cédula de Información para armar la Ficha de Desempeño del Ejercicio Fiscal 2023
Anexo 1. Destino de las Aportaciones en el Estado
Tabla 1. Presupuesto del Fondo 2023 por Capítulo de Gasto
Tabla 2. Presupuesto Ejercido del Fondo 2023 por Nivel Educativo
Tabla 3. Presupuesto Ejercido del FONE 2023 por Distribución Geográfica
Tabla 4. Presupuesto por Niveles Válidos de Personal y Tipo de Plaza
Anexo 2.  Presupuesto del Fondo con Respecto al Total de Recursos de la Ejecutora 
Anexo 3. Resultados de Indicadores 2023
Anexo 4. Desempeño del Fondo
Guía para la elaboración del Video (Estilo Libre)</t>
  </si>
  <si>
    <r>
      <t xml:space="preserve">Programa Anual de Evaluación: </t>
    </r>
    <r>
      <rPr>
        <sz val="16"/>
        <color rgb="FF0000FF"/>
        <rFont val="Verdana"/>
        <family val="2"/>
      </rPr>
      <t xml:space="preserve">http://www.veracruz.gob.mx/finanzas/wp-content/uploads/sites/2/2024/01/PAE-12-17-nov-ok.pdf </t>
    </r>
  </si>
  <si>
    <t>Anexo 1. Cédula de Información para armar la Ficha de Desempeño del Ejercicio Fiscal 2023</t>
  </si>
  <si>
    <t>Cédula de Información para armar la Ficha de Desempeño del Ejercicio Fiscal 2023</t>
  </si>
  <si>
    <t>Educación básica en cifras, ciclo 2023: Alumnado, escuelas, docentes, % cobertura, Tasa neta de escolarización (3 a 14 años de edad)</t>
  </si>
  <si>
    <t>Presupuesto FONE 2023 en millones de pesos</t>
  </si>
  <si>
    <t>Concurrencia con recursos 2023 en millones de pesos</t>
  </si>
  <si>
    <t>Recursos Humanos del FONE, 2023: preescolar, primaria y secundaria, según aplique en niveles válidos en el Acuerdo por el que se da a conocer el Procedimiento y los plazos para llevar a cabo el proceso de conciliación de los registros de las plazas transferidas, así como la determinación de los conceptos y montos de las remuneraciones correspondientes</t>
  </si>
  <si>
    <t>Población atendida por el FONE 2023</t>
  </si>
  <si>
    <t>Número de recomendaciones PAE 2023 tomo II:</t>
  </si>
  <si>
    <t>Para llenar el Anexo 1 se debe:</t>
  </si>
  <si>
    <t xml:space="preserve">Tabla 1. Presupuesto del Fondo 2023 por Capítulo de Gasto
Tabla 2. Presupuesto Ejercido del Fondo 2023 por Nivel Educativo
Tabla 3. Presupuesto Ejercido del FONE 2023 por Distribución Geográfica
Tabla 4. Presupuesto por Niveles Válidos de Personal y Tipo de Plaza
</t>
  </si>
  <si>
    <r>
      <rPr>
        <b/>
        <sz val="14"/>
        <color theme="5" tint="-0.499984740745262"/>
        <rFont val="Lucida Sans"/>
        <family val="2"/>
      </rPr>
      <t>Tabla 1</t>
    </r>
    <r>
      <rPr>
        <b/>
        <sz val="14"/>
        <color rgb="FF000000"/>
        <rFont val="Lucida Sans"/>
        <family val="2"/>
      </rPr>
      <t>. Presupuesto del Fondo 2023 por Capítulo de Gasto</t>
    </r>
  </si>
  <si>
    <t>Fundamento legal por el que concurren y/o se complementan los recursos:</t>
  </si>
  <si>
    <t>% que representa el presupuesto del Fondo y cada Fuente de Financiamiento con respecto al total de recursos 2023 de la Ejecutora</t>
  </si>
  <si>
    <t>INGRESOS TOTALES 2023</t>
  </si>
  <si>
    <t>Total de ingresos 2023 de la Ejecutora (a + b+ c+ d)</t>
  </si>
  <si>
    <r>
      <rPr>
        <b/>
        <sz val="12"/>
        <color rgb="FF6E0D06"/>
        <rFont val="Lucida Sans"/>
        <family val="2"/>
      </rPr>
      <t xml:space="preserve">Anexo 3. </t>
    </r>
    <r>
      <rPr>
        <b/>
        <sz val="12"/>
        <color rgb="FF000000"/>
        <rFont val="Lucida Sans"/>
        <family val="2"/>
      </rPr>
      <t>Resultados de Indicadores</t>
    </r>
  </si>
  <si>
    <r>
      <t>·</t>
    </r>
    <r>
      <rPr>
        <sz val="12"/>
        <color rgb="FF000000"/>
        <rFont val="Times New Roman"/>
        <family val="1"/>
      </rPr>
      <t xml:space="preserve">         </t>
    </r>
    <r>
      <rPr>
        <b/>
        <sz val="12"/>
        <color rgb="FF000000"/>
        <rFont val="Lucida Sans"/>
        <family val="2"/>
      </rPr>
      <t>Anexar Fichas Técnicas y Reportes emitidos de los Sistemas en los que se reportan.</t>
    </r>
  </si>
  <si>
    <r>
      <rPr>
        <b/>
        <sz val="12"/>
        <color theme="5" tint="-0.499984740745262"/>
        <rFont val="Lucida Sans"/>
        <family val="2"/>
      </rPr>
      <t>Anexo 2</t>
    </r>
    <r>
      <rPr>
        <b/>
        <sz val="12"/>
        <color rgb="FF000000"/>
        <rFont val="Lucida Sans"/>
        <family val="2"/>
      </rPr>
      <t>. Presupuesto del Fondo 2023 con Respecto al Total de Recursos de la Ejecutora</t>
    </r>
  </si>
  <si>
    <r>
      <t>·</t>
    </r>
    <r>
      <rPr>
        <sz val="12"/>
        <color rgb="FF000000"/>
        <rFont val="Times New Roman"/>
        <family val="1"/>
      </rPr>
      <t xml:space="preserve">         </t>
    </r>
    <r>
      <rPr>
        <b/>
        <sz val="12"/>
        <color rgb="FF000000"/>
        <rFont val="Lucida Sans"/>
        <family val="2"/>
      </rPr>
      <t>Reportar los ingresos totales.</t>
    </r>
  </si>
  <si>
    <r>
      <t>·</t>
    </r>
    <r>
      <rPr>
        <sz val="12"/>
        <color rgb="FF000000"/>
        <rFont val="Times New Roman"/>
        <family val="1"/>
      </rPr>
      <t xml:space="preserve">         </t>
    </r>
    <r>
      <rPr>
        <b/>
        <sz val="12"/>
        <color rgb="FF000000"/>
        <rFont val="Lucida Sans"/>
        <family val="2"/>
      </rPr>
      <t>De aplicar concurrencia y/o complemento de recursos debe reportarse y explicarse que recursos concurren o complementan, señalando la Ley.</t>
    </r>
  </si>
  <si>
    <r>
      <rPr>
        <b/>
        <sz val="12"/>
        <color theme="5" tint="-0.499984740745262"/>
        <rFont val="Lucida Sans"/>
        <family val="2"/>
      </rPr>
      <t>Tabla 4</t>
    </r>
    <r>
      <rPr>
        <b/>
        <sz val="12"/>
        <color rgb="FF000000"/>
        <rFont val="Lucida Sans"/>
        <family val="2"/>
      </rPr>
      <t>. Presupuesto ejercido del FONE en 2023 por Niveles Válidos de Personal y Tipo de Plaza</t>
    </r>
  </si>
  <si>
    <r>
      <t>·</t>
    </r>
    <r>
      <rPr>
        <sz val="12"/>
        <color rgb="FF000000"/>
        <rFont val="Times New Roman"/>
        <family val="1"/>
      </rPr>
      <t xml:space="preserve">         </t>
    </r>
    <r>
      <rPr>
        <b/>
        <sz val="12"/>
        <color rgb="FF000000"/>
        <rFont val="Lucida Sans"/>
        <family val="2"/>
      </rPr>
      <t xml:space="preserve">Se debe incluir todos los niveles válidos según el </t>
    </r>
    <r>
      <rPr>
        <b/>
        <i/>
        <sz val="12"/>
        <color rgb="FF000000"/>
        <rFont val="Lucida Sans"/>
        <family val="2"/>
      </rPr>
      <t>Acuerdo por el que se da a conocer el Procedimiento y los plazos para llevar a cabo el proceso se conciliación de los registros de las plazas transferidas, así como la determinación de los conceptos y montos de las remuneraciones correspondientes</t>
    </r>
    <r>
      <rPr>
        <b/>
        <sz val="12"/>
        <color rgb="FF000000"/>
        <rFont val="Lucida Sans"/>
        <family val="2"/>
      </rPr>
      <t>.</t>
    </r>
  </si>
  <si>
    <r>
      <rPr>
        <b/>
        <sz val="12"/>
        <color theme="5" tint="-0.499984740745262"/>
        <rFont val="Lucida Sans"/>
        <family val="2"/>
      </rPr>
      <t>Tabla 3</t>
    </r>
    <r>
      <rPr>
        <b/>
        <sz val="12"/>
        <color rgb="FF000000"/>
        <rFont val="Lucida Sans"/>
        <family val="2"/>
      </rPr>
      <t>. Presupuesto Ejercido del FONE en 2023 por Distribución Geográfica</t>
    </r>
  </si>
  <si>
    <r>
      <rPr>
        <b/>
        <sz val="12"/>
        <color theme="5" tint="-0.499984740745262"/>
        <rFont val="Lucida Sans"/>
        <family val="2"/>
      </rPr>
      <t>Tabla 2</t>
    </r>
    <r>
      <rPr>
        <b/>
        <sz val="12"/>
        <color rgb="FF000000"/>
        <rFont val="Lucida Sans"/>
        <family val="2"/>
      </rPr>
      <t>. Presupuesto Ejercido del Fondo 2023 por Nivel Educativo</t>
    </r>
  </si>
  <si>
    <r>
      <rPr>
        <b/>
        <sz val="12"/>
        <color theme="5" tint="-0.499984740745262"/>
        <rFont val="Lucida Sans"/>
        <family val="2"/>
      </rPr>
      <t xml:space="preserve">Anexo 1. </t>
    </r>
    <r>
      <rPr>
        <b/>
        <sz val="12"/>
        <color rgb="FF000000"/>
        <rFont val="Lucida Sans"/>
        <family val="2"/>
      </rPr>
      <t>Destino de las Aportaciones en el Estado</t>
    </r>
  </si>
  <si>
    <r>
      <rPr>
        <b/>
        <sz val="14"/>
        <color rgb="FF6E0D06"/>
        <rFont val="Arial"/>
        <family val="2"/>
      </rPr>
      <t>Anexo 4.</t>
    </r>
    <r>
      <rPr>
        <b/>
        <sz val="14"/>
        <color rgb="FF000000"/>
        <rFont val="Arial"/>
        <family val="2"/>
      </rPr>
      <t xml:space="preserve"> Cuestionario de Desempeño</t>
    </r>
  </si>
  <si>
    <t>1.- ¿Dispone de Redes Sociales, Portal Oficial de Internet, Apps o cualquier otro medio para difundir lo relacionado al manejo y operación del Fondo? ¿Difunde en su página de Internet la información sobre el ejercicio, destino y aplicación de los recursos del fondo, así como los resultados obtenidos, conforme a lo que establece la normativa? Detalle ampliamente.</t>
  </si>
  <si>
    <t xml:space="preserve">2.- ¿Se presentó rotación o cambio de personal que opera y/o maneja el Fondo? ¿Cuántos? </t>
  </si>
  <si>
    <t xml:space="preserve">¿Fueron reemplazados o causaron vacante? </t>
  </si>
  <si>
    <t xml:space="preserve">3.- ¿Abrieron, dentro del plazo establecido en la norma, una cuenta bancaria productiva y específica, en la que se recibieron y administraron exclusivamente los recursos del Fondo y sus rendimientos financieros? </t>
  </si>
  <si>
    <t>¿Los recursos fueron transferidos en tiempo y forma conforme al calendario?</t>
  </si>
  <si>
    <t xml:space="preserve"> ¿Generaron rendimientos? ¿Cuánto? </t>
  </si>
  <si>
    <t>¿Los rendimientos financieros generados, se registraron contable y presupuestalmente?</t>
  </si>
  <si>
    <t xml:space="preserve">4.- ¿Comprometieron recursos 2023 para el primer trimestre de 2024? </t>
  </si>
  <si>
    <t xml:space="preserve">¿Al finalizar el trimestre devengaron o pagaron  lo comprometido o se devolvió? </t>
  </si>
  <si>
    <t xml:space="preserve">¿A qué monto ascendió lo comprometido o devuelto? </t>
  </si>
  <si>
    <t>¿Qué beneficios se obtienen al poder comprometer los recursos?</t>
  </si>
  <si>
    <t xml:space="preserve">5.- ¿Participó en alguna evaluación del PAE Federal que emite SHCP y CONEVAL? </t>
  </si>
  <si>
    <t xml:space="preserve">¿Fue incluido en alguna evaluación del PAE Tomo I de indicadores en el Estado? </t>
  </si>
  <si>
    <t>6.- Explique el sistema contable y presupuestal para los registros acuerdo con la LGCG y los documentos emitidos por el CONAC, el registro de los movimientos financieros así como los controles internos que dispone la Ejecutora respecto al Fondo.</t>
  </si>
  <si>
    <t>Control Interno:</t>
  </si>
  <si>
    <t>Rubro</t>
  </si>
  <si>
    <t>Cantidad</t>
  </si>
  <si>
    <t>Sesiones ordinarias del Comité</t>
  </si>
  <si>
    <t>Sesiones extraordinarias del Comité</t>
  </si>
  <si>
    <t>Mesas o reuniones de trabajo del Comité</t>
  </si>
  <si>
    <t>Número de capacitaciones</t>
  </si>
  <si>
    <t>Cuestionamiento</t>
  </si>
  <si>
    <t>Sí/No</t>
  </si>
  <si>
    <t>Programa de Control Interno</t>
  </si>
  <si>
    <t>Informe Anual de Resultados</t>
  </si>
  <si>
    <t>Aplicación del análisis general del estado que guarda el ente</t>
  </si>
  <si>
    <t>Aplicación del análisis de los componentes y principios del ente</t>
  </si>
  <si>
    <t>Matriz de gestión de riesgos</t>
  </si>
  <si>
    <t>Auditoría de Control Interno</t>
  </si>
  <si>
    <t>Participación Social y/o Ciudadana</t>
  </si>
  <si>
    <t xml:space="preserve">Número Total de Comités </t>
  </si>
  <si>
    <t xml:space="preserve">Número Total de reuniones o verificaciones de los Comités </t>
  </si>
  <si>
    <t>Número Total de ciudadanos que participaron en los Comités</t>
  </si>
  <si>
    <t xml:space="preserve">Número de Cédulas de vigilancia y/o Reportes de resultados emitidos por los Comités  </t>
  </si>
  <si>
    <t xml:space="preserve">Programa Anual </t>
  </si>
  <si>
    <t>Actas de Entrega-Recepción de obras</t>
  </si>
  <si>
    <t xml:space="preserve">Incidentes reportados por los Comités </t>
  </si>
  <si>
    <t>Quejas y/o denuncias propiciado del trabajo de los Comités</t>
  </si>
  <si>
    <t>Auditoría y/o evaluación de la  Participación Social y/o ciudadana</t>
  </si>
  <si>
    <t>Cobertura</t>
  </si>
  <si>
    <t xml:space="preserve">Describir brevemente los objetivos y destinos del FONE de acuerdo con la normatividad. </t>
  </si>
  <si>
    <t>Porcentaje del presupuesto asignado al Estado respecto al presupuesto total del FONE mediante la fórmula de distribución, y la posición que la Entidad Veracruzana ocupa respecto de las demás.</t>
  </si>
  <si>
    <t>Número de recomendaciones atendidas:</t>
  </si>
  <si>
    <t>Número de recomendaciones concluidas:</t>
  </si>
  <si>
    <t>Los cuales deben ser llenados a detalle con la finalidad de ampliar, actualizar y mejorar la información disponible sobre el destino y ejercicio del presupuesto y los resultados; fomentando la cultura de la evaluación en el Gobierno Estatal y su disposición a participar en ella.</t>
  </si>
  <si>
    <r>
      <t xml:space="preserve">Término de Referencia: </t>
    </r>
    <r>
      <rPr>
        <sz val="16"/>
        <color rgb="FF0000FF"/>
        <rFont val="Verdana"/>
        <family val="2"/>
      </rPr>
      <t>http://www.veracruz.gob.mx/finanzas/transparencia/transparencia-proactiva/financiamiento-y-seguimiento-de-programas-de-desarrollo/evaluaciones-a-fondos-federales-2024/</t>
    </r>
  </si>
  <si>
    <t>Para la Evaluación del PAE 2023 se determinaron a la Secretaría de Educación de Veracruz 11 recomendaciones emitidas por la Instancia Técnica Independiente, las cuales se analizaron y validaron 3 recomendaciones como proyectos de Mejora mediante el Anexo I Validación de los Aspectos Susceptibles de Mejora los cuales se reportaron a la Secretaría de Finanzas y Planeación (SEFIPLAN), mediante el Sistema de Seguimiento de Proyectos de Mejora para el Bienestar (SSPMB) Versión 2.0; mismos que se encuentran publicados en la Página Oficial de La Secretaría de Educación de Veracruz  dentro de los enlaces de interés en el apartado especial para el Programa Anual de Evaluación (PAE) 2023 dentro de las Evaluaciones a Fondos Federales; así mismo incluyó la justificación de no validar 8 recomendaciones porque ya se han realizado las acciones para su cumplimiento.</t>
  </si>
  <si>
    <t>De las 3 recomendaciones validadas, capturadas y cargadas en el Sistema de Seguimiento de Proyectos de Mejora para el Bienestar (SSPMB) Versión 2.0, han sido concluidos los 3 Proyectos de Mejora y reportados al 100% mediante el Anexo IV Seguimiento a Aspectos Susceptibles de Mejora, Derivado de Informes y Evaluaciones Externas; los cuales se encuentran publicados en la Página de Internet de la Secretaría de Educación de Veracruz en el apartado especial para el Programa Anual e Evaluación (PAE) 2023 dentro de las Evaluaciones a Fondos Federales, incluidas las evidencias documentales de su cumplimiento.</t>
  </si>
  <si>
    <t>Número de recomendaciones pendientes de concluir: Ninguna</t>
  </si>
  <si>
    <t>https://www.sev.gob.mx/v1/difusion/pae/</t>
  </si>
  <si>
    <t>Se atendieron y concluyeron al 100% 3 recomendaciones para igual número de Proyectos de Mejora</t>
  </si>
  <si>
    <t>Responsable del FONE Nombre: Mtro. Víctor Emmanuel Vargas Barrientos</t>
  </si>
  <si>
    <t>Teléfono: 2288417700 EXT. 7441</t>
  </si>
  <si>
    <t>Correo: victvargas@msev.gob.mx</t>
  </si>
  <si>
    <t>Nombre: M.A. Lorena Herrera Becerra</t>
  </si>
  <si>
    <t>Teléfono: 2288417700 EXT. 7510</t>
  </si>
  <si>
    <t>Correo: lherrerab@msev.gob.mx</t>
  </si>
  <si>
    <t>https://www.sev.gob.mx/v1/directorio/#!/</t>
  </si>
  <si>
    <t>La Secretaría de Educación de Veracruz no participó en alguna evaluación del PAE Federal que emite SHCP y CONEVAL</t>
  </si>
  <si>
    <t>Se realizó la Evaluación de Desempeño del Fondo de Aportaciones para la Nómina Educativa y Gasto Operativo (FONE) Ejercicio Fiscal 2022, correspondiente al Programa Anual de Evaluación (PAE) 2023 Tomo II .
Actividad denominada Verificación y seguimiento al Proceso de Integración y Pago de Nómina del Personal Educativo en la Secretaría de Educación de Veracruz, con Recursos del Fondo de Aportaciones para la Nómina Educativa y Gasto Operativo (FONE), por el periodo de enero-junio de 2023 por parte del Órgano Interno de Control en la Secretaría de Educación de Veracruz.</t>
  </si>
  <si>
    <t>Oficio No. OIC/SEV/FIS/2691/2023</t>
  </si>
  <si>
    <t>https://www.sev.gob.mx/v1/difusion/pae/
Se anexa archivo en formato PDF.</t>
  </si>
  <si>
    <t>Programa Anual de Trabajo</t>
  </si>
  <si>
    <t>Informe Anual del Ejercico anterior</t>
  </si>
  <si>
    <t>4000: Transferencias, Asignaciones, Subsidios y Otras Ayudas</t>
  </si>
  <si>
    <t>AYUDAS SOCIALES</t>
  </si>
  <si>
    <t>Subtotal Capítulo 4000</t>
  </si>
  <si>
    <t>NOTA: El presupuesto modificado y ejercido incluye el importe de $1,703,741.69 de rendimientos generados en "Otros de Gasto Corriente".</t>
  </si>
  <si>
    <t>En las cifras para los capítulos 2000 y 3000 se incluyen los rendimientos financieron generados en "Gastos de Operación", por un importe de $445,403.79</t>
  </si>
  <si>
    <t xml:space="preserve">ACAJETE                                                     </t>
  </si>
  <si>
    <t xml:space="preserve">ACATLAN                                                     </t>
  </si>
  <si>
    <t xml:space="preserve">ACAYUCAN                                                    </t>
  </si>
  <si>
    <t xml:space="preserve">ACTOPAN                                                     </t>
  </si>
  <si>
    <t xml:space="preserve">ACULA                                                       </t>
  </si>
  <si>
    <t xml:space="preserve">ACULTZINGO                                                  </t>
  </si>
  <si>
    <t xml:space="preserve">CAMARON DE TEJEDA                                           </t>
  </si>
  <si>
    <t xml:space="preserve">ALPATLAHUAC                                                 </t>
  </si>
  <si>
    <t xml:space="preserve">ALTO LUCERO DE GUTIERREZ BARRIOS                            </t>
  </si>
  <si>
    <t xml:space="preserve">ALTOTONGA                                                   </t>
  </si>
  <si>
    <t xml:space="preserve">ALVARADO                                                    </t>
  </si>
  <si>
    <t xml:space="preserve">AMATITLAN                                                   </t>
  </si>
  <si>
    <t xml:space="preserve">NARANJOS AMATLAN                                            </t>
  </si>
  <si>
    <t xml:space="preserve">AMATLAN DE LOS REYES                                        </t>
  </si>
  <si>
    <t xml:space="preserve">ANGEL R. CABADA                                             </t>
  </si>
  <si>
    <t xml:space="preserve">LA ANTIGUA                                                  </t>
  </si>
  <si>
    <t xml:space="preserve">APAZAPAN                                                    </t>
  </si>
  <si>
    <t xml:space="preserve">AQUILA                                                      </t>
  </si>
  <si>
    <t xml:space="preserve">ASTACINGA                                                   </t>
  </si>
  <si>
    <t xml:space="preserve">ATLAHUILCO                                                  </t>
  </si>
  <si>
    <t xml:space="preserve">ATOYAC                                                      </t>
  </si>
  <si>
    <t xml:space="preserve">ATZACAN                                                     </t>
  </si>
  <si>
    <t xml:space="preserve">ATZALAN                                                     </t>
  </si>
  <si>
    <t xml:space="preserve">TLALTETELA                                                  </t>
  </si>
  <si>
    <t xml:space="preserve">AYAHUALULCO                                                 </t>
  </si>
  <si>
    <t xml:space="preserve">BANDERILLA                                                  </t>
  </si>
  <si>
    <t xml:space="preserve">BENITO JUAREZ                                               </t>
  </si>
  <si>
    <t xml:space="preserve">BOCA DEL RIO                                                </t>
  </si>
  <si>
    <t xml:space="preserve">CALCAHUALCO                                                 </t>
  </si>
  <si>
    <t xml:space="preserve">CAMERINO Z. MENDOZA                                         </t>
  </si>
  <si>
    <t xml:space="preserve">CARRILLO PUERTO                                             </t>
  </si>
  <si>
    <t xml:space="preserve">CATEMACO                                                    </t>
  </si>
  <si>
    <t xml:space="preserve">CAZONES                                                     </t>
  </si>
  <si>
    <t xml:space="preserve">CERRO AZUL                                                  </t>
  </si>
  <si>
    <t xml:space="preserve">CITLALTEPETL                                                </t>
  </si>
  <si>
    <t xml:space="preserve">COACOATZINTLA                                               </t>
  </si>
  <si>
    <t xml:space="preserve">COAHUITLAN                                                  </t>
  </si>
  <si>
    <t xml:space="preserve">COATEPEC                                                    </t>
  </si>
  <si>
    <t xml:space="preserve">COATZACOALCOS                                               </t>
  </si>
  <si>
    <t xml:space="preserve">COATZINTLA                                                  </t>
  </si>
  <si>
    <t xml:space="preserve">COETZALA                                                    </t>
  </si>
  <si>
    <t xml:space="preserve">COLIPA                                                      </t>
  </si>
  <si>
    <t xml:space="preserve">COMAPA                                                      </t>
  </si>
  <si>
    <t xml:space="preserve">CORDOBA                                                     </t>
  </si>
  <si>
    <t xml:space="preserve">COSAMALOAPAN DE CARPIO                                      </t>
  </si>
  <si>
    <t xml:space="preserve">COSAUTLAN DE CARVAJAL                                       </t>
  </si>
  <si>
    <t xml:space="preserve">COSCOMATEPEC                                                </t>
  </si>
  <si>
    <t xml:space="preserve">COSOLEACAQUE                                                </t>
  </si>
  <si>
    <t xml:space="preserve">COTAXTLA                                                    </t>
  </si>
  <si>
    <t xml:space="preserve">COXQUIHUI                                                   </t>
  </si>
  <si>
    <t xml:space="preserve">COYUTLA                                                     </t>
  </si>
  <si>
    <t xml:space="preserve">CUICHAPA                                                    </t>
  </si>
  <si>
    <t xml:space="preserve">CUITLAHUAC                                                  </t>
  </si>
  <si>
    <t xml:space="preserve">CHACALTIANGUIS                                              </t>
  </si>
  <si>
    <t xml:space="preserve">CHALMA                                                      </t>
  </si>
  <si>
    <t xml:space="preserve">CHICONAMEL                                                  </t>
  </si>
  <si>
    <t xml:space="preserve">CHICONQUIACO                                                </t>
  </si>
  <si>
    <t xml:space="preserve">CHICONTEPEC                                                 </t>
  </si>
  <si>
    <t xml:space="preserve">CHINAMECA                                                   </t>
  </si>
  <si>
    <t xml:space="preserve">CHINAMPA DE GOROSTIZA                                       </t>
  </si>
  <si>
    <t xml:space="preserve">LAS CHOAPAS                                                 </t>
  </si>
  <si>
    <t xml:space="preserve">CHOCAMAN                                                    </t>
  </si>
  <si>
    <t xml:space="preserve">CHONTLA                                                     </t>
  </si>
  <si>
    <t xml:space="preserve">CHUMATLAN                                                   </t>
  </si>
  <si>
    <t xml:space="preserve">EMILIANO ZAPATA                                             </t>
  </si>
  <si>
    <t xml:space="preserve">ESPINAL                                                     </t>
  </si>
  <si>
    <t xml:space="preserve">FILOMENO MATA                                               </t>
  </si>
  <si>
    <t xml:space="preserve">FORTIN                                                      </t>
  </si>
  <si>
    <t xml:space="preserve">GUTIERREZ ZAMORA                                            </t>
  </si>
  <si>
    <t xml:space="preserve">HIDALGOTITLAN                                               </t>
  </si>
  <si>
    <t xml:space="preserve">HUATUSCO                                                    </t>
  </si>
  <si>
    <t xml:space="preserve">HUAYACOCOTLA                                                </t>
  </si>
  <si>
    <t xml:space="preserve">HUEYAPAN DE OCAMPO                                          </t>
  </si>
  <si>
    <t xml:space="preserve">HUILOAPAN                                                   </t>
  </si>
  <si>
    <t xml:space="preserve">IGNACIO DE LA LLAVE                                         </t>
  </si>
  <si>
    <t xml:space="preserve">ILAMATLAN                                                   </t>
  </si>
  <si>
    <t xml:space="preserve">ISLA                                                        </t>
  </si>
  <si>
    <t xml:space="preserve">IXCATEPEC                                                   </t>
  </si>
  <si>
    <t xml:space="preserve">IXHUACAN DE LOS REYES                                       </t>
  </si>
  <si>
    <t xml:space="preserve">IXHUATLAN DEL CAFE                                          </t>
  </si>
  <si>
    <t xml:space="preserve">IXHUATLANCILLO                                              </t>
  </si>
  <si>
    <t xml:space="preserve">IXHUATLAN DEL SURESTE                                       </t>
  </si>
  <si>
    <t xml:space="preserve">IXHUATLAN DE MADERO                                         </t>
  </si>
  <si>
    <t xml:space="preserve">IXMATLAHUACAN                                               </t>
  </si>
  <si>
    <t xml:space="preserve">IXTACZOQUITLAN                                              </t>
  </si>
  <si>
    <t xml:space="preserve">JALACINGO                                                   </t>
  </si>
  <si>
    <t xml:space="preserve">XALAPA                                                      </t>
  </si>
  <si>
    <t xml:space="preserve">JALCOMULCO                                                  </t>
  </si>
  <si>
    <t xml:space="preserve">JALTIPAN                                                    </t>
  </si>
  <si>
    <t xml:space="preserve">JAMAPA                                                      </t>
  </si>
  <si>
    <t xml:space="preserve">JESUS CARRANZA                                              </t>
  </si>
  <si>
    <t xml:space="preserve">XICO                                                        </t>
  </si>
  <si>
    <t xml:space="preserve">JILOTEPEC                                                   </t>
  </si>
  <si>
    <t xml:space="preserve">JUAN RODRIGUEZ CLARA                                        </t>
  </si>
  <si>
    <t xml:space="preserve">JUCHIQUE DE FERRER                                          </t>
  </si>
  <si>
    <t xml:space="preserve">LANDERO Y COSS                                              </t>
  </si>
  <si>
    <t xml:space="preserve">LERDO DE TEJADA                                             </t>
  </si>
  <si>
    <t xml:space="preserve">MAGDALENA                                                   </t>
  </si>
  <si>
    <t xml:space="preserve">MALTRATA                                                    </t>
  </si>
  <si>
    <t xml:space="preserve">MANLIO FABIO ALTAMIRANO                                     </t>
  </si>
  <si>
    <t xml:space="preserve">MARIANO ESCOBEDO                                            </t>
  </si>
  <si>
    <t xml:space="preserve">MARTINEZ DE LA TORRE                                        </t>
  </si>
  <si>
    <t xml:space="preserve">MECATLAN                                                    </t>
  </si>
  <si>
    <t xml:space="preserve">MECAYAPAN                                                   </t>
  </si>
  <si>
    <t xml:space="preserve">MEDELLIN                                                    </t>
  </si>
  <si>
    <t xml:space="preserve">MIAHUATLAN                                                  </t>
  </si>
  <si>
    <t xml:space="preserve">LAS MINAS                                                   </t>
  </si>
  <si>
    <t xml:space="preserve">MINATITLAN                                                  </t>
  </si>
  <si>
    <t xml:space="preserve">MISANTLA                                                    </t>
  </si>
  <si>
    <t xml:space="preserve">MIXTLA DE ALTAMIRANO                                        </t>
  </si>
  <si>
    <t xml:space="preserve">MOLOACAN                                                    </t>
  </si>
  <si>
    <t xml:space="preserve">NAOLINCO                                                    </t>
  </si>
  <si>
    <t xml:space="preserve">NARANJAL                                                    </t>
  </si>
  <si>
    <t xml:space="preserve">NAUTLA                                                      </t>
  </si>
  <si>
    <t xml:space="preserve">NOGALES                                                     </t>
  </si>
  <si>
    <t xml:space="preserve">OLUTA                                                       </t>
  </si>
  <si>
    <t xml:space="preserve">OMEALCA                                                     </t>
  </si>
  <si>
    <t xml:space="preserve">ORIZABA                                                     </t>
  </si>
  <si>
    <t xml:space="preserve">OTATITLAN                                                   </t>
  </si>
  <si>
    <t xml:space="preserve">OTEAPAN                                                     </t>
  </si>
  <si>
    <t xml:space="preserve">OZULUAMA DE MASCARE¤AS                                      </t>
  </si>
  <si>
    <t xml:space="preserve">PAJAPAN                                                     </t>
  </si>
  <si>
    <t xml:space="preserve">PANUCO                                                      </t>
  </si>
  <si>
    <t xml:space="preserve">PAPANTLA                                                    </t>
  </si>
  <si>
    <t xml:space="preserve">PASO DEL MACHO                                              </t>
  </si>
  <si>
    <t xml:space="preserve">PASO DE OVEJAS                                              </t>
  </si>
  <si>
    <t xml:space="preserve">LA PERLA                                                    </t>
  </si>
  <si>
    <t xml:space="preserve">PEROTE                                                      </t>
  </si>
  <si>
    <t xml:space="preserve">PLATON SANCHEZ                                              </t>
  </si>
  <si>
    <t xml:space="preserve">PLAYA VICENTE                                               </t>
  </si>
  <si>
    <t xml:space="preserve">POZA RICA DE HIDALGO                                        </t>
  </si>
  <si>
    <t xml:space="preserve">LAS VIGAS DE RAMIREZ                                        </t>
  </si>
  <si>
    <t xml:space="preserve">PUEBLO VIEJO                                                </t>
  </si>
  <si>
    <t xml:space="preserve">PUENTE NACIONAL                                             </t>
  </si>
  <si>
    <t xml:space="preserve">RAFAEL DELGADO                                              </t>
  </si>
  <si>
    <t xml:space="preserve">RAFAEL LUCIO                                                </t>
  </si>
  <si>
    <t xml:space="preserve">LOS REYES                                                   </t>
  </si>
  <si>
    <t xml:space="preserve">RIO BLANCO                                                  </t>
  </si>
  <si>
    <t xml:space="preserve">SALTABARRANCA                                               </t>
  </si>
  <si>
    <t xml:space="preserve">SAN ANDRES TENEJAPAN                                        </t>
  </si>
  <si>
    <t xml:space="preserve">SAN ANDRES TUXTLA                                           </t>
  </si>
  <si>
    <t xml:space="preserve">SAN JUAN EVANGELISTA                                        </t>
  </si>
  <si>
    <t xml:space="preserve">SANTIAGO TUXTLA                                             </t>
  </si>
  <si>
    <t xml:space="preserve">SAYULA DE ALEMAN                                            </t>
  </si>
  <si>
    <t xml:space="preserve">SOCONUSCO                                                   </t>
  </si>
  <si>
    <t xml:space="preserve">SOCHIAPA                                                    </t>
  </si>
  <si>
    <t xml:space="preserve">SOLEDAD ATZOMPA                                             </t>
  </si>
  <si>
    <t xml:space="preserve">SOLEDAD DE DOBLADO                                          </t>
  </si>
  <si>
    <t xml:space="preserve">SOTEAPAN                                                    </t>
  </si>
  <si>
    <t xml:space="preserve">TAMALIN                                                     </t>
  </si>
  <si>
    <t xml:space="preserve">TAMIAHUA                                                    </t>
  </si>
  <si>
    <t xml:space="preserve">TAMPICO ALTO                                                </t>
  </si>
  <si>
    <t xml:space="preserve">TANCOCO                                                     </t>
  </si>
  <si>
    <t xml:space="preserve">TANTIMA                                                     </t>
  </si>
  <si>
    <t xml:space="preserve">TANTOYUCA                                                   </t>
  </si>
  <si>
    <t xml:space="preserve">TATATILA                                                    </t>
  </si>
  <si>
    <t xml:space="preserve">CASTILLO DE TEAYO                                           </t>
  </si>
  <si>
    <t xml:space="preserve">TECOLUTLA                                                   </t>
  </si>
  <si>
    <t xml:space="preserve">TEHUIPANGO                                                  </t>
  </si>
  <si>
    <t xml:space="preserve">TEMAPACHE                                                   </t>
  </si>
  <si>
    <t xml:space="preserve">TEMPOAL                                                     </t>
  </si>
  <si>
    <t xml:space="preserve">TENAMPA                                                     </t>
  </si>
  <si>
    <t xml:space="preserve">TENOCHTITLAN                                                </t>
  </si>
  <si>
    <t xml:space="preserve">TEOCELO                                                     </t>
  </si>
  <si>
    <t xml:space="preserve">TEPATLAXCO                                                  </t>
  </si>
  <si>
    <t xml:space="preserve">TEPETLAN                                                    </t>
  </si>
  <si>
    <t xml:space="preserve">TEPETZINTLA                                                 </t>
  </si>
  <si>
    <t xml:space="preserve">TEQUILA                                                     </t>
  </si>
  <si>
    <t xml:space="preserve">JOSE AZUETA                                                 </t>
  </si>
  <si>
    <t xml:space="preserve">TEXCATEPEC                                                  </t>
  </si>
  <si>
    <t xml:space="preserve">TEXHUACAN                                                   </t>
  </si>
  <si>
    <t xml:space="preserve">TEXISTEPEC                                                  </t>
  </si>
  <si>
    <t xml:space="preserve">TEZONAPA                                                    </t>
  </si>
  <si>
    <t xml:space="preserve">TIERRA BLANCA                                               </t>
  </si>
  <si>
    <t xml:space="preserve">TIHUATLAN                                                   </t>
  </si>
  <si>
    <t xml:space="preserve">TLACOJALPAN                                                 </t>
  </si>
  <si>
    <t xml:space="preserve">TLACOLULAN                                                  </t>
  </si>
  <si>
    <t xml:space="preserve">TLACOTALPAN                                                 </t>
  </si>
  <si>
    <t xml:space="preserve">TLACOTEPEC DE MEJIA                                         </t>
  </si>
  <si>
    <t xml:space="preserve">TLACHICHILCO                                                </t>
  </si>
  <si>
    <t xml:space="preserve">TLALIXCOYAN                                                 </t>
  </si>
  <si>
    <t xml:space="preserve">TLALNELHUAYOCAN                                             </t>
  </si>
  <si>
    <t xml:space="preserve">TLAPACOYAN                                                  </t>
  </si>
  <si>
    <t xml:space="preserve">TLAQUILPA                                                   </t>
  </si>
  <si>
    <t xml:space="preserve">TLILAPAN                                                    </t>
  </si>
  <si>
    <t xml:space="preserve">TOMATLAN                                                    </t>
  </si>
  <si>
    <t xml:space="preserve">TONAYAN                                                     </t>
  </si>
  <si>
    <t xml:space="preserve">TOTUTLA                                                     </t>
  </si>
  <si>
    <t xml:space="preserve">TUXPAM                                                      </t>
  </si>
  <si>
    <t xml:space="preserve">TUXTILLA                                                    </t>
  </si>
  <si>
    <t xml:space="preserve">URSULO GALVAN                                               </t>
  </si>
  <si>
    <t xml:space="preserve">VEGA DE ALATORRE                                            </t>
  </si>
  <si>
    <t xml:space="preserve">VERACRUZ                                                    </t>
  </si>
  <si>
    <t xml:space="preserve">VILLA ALDAMA                                                </t>
  </si>
  <si>
    <t xml:space="preserve">XOXOCOTLA                                                   </t>
  </si>
  <si>
    <t xml:space="preserve">YANGA                                                       </t>
  </si>
  <si>
    <t xml:space="preserve">YECUATLA                                                    </t>
  </si>
  <si>
    <t xml:space="preserve">ZACUALPAN                                                   </t>
  </si>
  <si>
    <t xml:space="preserve">ZARAGOZA                                                    </t>
  </si>
  <si>
    <t xml:space="preserve">ZENTLA                                                      </t>
  </si>
  <si>
    <t xml:space="preserve">ZONGOLICA                                                   </t>
  </si>
  <si>
    <t xml:space="preserve">ZONTECOMATLAN DE LOPEZ Y FUENTES                            </t>
  </si>
  <si>
    <t xml:space="preserve">ZOZOCOLCO DE HIDALGO                                        </t>
  </si>
  <si>
    <t xml:space="preserve">AGUA DULCE                                                  </t>
  </si>
  <si>
    <t xml:space="preserve">EL HIGO                                                     </t>
  </si>
  <si>
    <t xml:space="preserve">NANCHITAL DE LAZARO CARDENAS DEL RIO                        </t>
  </si>
  <si>
    <t xml:space="preserve">TRES VALLES                                                 </t>
  </si>
  <si>
    <t xml:space="preserve">CARLOS A. CARRILLO                                          </t>
  </si>
  <si>
    <t xml:space="preserve">TATAHUICAPAN DE JUAREZ                                      </t>
  </si>
  <si>
    <t xml:space="preserve">UXPANAPA                                                    </t>
  </si>
  <si>
    <t xml:space="preserve">SAN RAFAEL                                                  </t>
  </si>
  <si>
    <t xml:space="preserve">SANTIAGO SOCHIAPAN                                          </t>
  </si>
  <si>
    <t>Nota: El presupuesto ejercido de FONE por municipio, solo corresponde al pago se servicios personales, no incluye pagos a terceros y nómina subsidiada.</t>
  </si>
  <si>
    <t>Servidores Públicos de Mando</t>
  </si>
  <si>
    <t>Docente de Educación Básica</t>
  </si>
  <si>
    <t>Personal de Apoyo y Asistencia a la Educación Básica</t>
  </si>
  <si>
    <t>Docente de Educación Superior (Homologado)</t>
  </si>
  <si>
    <t>Personal de Apoyo y Asistencia a la Educación Superior (Homologado)</t>
  </si>
  <si>
    <t>Personal de Mando de la Universidad pedagógica Nacional</t>
  </si>
  <si>
    <t>Personal de Apoyo y Asistencia de la Universidad Pedagógica Nacional</t>
  </si>
  <si>
    <t>Docente de la Universidad pedagógica Nacional</t>
  </si>
  <si>
    <t>2500123 FONE Servicos Personales</t>
  </si>
  <si>
    <t>2500123 FONE Otros de Gasto corriente</t>
  </si>
  <si>
    <t>2500123 FONE Gasto de Operación</t>
  </si>
  <si>
    <t>2515023 FONE Otros de Gasto Corriente (Rendimientos)</t>
  </si>
  <si>
    <t>2515023 FONE Gastos de Operación (Rendimientos)</t>
  </si>
  <si>
    <t xml:space="preserve">2500823 Fondo de Aportaciones para la Educación Tecnológica y de Adultos  (FAETA) </t>
  </si>
  <si>
    <t>2501423 Convenio de Colaboración  (CECyTEV) 2023</t>
  </si>
  <si>
    <t>2502123 Convenio de Colaboración (TEBACOM)</t>
  </si>
  <si>
    <t>2502323 Apoyo Financiero Etraordinario No Regularizable U080 2023</t>
  </si>
  <si>
    <t>2509123 Programa para el Desarrollo Profesional docente  Tipo Básica 2023</t>
  </si>
  <si>
    <t>2509223 Programa Nacional de Inglés 2023</t>
  </si>
  <si>
    <t>2512623 Fondo de Aportaciones para la Educación Tecnológicay de Adultos Rendimientos (FAETA R)</t>
  </si>
  <si>
    <t>2516223 Colegio de Estudios Cientificos y Tecnológicos del Estado de Veracruz Rendimientos</t>
  </si>
  <si>
    <t>2519123 Convenio Especifico de Colaboración para Operar el Programa Educación para Adultos 2023</t>
  </si>
  <si>
    <t>2521123 Programa Expansión de la Educación Inicial 2023</t>
  </si>
  <si>
    <t>2521423 Convenio Especifico de colaboración para Operar el Programa Educación para Adultos  Rendimientos 2023</t>
  </si>
  <si>
    <t>2525123  Pp U006 2023 Universidades Tecnológicas</t>
  </si>
  <si>
    <t>2525223 Pp U006 2023 Universidades Politécnicas</t>
  </si>
  <si>
    <t>2525523 Pp U006 Universidades Tenológicas Rendimientos</t>
  </si>
  <si>
    <t xml:space="preserve">2525623 Pp U006 2023 Universidades Polotécnicas Rendimientos </t>
  </si>
  <si>
    <t>2530123 UTS S247 Programa para el Desarrollo Profesional Docente 2023</t>
  </si>
  <si>
    <t>2532923 Programa de Fortalecimiento de los Servicios de Educación Especial 2023</t>
  </si>
  <si>
    <t>2533122 Programa Fortalecimiento a la Excelencia Educativa ejercicio fiscal 2023</t>
  </si>
  <si>
    <t>2551623 U079 Programa Expansión de la Educación Media Superior 2023</t>
  </si>
  <si>
    <t>2551723 U079 Programa Expansión de la Educación Media Superior y Superior  2023 Rendimientos</t>
  </si>
  <si>
    <t>2552223 UTS S247 Programa para el Desarrollo Profesional Docente 2023 Rendimientos</t>
  </si>
  <si>
    <t>Subtotal Federal (a)</t>
  </si>
  <si>
    <t>1100922 Remanente de Dependencias y Entidades</t>
  </si>
  <si>
    <t>1100121 Recursos Fiscales</t>
  </si>
  <si>
    <t>1100123 Recursos Fiscales</t>
  </si>
  <si>
    <t>1101423 Fomento a la Educación</t>
  </si>
  <si>
    <t>1200222 Prestamo Quirografario</t>
  </si>
  <si>
    <t>1501023 Fondo de Estabilización de los Ingresos de las Entidades Federativas (FEIEF)</t>
  </si>
  <si>
    <t>1502122 Participaciones Federales</t>
  </si>
  <si>
    <t>1502123 Participaciones Federales</t>
  </si>
  <si>
    <t>1502223 Rendimientos Participaciones Federales</t>
  </si>
  <si>
    <t>1100422 Recursos Propios de los Organismos Públicos Descentralizados</t>
  </si>
  <si>
    <t>1100423 Ingresos Propios OPD's Dispersora</t>
  </si>
  <si>
    <t>Estado Analítico del Ejercicio del Presupuesto de Egresos.</t>
  </si>
  <si>
    <t>No hay concurrencia, los recursos del FONE estan etiquetados y no son complementados con otras fuentes de financiamiento.</t>
  </si>
  <si>
    <t>Preescolar: 13,182</t>
  </si>
  <si>
    <t>Primaria: 27,618</t>
  </si>
  <si>
    <t>Normal: 236</t>
  </si>
  <si>
    <t>Personal de Apoyo: 4,282</t>
  </si>
  <si>
    <t>Secundaria: 26,688</t>
  </si>
  <si>
    <t>Administrativas: 11,754</t>
  </si>
  <si>
    <t>Directivas: 5,277</t>
  </si>
  <si>
    <t>Docentes: 89,378</t>
  </si>
  <si>
    <t>Número de docentes pagados con FONE: 60,723</t>
  </si>
  <si>
    <t>Total de Docentes en el Estado: 102,423</t>
  </si>
  <si>
    <t>https://consultapublicamx.plataformadetransparencia.org.mx/vut-web/faces/view/consultaPublica.xhtml#tarjetaInformativa</t>
  </si>
  <si>
    <t>https://nominatransparente.rhnet.gob.mx</t>
  </si>
  <si>
    <t xml:space="preserve">De conformidad con lo citado en los Artículos 26 de la Ley de Coordinación Fiscal y Artículos 13 y 16 de la Ley General de Educación, los objetivos y destinos del FONE los siguientes:
El objetivo del FONE consiste en apoyar a  las entidades federativas con recursos económicos complementarios, con el fin de dar cumplimiento a los objetivos plasmados en el marco del Acuerdo Nacional para la Modernización de la Educación Básica, para ejercer las atribuciones que de manera exclusiva se les asigna a la Entidades Federativas.
• Prestar servicios de educación inicial, básica, incluyendo la indígena, y especial, así como la normal y demás para la formación de maestros;
• Proponer a la Secretaría de Educación Pública los contenidos regionales que hayan de incluirse en los planes y programas de estudio para la educación preescolar, la primaria, la secundaria, la normal y demás para la formación de maestros de educación básica;
• Prestar los servicios de formación, actualización, capacitación y superación profesional para los maestros de educación básica, de conformidad con las disposiciones generales que la Secretaría determine.
</t>
  </si>
  <si>
    <t>Presupuesto autorizado FONE 2023:    $33,462,724,944.00                                                                       Presupuesto autorizado a Veracruz 2023: $56,441,648,781.00
Al Estado de Veracruz de Ignacio de la Llave durante el ejercicio 2023 le correspondió el 7.53% del presupuesto total del FONE y ocupa el segundo lugar respecto de las demás entidades federativas.</t>
  </si>
  <si>
    <t>En archivo PDF Avance Presupuestal por Fuente de Financiamiento a Nivel Partida</t>
  </si>
  <si>
    <t xml:space="preserve">https://www.sep.gob.mx/es/sep1/Normatividad_FONE  
En archivo PDF Avance Presupuestal por Fuente de Financiamiento a Nivel Partida y D.O.F. Presupuesto Autorizado 2023
Ley de Coordinación Fiscal 2023 en formato PDF
Ley General de Educación
Lineamientos del Gasto de Operación del FONE
Disposiciones específicas que deberán observar las entidades federativas para registrar cada nómina.
Criterios operativos que deberán observar las autoridades educativas para realizar movimientos de creación, cancelación, conversión, reubicación, transferencia, cambio de centro de trabajo y promoción de las plazas federalizadas.
Acuerdo por el que se da a conocer a los gobiernos de las entidades federativas y calendarización para la ministración durante el ejercicio fiscal 2023, de los recursos correspondientes a los Ramos Generales 28 Participaciones a Entidades Federativas y Municipioos y 33 Aportaciones Federales para Entidades Federativas y Municipios. 
</t>
  </si>
  <si>
    <t>En archivo PDF Avance Presupuestal por Fuente de Financiamiento a Nivel Partida
Estado Analítico del Ejercicio del Presupuesto de Egresos 2023
Oficio Circular No. SFP_0002_2023
Presupuesto FONE 2023
Acuerdo por el que se da a conocer a los gobiernos de las entidades federativas y calendarización para la ministración durante el ejercicio fiscal 2023, de los recursos correspondientes a los Ramos Generales 28 Participaciones a Entidades Federativas y Municipioos y 33 Aportaciones Federales para Entidades Federativas y Municipios.</t>
  </si>
  <si>
    <t>Aprobado: $33,462,724,944.00</t>
  </si>
  <si>
    <t>Modificado: $35,359,737,555.36</t>
  </si>
  <si>
    <t>Ejercido: $35,359,737,555.36</t>
  </si>
  <si>
    <t>No hay concurrencia, los recursos del Fone esta etiquetados y no son complementados con otras fuentes de financiamiento</t>
  </si>
  <si>
    <t>Aportaciones estatales: 0.00</t>
  </si>
  <si>
    <t xml:space="preserve">No se vio afectado el manejo del fondo toda vez que no hubo rotación </t>
  </si>
  <si>
    <t>No</t>
  </si>
  <si>
    <t>No aplica</t>
  </si>
  <si>
    <t>Sí, se aperturaron dos cuentas bancarias exclusivas para los recursos del Fondo de Aportaciones para la Nómina Educativa y Gasto Operativo (Fone).</t>
  </si>
  <si>
    <t>OFICIO No. SEV-OM-DRF-4905-2022 Notificación de Cuentas 2023</t>
  </si>
  <si>
    <t xml:space="preserve">Si, fueron transferidos en tiempo y forma no hubo atraso en las ministraciones de los recursos del Fondo 2023 de acuerdo a lo calendarizado todo fue radicado. </t>
  </si>
  <si>
    <t>No, El recurso se ejerce por ejercicio fiscal, por lo que no se pueden comprometer recursos.</t>
  </si>
  <si>
    <t>No Aplica</t>
  </si>
  <si>
    <t>Si</t>
  </si>
  <si>
    <t>Avance presupuestal por fuente de Financiamiento
Pólizas de Egresos</t>
  </si>
  <si>
    <t>Se anexa Archivo Electrónico, en formato PDF.</t>
  </si>
  <si>
    <t>https://www.dof.gob.mx/nota_detalle.php?codigo=5674889&amp;fecha=19/12/2022#gsc.tab=0
se anexa Archivo electrónico, en formato PDF.</t>
  </si>
  <si>
    <t xml:space="preserve">Acuerdo por el que se da a conocer a los gobiernos de las entidades federativas y calendarización para la ministración durante el ejercicio fiscal 2023, de los recursos correspondientes a los Ramos Generales 28 Participaciones a Entidades Federativas y Municipioos y 33 Aportaciones Federales para Entidades Federativas y Municipios.
Estados de cuenta </t>
  </si>
  <si>
    <t xml:space="preserve">De acuerdo al ámbito competencia de la Ejecutora, el sistema contable y presupuestal para los registros es mediante egresos en el SIAFEV 2.0 del cual se obtiene información documentada, toda vez que es en donde se registra manualmente el presupuesto devengado pagado de "Servicios Personales" que comunica la Secretaría de Educación Pública a través del "Informe del ejercicio de los recursos del FONE", "Gastos de Operación", y quincenalmente "Otros de Gasto Corriente"; de dicho sistema se obtienen avances presupuestales que reflejan los diversos momentos contables como son; PRESUPUESTO APROBADO, MODIFICADO, DEVENGADO Y PAGADO. En el SRFT (antes SFU), se reportan trimestralmente las aportaciones del FONE, información que se publica de acuerso al Artículo 48 de la LCF. El proceso de validación de la información reportada al SRFT, se encuentra coordinada "Ejecutora"-"Validadora", en términos de integración, consolidación y validación de la información.  </t>
  </si>
  <si>
    <t>Informes Trimestrales SRFT
Avances presupuestales por Fuente de Financiamiento
Estructura Programatica
Clasificador por Objeto del Gasto</t>
  </si>
  <si>
    <t xml:space="preserve">
Si, $ 2,149,145.48
</t>
  </si>
  <si>
    <t xml:space="preserve">Dictámenes de Suficiencia Presupuestal (DSP) de los rendimientos financieros generados.
Estados de Cuenta
</t>
  </si>
  <si>
    <t>Avance presupuestal por fuente de Financiamiento
Orden de pago num. 23160, 23162, 23163, 23164, 23166, 23167, 23168, 23171, 23172
Oficio Número SEV/OM/DRF/3823/2023.
Oficio Número SEV_OM_0025_2024</t>
  </si>
  <si>
    <t xml:space="preserve">Sí. Del total de los rendimientos financieros generados se aplicaron a los fines del fondo el importe de $2,149,145.48
Asimismo, fueron reintegrados a la Tesorería de la Federación a través de la Secretaría de Finanzas y Planeación, rendimientos financieros por el importe de $ 184,299.98
</t>
  </si>
  <si>
    <t>Se anexa Archivo Electrónico, en formato PDF y Excel.</t>
  </si>
  <si>
    <t>Página WEB de la Secretaría de Educación de Veracruz
Captura de pantalla del Programa anual de Evaluación
Captura de pantalla Aplicación de Recursos Federales
Sistema de consulta de Indicadores FONE 
D.O.F. Presupuesto autorizado 2023</t>
  </si>
  <si>
    <t>https://www.sev.gob.mx/normatividad-fone/
https://www.sev.gob.mx/transparencia/#!/
http://www.veracruz.gob.mx/finanzas/transparencia/transparencia-proactiva/contabilidad-gubernamental/formato-unico/
https://www.sev.gob.mx/transparencia/de_interes/aplicacion-de-recursos-federales/
https://www.sev.gob.mx/v1/difusion/pae/
https://www.sev.gob.mx/v1/comites-de-contraloria-ciudadana/</t>
  </si>
  <si>
    <t>SI
Se difunde en el Portal de Internet de la Secretaría de Educación de Veracruz la Normatividad FONE, Información Financiera, la Aplicación de Recursos Federales , la Evaluación de Desempeño del Fondo de Aportaciones para la Nómina Educativa y Gasto Operativo (FONE) Ejercicio Fiscal 2022, correspondiente al Programa Anual de Evaluación (PAE) 2023 Tomo II, así mismo dentro de las obligaciones de transparencia se encuentran fracciones que son reportadas en el Fondo, tales como: *Estructura Orgánica completa vinculando atribuciones y responsabilidades de cada servidor público prestador de servicios profesionales, (Art 15 fracción II LTAIPEV), *Indicadores de gestión (Art 15 fracción V LTAIPEV), *Remuneración Bruta y Neta de todos los servidores  públicos (Art 15 fracción VIII LTAIPEV), *Información Financiera (Art 15 fracción XXI LTAIPEV), Procedimientos de Adjudicación y contratación de servicios (Art 15 fracción XXVIII LTAIPEV) y se puede consultar en la siguiente liga https://www.sev.gob.mx/transparencia/#!/
Los recursos del Fondo están disponible a la sociedad en el Diario Oficial de la Federación Acuerdo por el que se da a conocer a los gobiernos de las entidades federativas y calendarización para la ministración durante el ejercicio fiscal 2023, de los recursos correspondientes a los Ramos Generales 28 Participaciones a Entidades Federativas y Municipioos y 33 Aportaciones Federales para Entidades Federativas y Municipios.</t>
  </si>
  <si>
    <t>Actas de las primera, segunda y tercera sesiones ordinarias del Comité de Control y Desempeño Institucional  (COCODI) de la Secretaría de Educación de Veracruz.</t>
  </si>
  <si>
    <t>Se anexa Archivo Electrónico, en formato PDF</t>
  </si>
  <si>
    <t>Informe Anual del Sistema de Control Iinreno de la Secretaría de Educación de Veracruz</t>
  </si>
  <si>
    <t>Contraloría Social: 226
Participación Social: 17975</t>
  </si>
  <si>
    <t>Contraloría Social: 7
Participación Social: 17975</t>
  </si>
  <si>
    <t>Minuta de seguimiento 
Registro de Participación Social en la Educación</t>
  </si>
  <si>
    <t>Se tiene evidencia con documentación digital, los cuales cuentan Aviso de Privacidad conforme a lo dispuesto por la Ley 316 de Protección de Datos Personales en Posesión de Sujetos Obligados para el Estado de Veracruz, y demás normatividad que resulte aplicable.
https://repase.sep.gob.mx/login.jsp;jsessionid=3f092783bc3b77abde02fb4eb183</t>
  </si>
  <si>
    <t>Contraloría Social: 1,130
Participación Social: 3,718</t>
  </si>
  <si>
    <t>Contraloría Social: 37,958
Participación Social: 17975</t>
  </si>
  <si>
    <t>Formato FR-05 Datos de Constitución de Comités
Registro de Participación Social en la Educación</t>
  </si>
  <si>
    <t>Cédula de Vigilancia 
Registro de Participación Social en la Educación</t>
  </si>
  <si>
    <t>https://www.sev.gob.mx/v1/files/2023/07/INFORME-ANUAL-2022.pdf</t>
  </si>
  <si>
    <t>https://www.sev.gob.mx/v1/comites-de-contraloria-ciudadana/
https://www.sev.gob.mx/v1/files/2023/08/Plan_de_Trabajo_SEV.pdf</t>
  </si>
  <si>
    <t>Tasa bruta de escolarización del nivel preescolar</t>
  </si>
  <si>
    <t>SR- FT SISTEMA DE RESCURSOS FEDERALES TRANSFERIDOS</t>
  </si>
  <si>
    <t>Secretaría de Hacienda y Credito Público a tráves de la Secretaría de Finanzas y Planeación del Estado</t>
  </si>
  <si>
    <t>Tasa bruta de escolarización del nivel primaria</t>
  </si>
  <si>
    <t>Tasa bruta de escolarización del nivel secundaria</t>
  </si>
  <si>
    <t>Porcentaje de abandono escolar del nivel primaria</t>
  </si>
  <si>
    <t>Porcentaje de abandono escolar del nivel secundaria</t>
  </si>
  <si>
    <t>Eficiencia terminal en educación primaria</t>
  </si>
  <si>
    <t>Eficiencia terminal en educación secundaria</t>
  </si>
  <si>
    <t>Tasa de variación atendidos en centros de trabajo federalizados del nivel preescolar</t>
  </si>
  <si>
    <t>Tasa de variación atendidos en centros de trabajo federalizados del nivel primaria</t>
  </si>
  <si>
    <t>Tasa de variación atendidos en centros de trabajo federalizados del nivel secundaria</t>
  </si>
  <si>
    <t>Porcentaje de alumnos matriculados en educación preescolar</t>
  </si>
  <si>
    <t>Porcentaje de alumnos matriculados en educación primaria</t>
  </si>
  <si>
    <t>Porcentaje de alumnos matriculados en educación secundaria</t>
  </si>
  <si>
    <t>N/A</t>
  </si>
  <si>
    <t xml:space="preserve"> CCD.L.I.048.Y - Servicios Personales FONE</t>
  </si>
  <si>
    <t xml:space="preserve">  Porcentaje de plazas federalizadas FONE ejercidas en Veracruz</t>
  </si>
  <si>
    <t xml:space="preserve">  107,397/116,319</t>
  </si>
  <si>
    <t xml:space="preserve">  108,654/116,319</t>
  </si>
  <si>
    <t>El área no envía justificación.</t>
  </si>
  <si>
    <t>SISTEMA INTEGRAL DE ADMINISTRACIÓN FINANCIERA DEL ESTADO DE VERACRUZ-SIAFEV 2.0</t>
  </si>
  <si>
    <t>Secretaría de Finanzas y Planeación del Estado</t>
  </si>
  <si>
    <t xml:space="preserve"> CCD.L.I.049.Y - Gastos de Operación FONE</t>
  </si>
  <si>
    <t>Proporción de alumnos atendidos en Educación Preescolar en el estado.</t>
  </si>
  <si>
    <t>98,698/98,698</t>
  </si>
  <si>
    <t>101,854/98,698</t>
  </si>
  <si>
    <t>Para el cierre del ciclo escolar y debido a las acciones emprendidas para mitigar los efectos de la pandemia, se puede observar una recuperación de la matricula
reflejada en un crecimiento que supera la meta programada.</t>
  </si>
  <si>
    <t>Proporción de alumnos atendidos en CAPEP</t>
  </si>
  <si>
    <t>2155/98,698</t>
  </si>
  <si>
    <t>100%</t>
  </si>
  <si>
    <t>No tiene justificación porque cumplio con lo programado.</t>
  </si>
  <si>
    <t>Promedio de docentes asesorados en preescolar de CAPEP</t>
  </si>
  <si>
    <t>2500/2500</t>
  </si>
  <si>
    <t>Proporción de jefes de sector capacitados</t>
  </si>
  <si>
    <t>41 / 41</t>
  </si>
  <si>
    <t>41/41</t>
  </si>
  <si>
    <t>Proporción de videoconferencias al personal de los CAI</t>
  </si>
  <si>
    <t>20 / 20</t>
  </si>
  <si>
    <t>20/20</t>
  </si>
  <si>
    <t>Proporción de visitas a consejos técnicos de CAI SEV</t>
  </si>
  <si>
    <t>12 / 12</t>
  </si>
  <si>
    <t>12/12</t>
  </si>
  <si>
    <t>Proporción de visitas de acompañamiento a los consejos técnicos de los Jardines de niños Federales en el estado.</t>
  </si>
  <si>
    <t>Proporción de niños de 0 a 3 años atendidos en el servicio inicial otorgado en los 5 CAI-SEV</t>
  </si>
  <si>
    <t>555 / 555</t>
  </si>
  <si>
    <t>555/555</t>
  </si>
  <si>
    <t>Proporción de alumnos atendidos en Educación Primaria Federalizada</t>
  </si>
  <si>
    <t>381,419/381,419</t>
  </si>
  <si>
    <t>372,253/381419</t>
  </si>
  <si>
    <t>97%</t>
  </si>
  <si>
    <t>De la meta propuesta se logra alcanzar un 97.57%, esto debido al cierre de algunos centros de trabajo, cambios de domicilio y deserción.</t>
  </si>
  <si>
    <t>Proporción de asesorías técnico-pedagógicas otorgadas.</t>
  </si>
  <si>
    <t>10 / 10</t>
  </si>
  <si>
    <t>10/10</t>
  </si>
  <si>
    <t>Proporción de visitas a sectores educativos, zonas escolares y centros de trabajo.</t>
  </si>
  <si>
    <t>21 / 21</t>
  </si>
  <si>
    <t>21/21</t>
  </si>
  <si>
    <t>Proporción de jóvenes y adultos atendidos en Educación Básica.</t>
  </si>
  <si>
    <t>1,000 / 1,000</t>
  </si>
  <si>
    <t>978/1000</t>
  </si>
  <si>
    <t>Se logra alcanzar un porcentaje del 97.80%, debido a la deserción de alumnado.</t>
  </si>
  <si>
    <t>Proporción de docentes y personal directivo en CEBA capacitado.</t>
  </si>
  <si>
    <t>106/106</t>
  </si>
  <si>
    <t>Proporción de visitas a zonas escolares y centros de CEBA.</t>
  </si>
  <si>
    <t>Proporción de alumnos apoyados en albergues escolares e internado.</t>
  </si>
  <si>
    <t>406/406</t>
  </si>
  <si>
    <t>422/406</t>
  </si>
  <si>
    <t>El incremento de la matricula se debe a la movilidad de familias a la región por el periodo de la zafra</t>
  </si>
  <si>
    <t>Proporción de personal de albergues escolares y el internado capacitado.</t>
  </si>
  <si>
    <t>59/59</t>
  </si>
  <si>
    <t>61/59</t>
  </si>
  <si>
    <t>Se sobrecumplió la meta por alta de personal</t>
  </si>
  <si>
    <t>Proporción de visitas a albergues e internados</t>
  </si>
  <si>
    <t>4 / 4</t>
  </si>
  <si>
    <t>Proporción de alumnos atendidos en Educación Preescolar Indígena.</t>
  </si>
  <si>
    <t>35,197 / 35,197</t>
  </si>
  <si>
    <t>Proporción de alumnos atendidos en Educación Inicial Indígena.</t>
  </si>
  <si>
    <t>1010/1010</t>
  </si>
  <si>
    <t>Proporción de visitas realizadas a jefaturas en Educación Inicial y Preescolar.</t>
  </si>
  <si>
    <t>6 / 6</t>
  </si>
  <si>
    <t>6/6</t>
  </si>
  <si>
    <t>Proporción de alumnos atendidos en Educación Primaria Indígena</t>
  </si>
  <si>
    <t>63,084/63,084</t>
  </si>
  <si>
    <t>Proporción de visitas realizadas a jefaturas de Educación Primaria Indígena.</t>
  </si>
  <si>
    <t>15 / 15</t>
  </si>
  <si>
    <t>15/15</t>
  </si>
  <si>
    <t>Proporción de reuniones con supervisores escolares de primaria y preescolar indígena.</t>
  </si>
  <si>
    <t>16 / 16</t>
  </si>
  <si>
    <t>16/16</t>
  </si>
  <si>
    <t>Proporción de alumnos indígenas atendidos en el Centro de Integración Social</t>
  </si>
  <si>
    <t>135 / 135</t>
  </si>
  <si>
    <t>135/135</t>
  </si>
  <si>
    <t>Proporción de alumnos atendidos en Educación Secundaria Federal.</t>
  </si>
  <si>
    <t>305,000 / 305,000</t>
  </si>
  <si>
    <t>Proporción de alumnos asesorados en pensamiento matemático en Educación Secundaria Federal y Estatal.</t>
  </si>
  <si>
    <t>351,950 / 351,950</t>
  </si>
  <si>
    <t>Proporción de alumnos atendidos en servicios de calidad en el internado de la Secundaria Técnica número 20 de Alvarado Veracruz.</t>
  </si>
  <si>
    <t>138/138</t>
  </si>
  <si>
    <t>Proporción de alumnos atendidos en servicios de calidad en el internado de la Secundaria Técnica número 21 de San Gregorio Veracruz.</t>
  </si>
  <si>
    <t>131/131</t>
  </si>
  <si>
    <t>Proporción de estudiantes atendidos en los programas académicos UPN.</t>
  </si>
  <si>
    <t>2000/2000</t>
  </si>
  <si>
    <t>2552/2552</t>
  </si>
  <si>
    <t>El sistema no le solicita justificación porque su fórmula esta en "Otras proporciones"</t>
  </si>
  <si>
    <t>Proporción de docentes capacitados en los programas académicos de UPN.</t>
  </si>
  <si>
    <t>100 / 100</t>
  </si>
  <si>
    <t>100/100</t>
  </si>
  <si>
    <t>Proporción de docentes beneficiados con estímulos a través de UPN.</t>
  </si>
  <si>
    <t>110/110</t>
  </si>
  <si>
    <t>120/120</t>
  </si>
  <si>
    <t>Proporción de eventos educativos con impacto social promovidos por UPN.</t>
  </si>
  <si>
    <t>Proporción de alumnos evaluados</t>
  </si>
  <si>
    <t>135,000/135,000</t>
  </si>
  <si>
    <t>207,942/135000</t>
  </si>
  <si>
    <t>Para este indicador la meta se sobre cumplió de acuerdo a lo programado, debido a que se aplicó la Evaluación Diagnóstica para Alumnas y Alumnos del 2° a 3° de
primariay de 1° a 3° de secundaria, así como la participación en la Olimpiada del Conocimiento de Alumnas y Alumnos de 6| de primaria de Educación Básica</t>
  </si>
  <si>
    <t>Proporción de docente evaluado</t>
  </si>
  <si>
    <t>17000/17000</t>
  </si>
  <si>
    <t>Proporción de reportes de evaluación realizados</t>
  </si>
  <si>
    <t>2/2</t>
  </si>
  <si>
    <t>Proporción de alumnos egresados mayores de 15 años de edad en Educación Básica en las Misiones Culturales.</t>
  </si>
  <si>
    <t>346/462</t>
  </si>
  <si>
    <t>396/462</t>
  </si>
  <si>
    <t>122.85%</t>
  </si>
  <si>
    <t>Proporción de alumnos capacitados en las Misiones Culturales.</t>
  </si>
  <si>
    <t>2302/3069</t>
  </si>
  <si>
    <t>3466/3069</t>
  </si>
  <si>
    <t>La variación de la eficiencia terminal que se refleja en un mayor o menor cumplimiento cuantitativo de la meta programada para el ciclo escolar, es generada
principalmente por las características de la educación extraescolar, la cual permite la inscripción permanente de alumnos que desean adquirir los conocimientos
básicos de algún taller que impartan las misiones culturales, asociado entre otros factores, la participación de la población adulta en el programa de capacitación no
formal para el trabajo, resulta impredecible dependiendo de su entorno, ocupación laboral, interés, etc.</t>
  </si>
  <si>
    <t>Promedio de actividades realizadas para contribuir al desarrollo del contenido educativo innovador.</t>
  </si>
  <si>
    <t>12 / 18</t>
  </si>
  <si>
    <t>Proporción de cursos-taller de Protección Civil impartidos.</t>
  </si>
  <si>
    <t>14 / 14</t>
  </si>
  <si>
    <t>14/14</t>
  </si>
  <si>
    <t>Proporción de unidades internas de Protección Civil implementadas.</t>
  </si>
  <si>
    <t>23,512/23,512</t>
  </si>
  <si>
    <t>Porcentaje de figuras educativas de Educación Básica capacitadas.</t>
  </si>
  <si>
    <t>38,500/93,689</t>
  </si>
  <si>
    <t>38,063/93,689</t>
  </si>
  <si>
    <t>Proporción de eventos educativos implementados.</t>
  </si>
  <si>
    <t>17/17</t>
  </si>
  <si>
    <t>Proporción de diseños gráficos</t>
  </si>
  <si>
    <t>19 / 19</t>
  </si>
  <si>
    <t>28/28</t>
  </si>
  <si>
    <t>Proporción de obras de carácter acádemico o literario editadas.</t>
  </si>
  <si>
    <t>4/4</t>
  </si>
  <si>
    <t>Proporción de actividades para la divulgación de obras.</t>
  </si>
  <si>
    <t>5/5</t>
  </si>
  <si>
    <t>Proporción de diseños editoriales.</t>
  </si>
  <si>
    <t>13/13</t>
  </si>
  <si>
    <t>Proporción de dictámenes</t>
  </si>
  <si>
    <t xml:space="preserve">30 / 30 </t>
  </si>
  <si>
    <t>31/31</t>
  </si>
  <si>
    <t>Proporción de gestión y comprobación de códigos de ISBN o ISSN.</t>
  </si>
  <si>
    <t>Proporción de la gestión en medios de comunicación, producción y difusión</t>
  </si>
  <si>
    <t>65 / 65</t>
  </si>
  <si>
    <t>70/70</t>
  </si>
  <si>
    <t>Proporción de talleres educativos implementados</t>
  </si>
  <si>
    <t>23/23</t>
  </si>
  <si>
    <t>Porcentaje de apoyos proporcionados por la Delegación Regional de Coatepec.</t>
  </si>
  <si>
    <t>1802/1802</t>
  </si>
  <si>
    <t>26691/26,691</t>
  </si>
  <si>
    <t>Porcentaje de conflictos conciliados en la Delegación Regional de Coatepec.</t>
  </si>
  <si>
    <t>99/99</t>
  </si>
  <si>
    <t>15,418/15,418</t>
  </si>
  <si>
    <t>Porcentaje de apoyos proporcionados por la Delegación Regional de Coatzacoalcos.</t>
  </si>
  <si>
    <t>40,646/40,646</t>
  </si>
  <si>
    <t>31268/31,268</t>
  </si>
  <si>
    <t>Porcentaje de conflictos conciliados en la Delegación Regional de Coatzacoalcos.</t>
  </si>
  <si>
    <t>92/92</t>
  </si>
  <si>
    <t>83/83</t>
  </si>
  <si>
    <t>Porcentaje de apoyos proporcionados por la Delegación Regional de Cosamaloapan.</t>
  </si>
  <si>
    <t>16,222/16,222</t>
  </si>
  <si>
    <t>20,460/20,460.</t>
  </si>
  <si>
    <t>Porcentaje de conflictos conciliados en la Delegación Regional de Cosamaloapan.</t>
  </si>
  <si>
    <t>628/628</t>
  </si>
  <si>
    <t>793/793</t>
  </si>
  <si>
    <t>Porcentaje de apoyos proporcionados por la Delegación Regional de Córdoba.</t>
  </si>
  <si>
    <t>19159/19,159</t>
  </si>
  <si>
    <t>28941/28,941</t>
  </si>
  <si>
    <t>Porcentaje de conflictos conciliados en la Delegación Regional de Córdoba.</t>
  </si>
  <si>
    <t>45/45</t>
  </si>
  <si>
    <t>Porcentaje de apoyos proporcionados por la Delegación Regional de Huayacocotla.</t>
  </si>
  <si>
    <t>5134/5134</t>
  </si>
  <si>
    <t>7052/7052</t>
  </si>
  <si>
    <t>Porcentaje de conflictos conciliados en la Delegación Regional de Huayacocotla.</t>
  </si>
  <si>
    <t>9/9</t>
  </si>
  <si>
    <t>24/24</t>
  </si>
  <si>
    <t>Porcentaje de apoyos proporcionados por la Delegación Regional de Martínez de la Torre.</t>
  </si>
  <si>
    <t>15,636/15,636</t>
  </si>
  <si>
    <t>12,975/12,975</t>
  </si>
  <si>
    <t>Porcentaje de conflictos conciliados en la Delegación Regional de Martínez de la Torre.</t>
  </si>
  <si>
    <t>Porcentaje de apoyos proporcionados por la Delegación Regional de Orizaba.</t>
  </si>
  <si>
    <t>40,508/40,508</t>
  </si>
  <si>
    <t>25,118/25,118</t>
  </si>
  <si>
    <t>Porcentaje de conflictos conciliados en la Delegación Regional de Orizaba.</t>
  </si>
  <si>
    <t>89/89</t>
  </si>
  <si>
    <t>156/156</t>
  </si>
  <si>
    <t>Porcentaje de apoyos proporcionados por la Delegación Regional de Poza Rica.</t>
  </si>
  <si>
    <t>27,058/27,058</t>
  </si>
  <si>
    <t>29,142/29,142</t>
  </si>
  <si>
    <t>Porcentaje de conflictos conciliados en la Delegación Regional de Poza Rica.</t>
  </si>
  <si>
    <t>29/29</t>
  </si>
  <si>
    <t>54/54</t>
  </si>
  <si>
    <t>Porcentaje de apoyos proporcionados por la Delegación Regional de Tantoyuca.</t>
  </si>
  <si>
    <t>17,809/17,809</t>
  </si>
  <si>
    <t>25,374/25,374</t>
  </si>
  <si>
    <t>Porcentaje de conflictos conciliados en la Delegación Regional de Tantoyuca.</t>
  </si>
  <si>
    <t>122/122</t>
  </si>
  <si>
    <t>285/285</t>
  </si>
  <si>
    <t>Porcentaje de apoyos proporcionados por la Delegación Regional de Tuxpam.</t>
  </si>
  <si>
    <t>4795/4795</t>
  </si>
  <si>
    <t>15,144/15,144</t>
  </si>
  <si>
    <t>Porcentaje de conflictos conciliados en la Delegación Regional de Tuxpam.</t>
  </si>
  <si>
    <t>8/8</t>
  </si>
  <si>
    <t>68/68</t>
  </si>
  <si>
    <t>Porcentaje de apoyos proporcionados por la Delegación Regional de Veracruz.</t>
  </si>
  <si>
    <t>75,063/75,063</t>
  </si>
  <si>
    <t>199,923/199,923</t>
  </si>
  <si>
    <t>Porcentaje de conflictos conciliados en la Delegación Regional de Veracruz.</t>
  </si>
  <si>
    <t>21,716/21,716</t>
  </si>
  <si>
    <t>26,235/26,235</t>
  </si>
  <si>
    <t>Porcentaje de apoyos proporcionados por la Delegación Regional de Zongolica.</t>
  </si>
  <si>
    <t>7534/7534</t>
  </si>
  <si>
    <t>7708/7708</t>
  </si>
  <si>
    <t>Porcentaje de conflictos conciliados en la Delegación Regional de Zongolica.</t>
  </si>
  <si>
    <t>289/289</t>
  </si>
  <si>
    <t>Porcentaje de apoyos proporcionados y gestionados ante las oficinas centrales.</t>
  </si>
  <si>
    <t>13,795/13,795</t>
  </si>
  <si>
    <t>18,072/18,072</t>
  </si>
  <si>
    <t>Porcentaje de conflictos conciliados y gestionados ante las oficinas centrales.</t>
  </si>
  <si>
    <t>8,660/8,660</t>
  </si>
  <si>
    <t>19,684/19,684</t>
  </si>
  <si>
    <t>Proporción de apoyos desconcentrados por la Coordinación de Delegaciones.</t>
  </si>
  <si>
    <t>34/34</t>
  </si>
  <si>
    <t>7/7</t>
  </si>
  <si>
    <t>Índice de variación proporcional de dictámenes escalafonarios emitidos en el Sistema Federalizado</t>
  </si>
  <si>
    <t>94 / 91</t>
  </si>
  <si>
    <t>Proporción de ascensos escalafonarios</t>
  </si>
  <si>
    <t>25 / 25</t>
  </si>
  <si>
    <t>35/35</t>
  </si>
  <si>
    <t>Proporción de expedientes atendidos.</t>
  </si>
  <si>
    <t>5487/5487</t>
  </si>
  <si>
    <t>Proporción de solicitudes atendidas</t>
  </si>
  <si>
    <t>11166/11166</t>
  </si>
  <si>
    <t>Proporción de trámites de personal atendidos automatizados.</t>
  </si>
  <si>
    <t>355,023/355,023</t>
  </si>
  <si>
    <t>400,716/400,716</t>
  </si>
  <si>
    <t>Proporción de libros de texto gratuitos distribuido.</t>
  </si>
  <si>
    <t>9,230,000/9,230,000</t>
  </si>
  <si>
    <t>8,110,087/8,110,087</t>
  </si>
  <si>
    <t>Proporción materiales educativos distribuido.</t>
  </si>
  <si>
    <t>864/864</t>
  </si>
  <si>
    <t>177,224/177,224</t>
  </si>
  <si>
    <t>Porcentaje de beneficiarios de asesorías y servicios de soporte técnico.</t>
  </si>
  <si>
    <t>37659/37659</t>
  </si>
  <si>
    <t>35210/35210</t>
  </si>
  <si>
    <t>Porcentaje de beneficiarios con actividades de inclusión digital</t>
  </si>
  <si>
    <t>25952/25952</t>
  </si>
  <si>
    <t>40671/40671</t>
  </si>
  <si>
    <t>La variación de la eficiencia terminal que se refleja en un mayor o menor cumplimiento cuantitativo de la meta programada para el ciclo escolar, es generada
principalmente por las características de la educación extraescolar, la cual permite la inscripción permanente de alumnos que deseen iniciar o concluir la educación
básica para adultos en sus vertientes de primaria y secundaria, asociado a otros factores, la participación de la población adulta en el programa educativo, resulta
impredecible dependiendo de su entorno, ocupación laboral, interés, etc</t>
  </si>
  <si>
    <t>https://www.sev.gob.mx/servicios/anuario/Prontuarios/ProntuarioIniciodeCursos2022-2023.pdf</t>
  </si>
  <si>
    <t>Porcentaje de eficiencia terminal por nivel escolar, ciclo 2023</t>
  </si>
  <si>
    <t>Eficiencia terminal primaria FONE 98.04
Eficiencia terminal secundaria FONE 87.63</t>
  </si>
  <si>
    <t>Preescolar: 136,961</t>
  </si>
  <si>
    <t>Primaria: 434,363</t>
  </si>
  <si>
    <t>Secundaria: 290,302</t>
  </si>
  <si>
    <t>Meta: 96.16%</t>
  </si>
  <si>
    <t>Logro: 96.16%</t>
  </si>
  <si>
    <t>Meta:  -4.47%</t>
  </si>
  <si>
    <t>Logro:  -4.47%</t>
  </si>
  <si>
    <t>https://www.sev.gob.mx/upece/indicadores-fone/
https://www.sev.gob.mx/transparencia/transparencia-proactiva</t>
  </si>
  <si>
    <t>Ingresos propios: 0.00</t>
  </si>
  <si>
    <t>Otras aportaciones: 0.00</t>
  </si>
  <si>
    <t>Alumnado básica FONE: 884,959
Escuelas básica FONE: 11,666
Docentes básica FONE: 53,172
Cobertura básica FONE: 55.51
Tasa neta de matriculación FONE (3 a 14 años): 50.18</t>
  </si>
  <si>
    <t>https://inegi.org.mx/programas/ccpv/2020/#tabulados</t>
  </si>
  <si>
    <t>Actas constitutivas de Comités de Contraloría Ciudadana
Captura de Pantalla</t>
  </si>
  <si>
    <t>Oficios Números SEV/COCODI/0001/2023, SEV/COCODI/0008/2023, SEV/COCODI/0028/2023, SEV/COCODI/0044/2023 y SEV/COCODI/0058/2023</t>
  </si>
  <si>
    <t>Oficios de Solicitud de capacitación</t>
  </si>
  <si>
    <t>PTCI 2023</t>
  </si>
  <si>
    <t>Sí</t>
  </si>
  <si>
    <t>Informe Anual del Sistema de Control Iinreno de la Secretaría de Educación de Veracruz y Circular No. SEV/OM/DAGA/10C/2023</t>
  </si>
  <si>
    <t xml:space="preserve">https://www.sev.gob.mx/sistema-de-control-interno/
Se anexa Archivo Electrónico, en formato PDF
</t>
  </si>
  <si>
    <t>https://www.sev.gob.mx/sistema-de-control-interno/
Se anexa Archivo Electrónico, en formato PDF</t>
  </si>
  <si>
    <t>Formatos de Riesgo</t>
  </si>
  <si>
    <t>Oportunidades: Existe coordinación entre las areas de la Secretaría de Educación de Veracruz y de la Contraloria General del Estado encargadas del Desarrollo Administrativo para contar con los Manuales Administrativos actualizados en el corto tiempo.</t>
  </si>
  <si>
    <t xml:space="preserve">Amenazas: El continuo contagio por el Virus SARS CoV-2, entre otras enfermedades respiratorias como la influenza, el dengue, gripes severas, etc., deriva en la ausencia del personal que labora en Oficinas Centrales de la SEV, lo cual ocasiona cargas de trabajo en las áreas administrativas.  
El incremento de la inflación puede ocasionar que el presupuesto asignado al Estado con recursos del FONE, sea insuficiente para resolver las necesidades del sistema educativo, toda vez que el precio de los productos se incrementa.
</t>
  </si>
  <si>
    <t>https://www.sev.gob.mx/transparencia/transparencia-proactiva/
https://www.sev.gob.mx/v1/comites-de-contraloria-ciudadana/
https://www.sev.gob.mx/siasev/
https://www.sev.gob.mx/sistema-de-control-interno/
https://www.sev.gob.mx/normatividad-fone/
https://www.sev.gob.mx/documentos/
https://www.sev.gob.mx/v1/sistemas-institucionales/#!/</t>
  </si>
  <si>
    <t xml:space="preserve">Fortalezas: Para el control y transparencia de los recursos del Fondo de Aportaciones para la Nómina Educativa y Gasto Operativo (FONE), la Secretaría de Educación de Veracruz cuenta con las siguientes herramientas Administrativas: 
• Sistema Integral de Administración de Personal SEP (SIAPSEP). 
• Sistema de Control de Pago (SICOPA). 
• Sistema Integral de Recursos Humanos (SIRH). 
• Sistema de Información Geográfica del FONE (SIGFONE). 
• Sistema Integral de Administración de Personal (SIAP). 
• Sistema Integral de Adquisiciones, Arrendamientos y Almacén (SIAAA). 
• Sistema de Recursos Financieros (SIREFI)
• Sistema de Recursos Financieros Control Presupuestal (SRFCP).
• Sistema Integral de Administración Financiera del Estado de Veracruz (SIAFEV 2.0).
La Secretaría de Educación de Veracruz ha difundido entre el personal el Código de Conducta de fecha el 25 de septiembre de 2020 y el Código de Ética de los Servidores Públicos  Poder Ejecutivo del Estado de Veracruz de fecha fecha de emisión de 12 de marzo de 2020, los cuales pueden ser consultados en el Link https://www.sev.gob.mx/documentos/.
La Secretaría de Educación de Veracruz cuenta con un banner especial a un clic en el Portal de Internet de la Secretaría de Educación, con la finalidad de difundir y poner a disposición de quien lo requiera, el Programa de Trabajo y los principales resultados derivados de la implementación del sistema de archivos de la Secretaría (SIA SEV). 
La Secretaría de Educación de Veracruz cuenta con un apartado especial para “Normatividad FONE”, con la finalidad de difundir y poner a disposición del personal y de la sociedad en general el Marco Jurídico del Fondo, mismpo que puede ser consultado en el Link https://www.sev.gob.mx/normatividad-fone/.
La Secretaría de Educación de Veracruz cuenta con un plan de recuperación de desastres que incluyen datos, hardware y software.
La Secretaría de Educación de Veracruz cuenta con el Manual de Politicas de Seguridad para los Sistemas Informaticos y de Comunicaciones en la SEV.
Se ha recibio capacitación en materia de Fondos Federales.
El Reglamento Interior de la Secretaría de Educación de Veracruz se encuentra debidamente actualizado y publicado.
 A la Secretaría de Educación de Veracruz le fueron realizadas por parte del Órgano Interno de Control, evaluaciones preventivas con la finalidad de detectar riesgos que pudieran afectar sus objetivos.
La Secretaría de Educación de Veracruz dentro del apartado Enlaces de Interes cuenta con los siguientes Banners:
• Sistema de Control Interno (SICI). La Secretaría de Educación de Veracruz careció de un comité de administración de riesgos formalmente establecido.
• Programa Anual de Evaluación (PAE).
• Participación – Contraloría Ciudadana
• Transparecia Proactiva – Actas de Entrega Recepción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</si>
</sst>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_ ;\-#,##0.00\ "/>
    <numFmt numFmtId="165" formatCode="0.000000%"/>
    <numFmt numFmtId="166" formatCode="0.0000000%"/>
  </numFmts>
  <fonts count="55" x14ac:knownFonts="1">
    <font>
      <sz val="11"/>
      <color theme="1"/>
      <name val="Calibri"/>
      <family val="2"/>
      <scheme val="minor"/>
    </font>
    <font>
      <b/>
      <sz val="11"/>
      <color theme="1"/>
      <name val="Calibri"/>
      <family val="2"/>
      <scheme val="minor"/>
    </font>
    <font>
      <sz val="11"/>
      <color theme="0"/>
      <name val="Calibri"/>
      <family val="2"/>
      <scheme val="minor"/>
    </font>
    <font>
      <b/>
      <sz val="14"/>
      <color rgb="FF000000"/>
      <name val="Lucida Sans"/>
      <family val="2"/>
    </font>
    <font>
      <b/>
      <sz val="9"/>
      <color rgb="FF000000"/>
      <name val="Lucida Sans"/>
      <family val="2"/>
    </font>
    <font>
      <sz val="9"/>
      <color rgb="FF000000"/>
      <name val="Lucida Sans"/>
      <family val="2"/>
    </font>
    <font>
      <sz val="9"/>
      <color theme="1"/>
      <name val="Lucida Sans"/>
      <family val="2"/>
    </font>
    <font>
      <b/>
      <sz val="9"/>
      <color theme="1"/>
      <name val="Lucida Sans"/>
      <family val="2"/>
    </font>
    <font>
      <b/>
      <sz val="9"/>
      <color theme="0"/>
      <name val="Lucida Sans"/>
      <family val="2"/>
    </font>
    <font>
      <sz val="10"/>
      <color rgb="FF000000"/>
      <name val="Lucida Sans"/>
      <family val="2"/>
    </font>
    <font>
      <b/>
      <sz val="10"/>
      <color rgb="FF000000"/>
      <name val="Lucida Sans"/>
      <family val="2"/>
    </font>
    <font>
      <b/>
      <sz val="12"/>
      <color rgb="FF000000"/>
      <name val="Lucida Sans"/>
      <family val="2"/>
    </font>
    <font>
      <sz val="10"/>
      <color theme="1"/>
      <name val="Arial"/>
      <family val="2"/>
    </font>
    <font>
      <sz val="12"/>
      <color rgb="FF404040"/>
      <name val="Lucida Sans"/>
      <family val="2"/>
    </font>
    <font>
      <b/>
      <sz val="12"/>
      <color theme="0"/>
      <name val="Lucida Sans"/>
      <family val="2"/>
    </font>
    <font>
      <sz val="12"/>
      <color theme="1"/>
      <name val="Calibri"/>
      <family val="2"/>
      <scheme val="minor"/>
    </font>
    <font>
      <b/>
      <sz val="9"/>
      <name val="Lucida Sans"/>
      <family val="2"/>
    </font>
    <font>
      <sz val="12"/>
      <color rgb="FF000000"/>
      <name val="Lucida Sans"/>
      <family val="2"/>
    </font>
    <font>
      <sz val="16"/>
      <color theme="1"/>
      <name val="Calibri"/>
      <family val="2"/>
      <scheme val="minor"/>
    </font>
    <font>
      <b/>
      <sz val="16"/>
      <color theme="1"/>
      <name val="Calibri"/>
      <family val="2"/>
      <scheme val="minor"/>
    </font>
    <font>
      <sz val="16"/>
      <color theme="1"/>
      <name val="Verdana"/>
      <family val="2"/>
    </font>
    <font>
      <sz val="16"/>
      <color theme="1"/>
      <name val="Symbol"/>
      <family val="1"/>
      <charset val="2"/>
    </font>
    <font>
      <sz val="16"/>
      <color theme="1"/>
      <name val="Times New Roman"/>
      <family val="1"/>
    </font>
    <font>
      <sz val="16"/>
      <color rgb="FF0000FF"/>
      <name val="Verdana"/>
      <family val="2"/>
    </font>
    <font>
      <b/>
      <sz val="16"/>
      <color theme="0"/>
      <name val="Calibri"/>
      <family val="2"/>
      <scheme val="minor"/>
    </font>
    <font>
      <b/>
      <sz val="14"/>
      <color theme="5" tint="-0.499984740745262"/>
      <name val="Lucida Sans"/>
      <family val="2"/>
    </font>
    <font>
      <sz val="14"/>
      <color theme="1"/>
      <name val="Calibri"/>
      <family val="2"/>
      <scheme val="minor"/>
    </font>
    <font>
      <b/>
      <sz val="12"/>
      <color rgb="FF6E0D06"/>
      <name val="Lucida Sans"/>
      <family val="2"/>
    </font>
    <font>
      <b/>
      <sz val="12"/>
      <color theme="1"/>
      <name val="Lucida Sans"/>
      <family val="2"/>
    </font>
    <font>
      <sz val="12"/>
      <color theme="1"/>
      <name val="Lucida Sans"/>
      <family val="2"/>
    </font>
    <font>
      <b/>
      <sz val="12"/>
      <color rgb="FF404040"/>
      <name val="Montserrat"/>
      <family val="3"/>
    </font>
    <font>
      <sz val="12"/>
      <color rgb="FF404040"/>
      <name val="Montserrat"/>
      <family val="3"/>
    </font>
    <font>
      <sz val="12"/>
      <color rgb="FF000000"/>
      <name val="Symbol"/>
      <family val="1"/>
      <charset val="2"/>
    </font>
    <font>
      <sz val="12"/>
      <color rgb="FF000000"/>
      <name val="Times New Roman"/>
      <family val="1"/>
    </font>
    <font>
      <b/>
      <sz val="12"/>
      <color theme="5" tint="-0.499984740745262"/>
      <name val="Lucida Sans"/>
      <family val="2"/>
    </font>
    <font>
      <b/>
      <i/>
      <sz val="12"/>
      <color rgb="FF000000"/>
      <name val="Lucida Sans"/>
      <family val="2"/>
    </font>
    <font>
      <sz val="12"/>
      <color theme="0"/>
      <name val="Lucida Sans"/>
      <family val="2"/>
    </font>
    <font>
      <b/>
      <sz val="12"/>
      <color theme="1"/>
      <name val="Arial"/>
      <family val="2"/>
    </font>
    <font>
      <sz val="12"/>
      <color theme="1"/>
      <name val="Arial"/>
      <family val="2"/>
    </font>
    <font>
      <sz val="11"/>
      <color theme="1"/>
      <name val="Arial"/>
      <family val="2"/>
    </font>
    <font>
      <b/>
      <sz val="14"/>
      <color rgb="FF000000"/>
      <name val="Arial"/>
      <family val="2"/>
    </font>
    <font>
      <b/>
      <sz val="14"/>
      <color rgb="FF6E0D06"/>
      <name val="Arial"/>
      <family val="2"/>
    </font>
    <font>
      <b/>
      <sz val="11"/>
      <color theme="0"/>
      <name val="Arial"/>
      <family val="2"/>
    </font>
    <font>
      <b/>
      <sz val="10"/>
      <color rgb="FF000000"/>
      <name val="Arial"/>
      <family val="2"/>
    </font>
    <font>
      <sz val="8"/>
      <color rgb="FF000000"/>
      <name val="Arial"/>
      <family val="2"/>
    </font>
    <font>
      <sz val="8"/>
      <color theme="1"/>
      <name val="Arial"/>
      <family val="2"/>
    </font>
    <font>
      <sz val="10"/>
      <color rgb="FF000000"/>
      <name val="Arial"/>
      <family val="2"/>
    </font>
    <font>
      <u/>
      <sz val="11"/>
      <color theme="10"/>
      <name val="Calibri"/>
      <family val="2"/>
      <scheme val="minor"/>
    </font>
    <font>
      <sz val="8"/>
      <color rgb="FF000000"/>
      <name val="Lucida Sans"/>
      <family val="2"/>
    </font>
    <font>
      <sz val="11"/>
      <color theme="1"/>
      <name val="Calibri"/>
      <family val="2"/>
      <scheme val="minor"/>
    </font>
    <font>
      <b/>
      <sz val="10"/>
      <color theme="0"/>
      <name val="Lucida Sans"/>
      <family val="2"/>
    </font>
    <font>
      <b/>
      <sz val="9"/>
      <color rgb="FF000000"/>
      <name val="Calibri"/>
      <family val="2"/>
      <scheme val="minor"/>
    </font>
    <font>
      <b/>
      <sz val="8"/>
      <color rgb="FF000000"/>
      <name val="Lucida Sans"/>
      <family val="2"/>
    </font>
    <font>
      <sz val="8"/>
      <color rgb="FF404040"/>
      <name val="Calibri"/>
      <family val="2"/>
      <scheme val="minor"/>
    </font>
    <font>
      <u/>
      <sz val="8"/>
      <color theme="10"/>
      <name val="Arial"/>
      <family val="2"/>
    </font>
  </fonts>
  <fills count="16">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6E0D06"/>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
      <patternFill patternType="solid">
        <fgColor theme="5" tint="-0.499984740745262"/>
        <bgColor indexed="64"/>
      </patternFill>
    </fill>
    <fill>
      <patternFill patternType="solid">
        <fgColor theme="0" tint="-4.9989318521683403E-2"/>
        <bgColor indexed="64"/>
      </patternFill>
    </fill>
    <fill>
      <patternFill patternType="solid">
        <fgColor theme="1" tint="0.14999847407452621"/>
        <bgColor indexed="64"/>
      </patternFill>
    </fill>
    <fill>
      <patternFill patternType="solid">
        <fgColor rgb="FF560608"/>
        <bgColor indexed="64"/>
      </patternFill>
    </fill>
    <fill>
      <patternFill patternType="solid">
        <fgColor rgb="FFFF0000"/>
        <bgColor indexed="64"/>
      </patternFill>
    </fill>
  </fills>
  <borders count="4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rgb="FF6E0D06"/>
      </left>
      <right/>
      <top style="thick">
        <color rgb="FF6E0D06"/>
      </top>
      <bottom/>
      <diagonal/>
    </border>
    <border>
      <left/>
      <right/>
      <top style="thick">
        <color rgb="FF6E0D06"/>
      </top>
      <bottom/>
      <diagonal/>
    </border>
    <border>
      <left/>
      <right style="thick">
        <color rgb="FF6E0D06"/>
      </right>
      <top style="thick">
        <color rgb="FF6E0D06"/>
      </top>
      <bottom/>
      <diagonal/>
    </border>
    <border>
      <left style="thick">
        <color rgb="FF6E0D06"/>
      </left>
      <right/>
      <top/>
      <bottom/>
      <diagonal/>
    </border>
    <border>
      <left/>
      <right style="thick">
        <color rgb="FF6E0D06"/>
      </right>
      <top/>
      <bottom/>
      <diagonal/>
    </border>
    <border>
      <left style="thick">
        <color rgb="FF6E0D06"/>
      </left>
      <right/>
      <top style="medium">
        <color indexed="64"/>
      </top>
      <bottom style="medium">
        <color indexed="64"/>
      </bottom>
      <diagonal/>
    </border>
    <border>
      <left/>
      <right style="thick">
        <color rgb="FF6E0D06"/>
      </right>
      <top style="medium">
        <color indexed="64"/>
      </top>
      <bottom style="medium">
        <color indexed="64"/>
      </bottom>
      <diagonal/>
    </border>
    <border>
      <left style="thick">
        <color rgb="FF6E0D06"/>
      </left>
      <right style="medium">
        <color indexed="64"/>
      </right>
      <top/>
      <bottom style="medium">
        <color indexed="64"/>
      </bottom>
      <diagonal/>
    </border>
    <border>
      <left/>
      <right style="thick">
        <color rgb="FF6E0D06"/>
      </right>
      <top/>
      <bottom style="medium">
        <color indexed="64"/>
      </bottom>
      <diagonal/>
    </border>
    <border>
      <left style="thick">
        <color rgb="FF6E0D06"/>
      </left>
      <right style="medium">
        <color indexed="64"/>
      </right>
      <top style="medium">
        <color indexed="64"/>
      </top>
      <bottom/>
      <diagonal/>
    </border>
    <border>
      <left style="thick">
        <color rgb="FF6E0D06"/>
      </left>
      <right style="medium">
        <color indexed="64"/>
      </right>
      <top/>
      <bottom/>
      <diagonal/>
    </border>
    <border>
      <left style="medium">
        <color indexed="64"/>
      </left>
      <right style="thick">
        <color rgb="FF6E0D06"/>
      </right>
      <top style="medium">
        <color indexed="64"/>
      </top>
      <bottom/>
      <diagonal/>
    </border>
    <border>
      <left style="medium">
        <color indexed="64"/>
      </left>
      <right style="thick">
        <color rgb="FF6E0D06"/>
      </right>
      <top/>
      <bottom style="medium">
        <color indexed="64"/>
      </bottom>
      <diagonal/>
    </border>
    <border>
      <left style="medium">
        <color indexed="64"/>
      </left>
      <right style="thick">
        <color rgb="FF6E0D06"/>
      </right>
      <top/>
      <bottom/>
      <diagonal/>
    </border>
    <border>
      <left/>
      <right style="thick">
        <color rgb="FF6E0D06"/>
      </right>
      <top style="medium">
        <color indexed="64"/>
      </top>
      <bottom/>
      <diagonal/>
    </border>
    <border>
      <left style="thick">
        <color rgb="FF6E0D06"/>
      </left>
      <right style="medium">
        <color indexed="64"/>
      </right>
      <top/>
      <bottom style="thick">
        <color rgb="FF6E0D06"/>
      </bottom>
      <diagonal/>
    </border>
    <border>
      <left style="medium">
        <color indexed="64"/>
      </left>
      <right style="medium">
        <color indexed="64"/>
      </right>
      <top/>
      <bottom style="thick">
        <color rgb="FF6E0D06"/>
      </bottom>
      <diagonal/>
    </border>
    <border>
      <left/>
      <right style="medium">
        <color indexed="64"/>
      </right>
      <top/>
      <bottom style="thick">
        <color rgb="FF6E0D06"/>
      </bottom>
      <diagonal/>
    </border>
    <border>
      <left style="medium">
        <color indexed="64"/>
      </left>
      <right style="thick">
        <color rgb="FF6E0D06"/>
      </right>
      <top/>
      <bottom style="thick">
        <color rgb="FF6E0D06"/>
      </bottom>
      <diagonal/>
    </border>
    <border>
      <left style="thin">
        <color indexed="64"/>
      </left>
      <right style="thin">
        <color indexed="64"/>
      </right>
      <top style="thin">
        <color indexed="64"/>
      </top>
      <bottom style="thin">
        <color indexed="64"/>
      </bottom>
      <diagonal/>
    </border>
    <border>
      <left style="thick">
        <color rgb="FF6E0D06"/>
      </left>
      <right style="medium">
        <color indexed="64"/>
      </right>
      <top style="thin">
        <color indexed="64"/>
      </top>
      <bottom/>
      <diagonal/>
    </border>
    <border>
      <left style="thick">
        <color rgb="FF6E0D06"/>
      </left>
      <right/>
      <top/>
      <bottom style="medium">
        <color indexed="64"/>
      </bottom>
      <diagonal/>
    </border>
    <border>
      <left style="thin">
        <color indexed="64"/>
      </left>
      <right/>
      <top style="thin">
        <color indexed="64"/>
      </top>
      <bottom style="thin">
        <color indexed="64"/>
      </bottom>
      <diagonal/>
    </border>
    <border>
      <left style="thin">
        <color indexed="64"/>
      </left>
      <right style="thick">
        <color rgb="FF6E0D06"/>
      </right>
      <top style="medium">
        <color indexed="64"/>
      </top>
      <bottom/>
      <diagonal/>
    </border>
    <border>
      <left style="thin">
        <color indexed="64"/>
      </left>
      <right style="thick">
        <color rgb="FF6E0D06"/>
      </right>
      <top/>
      <bottom/>
      <diagonal/>
    </border>
    <border>
      <left style="thin">
        <color indexed="64"/>
      </left>
      <right style="thick">
        <color rgb="FF6E0D06"/>
      </right>
      <top/>
      <bottom style="medium">
        <color indexed="64"/>
      </bottom>
      <diagonal/>
    </border>
  </borders>
  <cellStyleXfs count="4">
    <xf numFmtId="0" fontId="0" fillId="0" borderId="0"/>
    <xf numFmtId="0" fontId="47" fillId="0" borderId="0" applyNumberFormat="0" applyFill="0" applyBorder="0" applyAlignment="0" applyProtection="0"/>
    <xf numFmtId="9" fontId="49" fillId="0" borderId="0" applyFont="0" applyFill="0" applyBorder="0" applyAlignment="0" applyProtection="0"/>
    <xf numFmtId="43" fontId="49" fillId="0" borderId="0" applyFont="0" applyFill="0" applyBorder="0" applyAlignment="0" applyProtection="0"/>
  </cellStyleXfs>
  <cellXfs count="325">
    <xf numFmtId="0" fontId="0" fillId="0" borderId="0" xfId="0"/>
    <xf numFmtId="0" fontId="0" fillId="0" borderId="8" xfId="0" applyBorder="1" applyAlignment="1">
      <alignment vertical="center" wrapText="1"/>
    </xf>
    <xf numFmtId="0" fontId="0" fillId="2" borderId="0" xfId="0" applyFill="1"/>
    <xf numFmtId="0" fontId="0" fillId="2" borderId="0" xfId="0" applyFill="1" applyAlignment="1">
      <alignment vertical="center"/>
    </xf>
    <xf numFmtId="0" fontId="5" fillId="2" borderId="10" xfId="0" applyFont="1" applyFill="1" applyBorder="1" applyAlignment="1">
      <alignment horizontal="justify" vertical="center" wrapText="1"/>
    </xf>
    <xf numFmtId="0" fontId="5" fillId="2" borderId="8" xfId="0" applyFont="1" applyFill="1" applyBorder="1" applyAlignment="1">
      <alignment horizontal="justify" vertical="center" wrapText="1"/>
    </xf>
    <xf numFmtId="0" fontId="5" fillId="2" borderId="10" xfId="0" applyFont="1" applyFill="1" applyBorder="1" applyAlignment="1">
      <alignment horizontal="justify" vertical="center"/>
    </xf>
    <xf numFmtId="0" fontId="5" fillId="2" borderId="8" xfId="0" applyFont="1" applyFill="1" applyBorder="1" applyAlignment="1">
      <alignment horizontal="justify" vertical="center"/>
    </xf>
    <xf numFmtId="0" fontId="8" fillId="5" borderId="8" xfId="0" applyFont="1" applyFill="1" applyBorder="1" applyAlignment="1">
      <alignment horizontal="center" vertical="center" wrapText="1"/>
    </xf>
    <xf numFmtId="0" fontId="3" fillId="2" borderId="0" xfId="0" applyFont="1" applyFill="1" applyAlignment="1">
      <alignment vertical="center"/>
    </xf>
    <xf numFmtId="0" fontId="0" fillId="2" borderId="0" xfId="0" applyFill="1" applyBorder="1" applyAlignment="1">
      <alignment vertical="center" wrapText="1"/>
    </xf>
    <xf numFmtId="0" fontId="5" fillId="2" borderId="15" xfId="0" applyFont="1" applyFill="1" applyBorder="1" applyAlignment="1">
      <alignment vertical="center"/>
    </xf>
    <xf numFmtId="0" fontId="5" fillId="2" borderId="11" xfId="0" applyFont="1" applyFill="1" applyBorder="1" applyAlignment="1">
      <alignment vertical="center"/>
    </xf>
    <xf numFmtId="0" fontId="5" fillId="2" borderId="6" xfId="0" applyFont="1" applyFill="1" applyBorder="1" applyAlignment="1">
      <alignment vertical="center"/>
    </xf>
    <xf numFmtId="0" fontId="0" fillId="2" borderId="10" xfId="0" applyFill="1" applyBorder="1" applyAlignment="1">
      <alignment horizontal="justify" vertical="center"/>
    </xf>
    <xf numFmtId="0" fontId="1" fillId="2" borderId="0" xfId="0" applyFont="1" applyFill="1"/>
    <xf numFmtId="0" fontId="5" fillId="2" borderId="13" xfId="0" applyFont="1" applyFill="1" applyBorder="1" applyAlignment="1">
      <alignment horizontal="justify" vertical="center"/>
    </xf>
    <xf numFmtId="0" fontId="11" fillId="2" borderId="0" xfId="0" applyFont="1" applyFill="1" applyAlignment="1">
      <alignment vertical="center"/>
    </xf>
    <xf numFmtId="0" fontId="13" fillId="2" borderId="0" xfId="0" applyFont="1" applyFill="1" applyAlignment="1">
      <alignment horizontal="justify" vertical="center"/>
    </xf>
    <xf numFmtId="0" fontId="15" fillId="2" borderId="0" xfId="0" applyFont="1" applyFill="1"/>
    <xf numFmtId="0" fontId="18" fillId="9" borderId="0" xfId="0" applyFont="1" applyFill="1"/>
    <xf numFmtId="0" fontId="5" fillId="2" borderId="9" xfId="0" applyFont="1" applyFill="1" applyBorder="1" applyAlignment="1">
      <alignment horizontal="justify" vertical="center" wrapText="1"/>
    </xf>
    <xf numFmtId="0" fontId="1" fillId="2" borderId="16" xfId="0" applyFont="1" applyFill="1" applyBorder="1"/>
    <xf numFmtId="0" fontId="0" fillId="2" borderId="17" xfId="0" applyFill="1" applyBorder="1"/>
    <xf numFmtId="0" fontId="0" fillId="2" borderId="18" xfId="0" applyFill="1" applyBorder="1"/>
    <xf numFmtId="0" fontId="3" fillId="2" borderId="19" xfId="0" applyFont="1" applyFill="1" applyBorder="1" applyAlignment="1">
      <alignment horizontal="justify" vertical="center"/>
    </xf>
    <xf numFmtId="0" fontId="0" fillId="2" borderId="0" xfId="0" applyFill="1" applyBorder="1"/>
    <xf numFmtId="0" fontId="0" fillId="2" borderId="20" xfId="0" applyFill="1" applyBorder="1"/>
    <xf numFmtId="0" fontId="8" fillId="5" borderId="23"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0" fillId="0" borderId="24" xfId="0" applyBorder="1" applyAlignment="1">
      <alignment vertical="center" wrapText="1"/>
    </xf>
    <xf numFmtId="0" fontId="0" fillId="2" borderId="27" xfId="0" applyFill="1" applyBorder="1" applyAlignment="1">
      <alignment vertical="center"/>
    </xf>
    <xf numFmtId="0" fontId="0" fillId="2" borderId="29" xfId="0" applyFill="1" applyBorder="1" applyAlignment="1">
      <alignment vertical="center"/>
    </xf>
    <xf numFmtId="0" fontId="0" fillId="2" borderId="28" xfId="0" applyFill="1" applyBorder="1" applyAlignment="1">
      <alignment vertical="center"/>
    </xf>
    <xf numFmtId="0" fontId="5" fillId="2" borderId="33" xfId="0" applyFont="1" applyFill="1" applyBorder="1" applyAlignment="1">
      <alignment horizontal="justify" vertical="center"/>
    </xf>
    <xf numFmtId="0" fontId="24" fillId="11" borderId="0" xfId="0" applyFont="1" applyFill="1" applyAlignment="1">
      <alignment horizontal="center"/>
    </xf>
    <xf numFmtId="0" fontId="18" fillId="12" borderId="0" xfId="0" applyFont="1" applyFill="1"/>
    <xf numFmtId="0" fontId="18" fillId="12" borderId="0" xfId="0" applyFont="1" applyFill="1" applyAlignment="1">
      <alignment horizontal="justify" vertical="center" wrapText="1"/>
    </xf>
    <xf numFmtId="0" fontId="18" fillId="12" borderId="0" xfId="0" applyFont="1" applyFill="1" applyAlignment="1">
      <alignment horizontal="justify" vertical="center"/>
    </xf>
    <xf numFmtId="0" fontId="20" fillId="12" borderId="0" xfId="0" applyFont="1" applyFill="1" applyAlignment="1">
      <alignment horizontal="justify" vertical="center"/>
    </xf>
    <xf numFmtId="0" fontId="21" fillId="12" borderId="0" xfId="0" applyFont="1" applyFill="1" applyAlignment="1">
      <alignment horizontal="justify" vertical="center"/>
    </xf>
    <xf numFmtId="0" fontId="19" fillId="6" borderId="0" xfId="0" applyFont="1" applyFill="1" applyAlignment="1">
      <alignment horizontal="justify" vertical="center"/>
    </xf>
    <xf numFmtId="0" fontId="11" fillId="2" borderId="0" xfId="0" applyFont="1" applyFill="1" applyAlignment="1">
      <alignment horizontal="center" vertical="center"/>
    </xf>
    <xf numFmtId="0" fontId="17" fillId="2" borderId="0" xfId="0" applyFont="1" applyFill="1" applyAlignment="1">
      <alignment horizontal="justify" vertical="center"/>
    </xf>
    <xf numFmtId="0" fontId="15" fillId="2" borderId="0" xfId="0" applyFont="1" applyFill="1" applyAlignment="1">
      <alignment vertical="center" wrapText="1"/>
    </xf>
    <xf numFmtId="0" fontId="28" fillId="8" borderId="5" xfId="0" applyFont="1" applyFill="1" applyBorder="1" applyAlignment="1">
      <alignment horizontal="justify" vertical="center" wrapText="1"/>
    </xf>
    <xf numFmtId="0" fontId="29" fillId="0" borderId="8" xfId="0" applyFont="1" applyBorder="1" applyAlignment="1">
      <alignment horizontal="justify" vertical="center" wrapText="1"/>
    </xf>
    <xf numFmtId="0" fontId="28" fillId="5" borderId="8" xfId="0" applyFont="1" applyFill="1" applyBorder="1" applyAlignment="1">
      <alignment horizontal="justify" vertical="center" wrapText="1"/>
    </xf>
    <xf numFmtId="0" fontId="31" fillId="13" borderId="5"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11" fillId="0" borderId="8" xfId="0" applyFont="1" applyBorder="1" applyAlignment="1">
      <alignment horizontal="justify" vertical="center" wrapText="1"/>
    </xf>
    <xf numFmtId="0" fontId="17" fillId="0" borderId="8" xfId="0" applyFont="1" applyBorder="1" applyAlignment="1">
      <alignment horizontal="justify" vertical="center" wrapText="1"/>
    </xf>
    <xf numFmtId="0" fontId="14" fillId="3" borderId="13"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11" fillId="2" borderId="0" xfId="0" applyFont="1" applyFill="1" applyAlignment="1">
      <alignment horizontal="justify" vertical="center"/>
    </xf>
    <xf numFmtId="0" fontId="28" fillId="2" borderId="0" xfId="0" applyFont="1" applyFill="1" applyAlignment="1">
      <alignment vertical="center"/>
    </xf>
    <xf numFmtId="0" fontId="28" fillId="8" borderId="8" xfId="0" applyFont="1" applyFill="1" applyBorder="1" applyAlignment="1">
      <alignment horizontal="justify" vertical="center" wrapText="1"/>
    </xf>
    <xf numFmtId="0" fontId="28" fillId="8" borderId="8" xfId="0" applyFont="1" applyFill="1" applyBorder="1" applyAlignment="1">
      <alignment horizontal="center" vertical="center" wrapText="1"/>
    </xf>
    <xf numFmtId="0" fontId="28" fillId="6" borderId="8" xfId="0" applyFont="1" applyFill="1" applyBorder="1" applyAlignment="1">
      <alignment horizontal="justify" vertical="center" wrapText="1"/>
    </xf>
    <xf numFmtId="0" fontId="29" fillId="2" borderId="0" xfId="0" applyFont="1" applyFill="1" applyAlignment="1">
      <alignment horizontal="justify" vertical="center"/>
    </xf>
    <xf numFmtId="0" fontId="29" fillId="0" borderId="8" xfId="0" applyFont="1" applyBorder="1" applyAlignment="1">
      <alignment vertical="center"/>
    </xf>
    <xf numFmtId="0" fontId="29" fillId="0" borderId="8" xfId="0" applyFont="1" applyBorder="1" applyAlignment="1">
      <alignment vertical="center" wrapText="1"/>
    </xf>
    <xf numFmtId="0" fontId="28" fillId="8" borderId="8" xfId="0" applyFont="1" applyFill="1" applyBorder="1" applyAlignment="1">
      <alignment horizontal="center" vertical="center"/>
    </xf>
    <xf numFmtId="0" fontId="28" fillId="2" borderId="0" xfId="0" applyFont="1" applyFill="1" applyAlignment="1">
      <alignment horizontal="justify" vertical="center"/>
    </xf>
    <xf numFmtId="0" fontId="39" fillId="2" borderId="0" xfId="0" applyFont="1" applyFill="1" applyAlignment="1"/>
    <xf numFmtId="0" fontId="39" fillId="2" borderId="0" xfId="0" applyFont="1" applyFill="1"/>
    <xf numFmtId="0" fontId="40" fillId="2" borderId="0" xfId="0" applyFont="1" applyFill="1" applyAlignment="1">
      <alignment vertical="center"/>
    </xf>
    <xf numFmtId="0" fontId="42" fillId="5" borderId="4" xfId="0" applyFont="1" applyFill="1" applyBorder="1" applyAlignment="1">
      <alignment horizontal="center" vertical="center" wrapText="1"/>
    </xf>
    <xf numFmtId="0" fontId="44" fillId="0" borderId="8" xfId="0" applyFont="1" applyBorder="1" applyAlignment="1">
      <alignment horizontal="justify" vertical="center" wrapText="1"/>
    </xf>
    <xf numFmtId="0" fontId="45" fillId="2" borderId="0" xfId="0" applyFont="1" applyFill="1"/>
    <xf numFmtId="0" fontId="17" fillId="0" borderId="5" xfId="0" applyFont="1" applyBorder="1" applyAlignment="1">
      <alignment horizontal="justify" vertical="center" wrapText="1"/>
    </xf>
    <xf numFmtId="0" fontId="10" fillId="12" borderId="1" xfId="0" applyFont="1" applyFill="1" applyBorder="1" applyAlignment="1">
      <alignment vertical="center" wrapText="1"/>
    </xf>
    <xf numFmtId="0" fontId="10" fillId="12" borderId="1" xfId="0" applyFont="1" applyFill="1" applyBorder="1" applyAlignment="1">
      <alignment horizontal="center" vertical="center" wrapText="1"/>
    </xf>
    <xf numFmtId="0" fontId="9" fillId="0" borderId="5" xfId="0" applyFont="1" applyBorder="1" applyAlignment="1">
      <alignment vertical="center" wrapText="1"/>
    </xf>
    <xf numFmtId="0" fontId="9" fillId="0" borderId="5" xfId="0" applyFont="1" applyBorder="1" applyAlignment="1">
      <alignment horizontal="justify" vertical="center" wrapText="1"/>
    </xf>
    <xf numFmtId="0" fontId="10" fillId="12" borderId="5" xfId="0" applyFont="1" applyFill="1" applyBorder="1" applyAlignment="1">
      <alignment vertical="center" wrapText="1"/>
    </xf>
    <xf numFmtId="0" fontId="10" fillId="12" borderId="5" xfId="0" applyFont="1" applyFill="1" applyBorder="1" applyAlignment="1">
      <alignment horizontal="center" vertical="center" wrapText="1"/>
    </xf>
    <xf numFmtId="0" fontId="10" fillId="12" borderId="0" xfId="0" applyFont="1" applyFill="1" applyAlignment="1"/>
    <xf numFmtId="0" fontId="9" fillId="0" borderId="1" xfId="0" applyFont="1" applyBorder="1" applyAlignment="1">
      <alignment vertical="center" wrapText="1"/>
    </xf>
    <xf numFmtId="0" fontId="39" fillId="14" borderId="0" xfId="0" applyFont="1" applyFill="1" applyAlignment="1"/>
    <xf numFmtId="0" fontId="40" fillId="14" borderId="0" xfId="0" applyFont="1" applyFill="1" applyAlignment="1">
      <alignment vertical="center"/>
    </xf>
    <xf numFmtId="0" fontId="39" fillId="14" borderId="0" xfId="0" applyFont="1" applyFill="1"/>
    <xf numFmtId="0" fontId="5" fillId="2" borderId="35" xfId="0" applyFont="1" applyFill="1" applyBorder="1" applyAlignment="1">
      <alignment horizontal="justify" vertical="center"/>
    </xf>
    <xf numFmtId="0" fontId="6" fillId="2" borderId="35" xfId="0" applyFont="1" applyFill="1" applyBorder="1" applyAlignment="1">
      <alignment vertical="center" wrapText="1"/>
    </xf>
    <xf numFmtId="0" fontId="8" fillId="5" borderId="10" xfId="0" applyFont="1" applyFill="1" applyBorder="1" applyAlignment="1">
      <alignment horizontal="center" vertical="center" wrapText="1"/>
    </xf>
    <xf numFmtId="0" fontId="48" fillId="0" borderId="8" xfId="0" applyFont="1" applyBorder="1" applyAlignment="1">
      <alignment horizontal="justify" vertical="center" wrapText="1"/>
    </xf>
    <xf numFmtId="0" fontId="14" fillId="5" borderId="4" xfId="0" applyFont="1" applyFill="1" applyBorder="1" applyAlignment="1">
      <alignment horizontal="center" vertical="center"/>
    </xf>
    <xf numFmtId="0" fontId="9" fillId="0" borderId="5" xfId="0" applyFont="1" applyBorder="1" applyAlignment="1">
      <alignment horizontal="center" vertical="center" wrapText="1"/>
    </xf>
    <xf numFmtId="0" fontId="46" fillId="0" borderId="8" xfId="0" applyFont="1" applyBorder="1" applyAlignment="1">
      <alignment horizontal="center" vertical="center" wrapText="1"/>
    </xf>
    <xf numFmtId="0" fontId="14" fillId="3" borderId="1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1" fillId="2" borderId="0" xfId="0" applyFont="1" applyFill="1" applyBorder="1" applyAlignment="1">
      <alignment horizontal="center" vertical="center" wrapText="1"/>
    </xf>
    <xf numFmtId="4" fontId="29" fillId="0" borderId="8" xfId="0" applyNumberFormat="1" applyFont="1" applyBorder="1" applyAlignment="1">
      <alignment vertical="center" wrapText="1"/>
    </xf>
    <xf numFmtId="9" fontId="29" fillId="0" borderId="8" xfId="2" applyFont="1" applyBorder="1" applyAlignment="1">
      <alignment vertical="center" wrapText="1"/>
    </xf>
    <xf numFmtId="4" fontId="36" fillId="5" borderId="8" xfId="0" applyNumberFormat="1" applyFont="1" applyFill="1" applyBorder="1" applyAlignment="1">
      <alignment vertical="center" wrapText="1"/>
    </xf>
    <xf numFmtId="9" fontId="36" fillId="5" borderId="8" xfId="0" applyNumberFormat="1" applyFont="1" applyFill="1" applyBorder="1" applyAlignment="1">
      <alignment vertical="center" wrapText="1"/>
    </xf>
    <xf numFmtId="0" fontId="14" fillId="4" borderId="6" xfId="0" applyFont="1" applyFill="1" applyBorder="1" applyAlignment="1">
      <alignment horizontal="center" vertical="center" wrapText="1"/>
    </xf>
    <xf numFmtId="0" fontId="14" fillId="5" borderId="3" xfId="0" applyFont="1" applyFill="1" applyBorder="1" applyAlignment="1">
      <alignment horizontal="center" vertical="center"/>
    </xf>
    <xf numFmtId="4" fontId="38" fillId="7" borderId="8" xfId="0" applyNumberFormat="1" applyFont="1" applyFill="1" applyBorder="1" applyAlignment="1">
      <alignment vertical="center" wrapText="1"/>
    </xf>
    <xf numFmtId="9" fontId="38" fillId="7" borderId="8" xfId="2" applyFont="1" applyFill="1" applyBorder="1" applyAlignment="1">
      <alignment vertical="center" wrapText="1"/>
    </xf>
    <xf numFmtId="0" fontId="51" fillId="0" borderId="0" xfId="0" applyFont="1" applyAlignment="1">
      <alignment vertical="center"/>
    </xf>
    <xf numFmtId="164" fontId="28" fillId="0" borderId="8" xfId="3" applyNumberFormat="1" applyFont="1" applyBorder="1" applyAlignment="1">
      <alignment horizontal="right" vertical="center" wrapText="1"/>
    </xf>
    <xf numFmtId="4" fontId="28" fillId="8" borderId="8" xfId="0" applyNumberFormat="1" applyFont="1" applyFill="1" applyBorder="1" applyAlignment="1">
      <alignment horizontal="right" vertical="center" wrapText="1"/>
    </xf>
    <xf numFmtId="43" fontId="28" fillId="6" borderId="8" xfId="3" applyFont="1" applyFill="1" applyBorder="1" applyAlignment="1">
      <alignment horizontal="right" vertical="center" wrapText="1"/>
    </xf>
    <xf numFmtId="4" fontId="14" fillId="5" borderId="8" xfId="0" applyNumberFormat="1" applyFont="1" applyFill="1" applyBorder="1" applyAlignment="1">
      <alignment horizontal="right" vertical="center" wrapText="1"/>
    </xf>
    <xf numFmtId="4" fontId="28" fillId="0" borderId="8" xfId="0" applyNumberFormat="1" applyFont="1" applyBorder="1" applyAlignment="1">
      <alignment horizontal="center" vertical="center" wrapText="1"/>
    </xf>
    <xf numFmtId="4" fontId="28" fillId="0" borderId="8" xfId="0" applyNumberFormat="1" applyFont="1" applyBorder="1" applyAlignment="1">
      <alignment horizontal="right" vertical="center" wrapText="1"/>
    </xf>
    <xf numFmtId="4" fontId="28" fillId="7" borderId="8" xfId="0" applyNumberFormat="1" applyFont="1" applyFill="1" applyBorder="1" applyAlignment="1">
      <alignment horizontal="right" vertical="center" wrapText="1"/>
    </xf>
    <xf numFmtId="0" fontId="29" fillId="0" borderId="6" xfId="0" applyFont="1" applyBorder="1" applyAlignment="1">
      <alignment horizontal="center" vertical="top" wrapText="1"/>
    </xf>
    <xf numFmtId="0" fontId="17" fillId="0" borderId="4" xfId="0" applyFont="1" applyBorder="1" applyAlignment="1">
      <alignment horizontal="justify" vertical="top"/>
    </xf>
    <xf numFmtId="3" fontId="29" fillId="0" borderId="8" xfId="0" applyNumberFormat="1" applyFont="1" applyBorder="1" applyAlignment="1">
      <alignment horizontal="center" vertical="center" wrapText="1"/>
    </xf>
    <xf numFmtId="0" fontId="17" fillId="0" borderId="4" xfId="0" applyFont="1" applyBorder="1" applyAlignment="1">
      <alignment horizontal="justify" vertical="top" wrapText="1"/>
    </xf>
    <xf numFmtId="3" fontId="29" fillId="7" borderId="8" xfId="0" applyNumberFormat="1" applyFont="1" applyFill="1" applyBorder="1" applyAlignment="1">
      <alignment horizontal="center" vertical="center" wrapText="1"/>
    </xf>
    <xf numFmtId="0" fontId="52" fillId="0" borderId="8" xfId="0" applyFont="1" applyBorder="1" applyAlignment="1">
      <alignment horizontal="justify" vertical="center" wrapText="1"/>
    </xf>
    <xf numFmtId="0" fontId="11" fillId="8" borderId="9" xfId="0" applyFont="1" applyFill="1" applyBorder="1" applyAlignment="1">
      <alignment vertical="center" wrapText="1"/>
    </xf>
    <xf numFmtId="0" fontId="11" fillId="8" borderId="5" xfId="0" applyFont="1" applyFill="1" applyBorder="1" applyAlignment="1">
      <alignment vertical="center" wrapText="1"/>
    </xf>
    <xf numFmtId="0" fontId="11" fillId="8" borderId="12" xfId="0" applyFont="1" applyFill="1" applyBorder="1" applyAlignment="1">
      <alignment vertical="center" wrapText="1"/>
    </xf>
    <xf numFmtId="0" fontId="52" fillId="0" borderId="8" xfId="0" applyFont="1" applyBorder="1" applyAlignment="1">
      <alignment horizontal="justify" vertical="top" wrapText="1"/>
    </xf>
    <xf numFmtId="165" fontId="48" fillId="0" borderId="8" xfId="0" applyNumberFormat="1" applyFont="1" applyBorder="1" applyAlignment="1">
      <alignment horizontal="center" vertical="center" wrapText="1"/>
    </xf>
    <xf numFmtId="0" fontId="9" fillId="0" borderId="8" xfId="0" applyFont="1" applyBorder="1" applyAlignment="1">
      <alignment horizontal="justify" vertical="center" wrapText="1"/>
    </xf>
    <xf numFmtId="4" fontId="48" fillId="0" borderId="1" xfId="0" applyNumberFormat="1" applyFont="1" applyBorder="1" applyAlignment="1">
      <alignment horizontal="right" vertical="center" wrapText="1"/>
    </xf>
    <xf numFmtId="4" fontId="48" fillId="0" borderId="5" xfId="0" applyNumberFormat="1" applyFont="1" applyBorder="1" applyAlignment="1">
      <alignment horizontal="right" vertical="center" wrapText="1"/>
    </xf>
    <xf numFmtId="166" fontId="53" fillId="0" borderId="12" xfId="0" applyNumberFormat="1" applyFont="1" applyBorder="1" applyAlignment="1">
      <alignment horizontal="center" vertical="center" wrapText="1"/>
    </xf>
    <xf numFmtId="0" fontId="48" fillId="0" borderId="5" xfId="0" applyFont="1" applyBorder="1" applyAlignment="1">
      <alignment horizontal="justify" vertical="center" wrapText="1"/>
    </xf>
    <xf numFmtId="0" fontId="48" fillId="0" borderId="1" xfId="0" applyFont="1" applyBorder="1" applyAlignment="1">
      <alignment horizontal="justify" vertical="center" wrapText="1"/>
    </xf>
    <xf numFmtId="166" fontId="53" fillId="0" borderId="15" xfId="0" applyNumberFormat="1" applyFont="1" applyBorder="1" applyAlignment="1">
      <alignment horizontal="center" vertical="center" wrapText="1"/>
    </xf>
    <xf numFmtId="0" fontId="9" fillId="0" borderId="1" xfId="0" applyFont="1" applyBorder="1" applyAlignment="1">
      <alignment horizontal="justify" vertical="center" wrapText="1"/>
    </xf>
    <xf numFmtId="165" fontId="53" fillId="0" borderId="15" xfId="0" applyNumberFormat="1" applyFont="1" applyBorder="1" applyAlignment="1">
      <alignment horizontal="center" vertical="center" wrapText="1"/>
    </xf>
    <xf numFmtId="0" fontId="17" fillId="0" borderId="2" xfId="0" applyFont="1" applyBorder="1" applyAlignment="1">
      <alignment horizontal="justify" vertical="center" wrapText="1"/>
    </xf>
    <xf numFmtId="0" fontId="28" fillId="8" borderId="5" xfId="0" applyFont="1" applyFill="1" applyBorder="1" applyAlignment="1">
      <alignment horizontal="justify" vertical="center" wrapText="1"/>
    </xf>
    <xf numFmtId="0" fontId="44" fillId="0" borderId="5" xfId="0" applyFont="1" applyBorder="1" applyAlignment="1">
      <alignment horizontal="justify" vertical="center" wrapText="1"/>
    </xf>
    <xf numFmtId="0" fontId="47" fillId="2" borderId="29" xfId="1" applyFill="1" applyBorder="1" applyAlignment="1">
      <alignment vertical="center" wrapText="1"/>
    </xf>
    <xf numFmtId="0" fontId="47" fillId="2" borderId="27" xfId="1" applyFill="1" applyBorder="1" applyAlignment="1">
      <alignment vertical="center"/>
    </xf>
    <xf numFmtId="0" fontId="5" fillId="0" borderId="7" xfId="0" applyFont="1" applyBorder="1" applyAlignment="1">
      <alignment horizontal="justify" vertical="top" wrapText="1"/>
    </xf>
    <xf numFmtId="0" fontId="5" fillId="2" borderId="1" xfId="0" applyFont="1" applyFill="1" applyBorder="1" applyAlignment="1">
      <alignment horizontal="justify" vertical="center" wrapText="1"/>
    </xf>
    <xf numFmtId="0" fontId="0" fillId="0" borderId="1" xfId="0" applyBorder="1" applyAlignment="1">
      <alignment vertical="center" wrapText="1"/>
    </xf>
    <xf numFmtId="0" fontId="6" fillId="0" borderId="8" xfId="0" applyFont="1" applyBorder="1" applyAlignment="1">
      <alignment horizontal="justify" vertical="top" wrapText="1"/>
    </xf>
    <xf numFmtId="0" fontId="44" fillId="0" borderId="8" xfId="0" applyFont="1" applyBorder="1" applyAlignment="1">
      <alignment horizontal="center" vertical="center" wrapText="1"/>
    </xf>
    <xf numFmtId="0" fontId="44" fillId="2" borderId="8" xfId="0" applyFont="1" applyFill="1" applyBorder="1" applyAlignment="1">
      <alignment horizontal="justify" vertical="justify" wrapText="1"/>
    </xf>
    <xf numFmtId="0" fontId="44" fillId="2" borderId="8" xfId="0" applyFont="1" applyFill="1" applyBorder="1" applyAlignment="1">
      <alignment horizontal="justify" vertical="center" wrapText="1"/>
    </xf>
    <xf numFmtId="0" fontId="44" fillId="0" borderId="5" xfId="0" applyFont="1" applyBorder="1" applyAlignment="1">
      <alignment horizontal="center" vertical="center" wrapText="1"/>
    </xf>
    <xf numFmtId="0" fontId="54" fillId="0" borderId="8" xfId="1" applyFont="1" applyBorder="1" applyAlignment="1">
      <alignment horizontal="justify" vertical="top" wrapText="1"/>
    </xf>
    <xf numFmtId="0" fontId="29" fillId="0" borderId="8" xfId="0" applyFont="1" applyBorder="1" applyAlignment="1">
      <alignment horizontal="right" vertical="center" wrapText="1"/>
    </xf>
    <xf numFmtId="9" fontId="29" fillId="0" borderId="8" xfId="0" applyNumberFormat="1" applyFont="1" applyBorder="1" applyAlignment="1">
      <alignment horizontal="right" vertical="center" wrapText="1"/>
    </xf>
    <xf numFmtId="0" fontId="29" fillId="8" borderId="5" xfId="0" applyFont="1" applyFill="1" applyBorder="1" applyAlignment="1">
      <alignment horizontal="justify" vertical="center" wrapText="1"/>
    </xf>
    <xf numFmtId="9" fontId="29" fillId="8" borderId="5" xfId="2" applyFont="1" applyFill="1" applyBorder="1" applyAlignment="1">
      <alignment horizontal="justify" vertical="center" wrapText="1"/>
    </xf>
    <xf numFmtId="0" fontId="29" fillId="0" borderId="5" xfId="0" applyFont="1" applyBorder="1" applyAlignment="1">
      <alignment horizontal="justify" vertical="center" wrapText="1"/>
    </xf>
    <xf numFmtId="9" fontId="29" fillId="0" borderId="5" xfId="2" applyFont="1" applyFill="1" applyBorder="1" applyAlignment="1">
      <alignment horizontal="justify" vertical="center" wrapText="1"/>
    </xf>
    <xf numFmtId="49" fontId="29" fillId="0" borderId="5" xfId="0" applyNumberFormat="1" applyFont="1" applyBorder="1" applyAlignment="1">
      <alignment horizontal="justify" vertical="center" wrapText="1"/>
    </xf>
    <xf numFmtId="0" fontId="15" fillId="10" borderId="0" xfId="0" applyFont="1" applyFill="1" applyAlignment="1">
      <alignment vertical="center" wrapText="1"/>
    </xf>
    <xf numFmtId="0" fontId="15" fillId="10" borderId="0" xfId="0" applyFont="1" applyFill="1"/>
    <xf numFmtId="0" fontId="15" fillId="15" borderId="0" xfId="0" applyFont="1" applyFill="1" applyAlignment="1">
      <alignment vertical="center" wrapText="1"/>
    </xf>
    <xf numFmtId="0" fontId="15" fillId="15" borderId="0" xfId="0" applyFont="1" applyFill="1"/>
    <xf numFmtId="16" fontId="29" fillId="0" borderId="5" xfId="0" applyNumberFormat="1" applyFont="1" applyBorder="1" applyAlignment="1">
      <alignment horizontal="justify" vertical="center" wrapText="1"/>
    </xf>
    <xf numFmtId="0" fontId="47" fillId="0" borderId="24" xfId="1" applyBorder="1" applyAlignment="1">
      <alignment vertical="center" wrapText="1"/>
    </xf>
    <xf numFmtId="0" fontId="6" fillId="0" borderId="8" xfId="0" applyFont="1" applyBorder="1" applyAlignment="1">
      <alignment horizontal="justify" vertical="top" wrapText="1"/>
    </xf>
    <xf numFmtId="0" fontId="44" fillId="0" borderId="5" xfId="0" applyFont="1" applyBorder="1" applyAlignment="1">
      <alignment horizontal="justify" vertical="center" wrapText="1"/>
    </xf>
    <xf numFmtId="3" fontId="0" fillId="0" borderId="8" xfId="0" applyNumberFormat="1" applyBorder="1" applyAlignment="1">
      <alignment horizontal="left" vertical="center" wrapText="1"/>
    </xf>
    <xf numFmtId="0" fontId="8" fillId="3" borderId="21"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22" xfId="0" applyFont="1" applyFill="1" applyBorder="1" applyAlignment="1">
      <alignment horizontal="center" vertical="center"/>
    </xf>
    <xf numFmtId="0" fontId="2" fillId="2" borderId="21" xfId="0" applyFont="1" applyFill="1" applyBorder="1" applyAlignment="1">
      <alignment vertical="center"/>
    </xf>
    <xf numFmtId="0" fontId="2" fillId="2" borderId="3" xfId="0" applyFont="1" applyFill="1" applyBorder="1" applyAlignment="1">
      <alignment vertical="center"/>
    </xf>
    <xf numFmtId="0" fontId="2" fillId="2" borderId="22" xfId="0" applyFont="1" applyFill="1" applyBorder="1" applyAlignment="1">
      <alignment vertical="center"/>
    </xf>
    <xf numFmtId="0" fontId="3" fillId="2" borderId="19"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4" fillId="8" borderId="25"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4" fillId="0" borderId="2" xfId="0" applyFont="1" applyBorder="1" applyAlignment="1">
      <alignment horizontal="justify" vertical="center" wrapText="1"/>
    </xf>
    <xf numFmtId="0" fontId="4" fillId="0" borderId="7" xfId="0" applyFont="1" applyBorder="1" applyAlignment="1">
      <alignment horizontal="justify" vertical="center" wrapText="1"/>
    </xf>
    <xf numFmtId="0" fontId="4" fillId="0" borderId="22" xfId="0" applyFont="1" applyBorder="1" applyAlignment="1">
      <alignment horizontal="justify" vertical="center" wrapText="1"/>
    </xf>
    <xf numFmtId="0" fontId="0" fillId="0" borderId="12" xfId="0" applyBorder="1" applyAlignment="1">
      <alignment vertical="center" wrapText="1"/>
    </xf>
    <xf numFmtId="0" fontId="0" fillId="0" borderId="5" xfId="0" applyBorder="1" applyAlignment="1">
      <alignment vertical="center" wrapText="1"/>
    </xf>
    <xf numFmtId="0" fontId="47" fillId="0" borderId="27" xfId="1" applyBorder="1" applyAlignment="1">
      <alignment vertical="center" wrapText="1"/>
    </xf>
    <xf numFmtId="0" fontId="0" fillId="0" borderId="28" xfId="0" applyBorder="1" applyAlignment="1">
      <alignment vertical="center" wrapText="1"/>
    </xf>
    <xf numFmtId="0" fontId="4" fillId="8" borderId="23" xfId="0" applyFont="1" applyFill="1" applyBorder="1" applyAlignment="1">
      <alignment horizontal="center" vertical="center" wrapText="1"/>
    </xf>
    <xf numFmtId="0" fontId="0" fillId="2" borderId="0" xfId="0" applyFill="1" applyAlignment="1">
      <alignment vertical="center" wrapText="1"/>
    </xf>
    <xf numFmtId="0" fontId="4" fillId="0" borderId="3" xfId="0" applyFont="1" applyBorder="1" applyAlignment="1">
      <alignment horizontal="justify" vertical="center" wrapText="1"/>
    </xf>
    <xf numFmtId="0" fontId="6" fillId="0" borderId="13" xfId="0" applyFont="1" applyBorder="1" applyAlignment="1">
      <alignment horizontal="justify" vertical="top" wrapText="1"/>
    </xf>
    <xf numFmtId="0" fontId="6" fillId="0" borderId="10" xfId="0" applyFont="1" applyBorder="1" applyAlignment="1">
      <alignment horizontal="justify" vertical="top" wrapText="1"/>
    </xf>
    <xf numFmtId="0" fontId="6" fillId="0" borderId="8" xfId="0" applyFont="1" applyBorder="1" applyAlignment="1">
      <alignment horizontal="justify" vertical="top" wrapText="1"/>
    </xf>
    <xf numFmtId="0" fontId="0" fillId="0" borderId="27" xfId="0" applyBorder="1" applyAlignment="1">
      <alignment vertical="center" wrapText="1"/>
    </xf>
    <xf numFmtId="0" fontId="0" fillId="0" borderId="29" xfId="0" applyBorder="1" applyAlignment="1">
      <alignment vertical="center" wrapText="1"/>
    </xf>
    <xf numFmtId="0" fontId="6" fillId="0" borderId="13" xfId="0" applyFont="1" applyBorder="1" applyAlignment="1">
      <alignment horizontal="justify" vertical="center" wrapText="1"/>
    </xf>
    <xf numFmtId="0" fontId="6" fillId="0" borderId="10" xfId="0" applyFont="1" applyBorder="1" applyAlignment="1">
      <alignment horizontal="justify" vertical="center" wrapText="1"/>
    </xf>
    <xf numFmtId="0" fontId="6" fillId="0" borderId="8" xfId="0" applyFont="1" applyBorder="1" applyAlignment="1">
      <alignment horizontal="justify" vertical="center" wrapText="1"/>
    </xf>
    <xf numFmtId="0" fontId="4" fillId="8" borderId="35" xfId="0" applyFont="1" applyFill="1" applyBorder="1" applyAlignment="1">
      <alignment horizontal="center" vertical="center" wrapText="1"/>
    </xf>
    <xf numFmtId="0" fontId="6" fillId="2" borderId="12" xfId="0" applyFont="1" applyFill="1" applyBorder="1" applyAlignment="1">
      <alignment horizontal="justify" vertical="top" wrapText="1"/>
    </xf>
    <xf numFmtId="0" fontId="6" fillId="2" borderId="9" xfId="0" applyFont="1" applyFill="1" applyBorder="1" applyAlignment="1">
      <alignment horizontal="justify" vertical="top" wrapText="1"/>
    </xf>
    <xf numFmtId="0" fontId="6" fillId="2" borderId="5" xfId="0" applyFont="1" applyFill="1" applyBorder="1" applyAlignment="1">
      <alignment horizontal="justify" vertical="top" wrapText="1"/>
    </xf>
    <xf numFmtId="0" fontId="5" fillId="2" borderId="13" xfId="0" applyFont="1" applyFill="1" applyBorder="1" applyAlignment="1">
      <alignment horizontal="justify" vertical="top" wrapText="1"/>
    </xf>
    <xf numFmtId="0" fontId="5" fillId="2" borderId="10" xfId="0" applyFont="1" applyFill="1" applyBorder="1" applyAlignment="1">
      <alignment horizontal="justify" vertical="top" wrapText="1"/>
    </xf>
    <xf numFmtId="0" fontId="5" fillId="2" borderId="8" xfId="0" applyFont="1" applyFill="1" applyBorder="1" applyAlignment="1">
      <alignment horizontal="justify" vertical="top" wrapText="1"/>
    </xf>
    <xf numFmtId="0" fontId="6" fillId="2" borderId="13" xfId="0" applyFont="1" applyFill="1" applyBorder="1" applyAlignment="1">
      <alignment horizontal="justify" vertical="top" wrapText="1"/>
    </xf>
    <xf numFmtId="0" fontId="6" fillId="2" borderId="10" xfId="0" applyFont="1" applyFill="1" applyBorder="1" applyAlignment="1">
      <alignment horizontal="justify" vertical="top" wrapText="1"/>
    </xf>
    <xf numFmtId="0" fontId="6" fillId="2" borderId="0" xfId="0" applyFont="1" applyFill="1" applyBorder="1" applyAlignment="1">
      <alignment horizontal="justify" vertical="top" wrapText="1"/>
    </xf>
    <xf numFmtId="0" fontId="6" fillId="2" borderId="8" xfId="0" applyFont="1" applyFill="1" applyBorder="1" applyAlignment="1">
      <alignment horizontal="justify" vertical="top" wrapText="1"/>
    </xf>
    <xf numFmtId="0" fontId="5" fillId="2" borderId="12"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5" fillId="2" borderId="5" xfId="0" applyFont="1" applyFill="1" applyBorder="1" applyAlignment="1">
      <alignment horizontal="justify" vertical="center" wrapText="1"/>
    </xf>
    <xf numFmtId="0" fontId="4" fillId="8" borderId="36" xfId="0" applyFont="1" applyFill="1" applyBorder="1" applyAlignment="1">
      <alignment horizontal="center" vertical="center" wrapText="1"/>
    </xf>
    <xf numFmtId="0" fontId="4" fillId="2" borderId="6" xfId="0" applyFont="1" applyFill="1" applyBorder="1" applyAlignment="1">
      <alignment horizontal="justify" vertical="center" wrapText="1"/>
    </xf>
    <xf numFmtId="0" fontId="4" fillId="2" borderId="7" xfId="0" applyFont="1" applyFill="1" applyBorder="1" applyAlignment="1">
      <alignment horizontal="justify" vertical="center" wrapText="1"/>
    </xf>
    <xf numFmtId="0" fontId="4" fillId="2" borderId="22" xfId="0" applyFont="1" applyFill="1" applyBorder="1" applyAlignment="1">
      <alignment horizontal="justify" vertical="center" wrapText="1"/>
    </xf>
    <xf numFmtId="0" fontId="47" fillId="2" borderId="27" xfId="1" applyFill="1" applyBorder="1" applyAlignment="1">
      <alignment horizontal="justify" vertical="center" wrapText="1"/>
    </xf>
    <xf numFmtId="0" fontId="47" fillId="2" borderId="29" xfId="1" applyFill="1" applyBorder="1" applyAlignment="1">
      <alignment horizontal="justify" vertical="center" wrapText="1"/>
    </xf>
    <xf numFmtId="0" fontId="5" fillId="2" borderId="29" xfId="0" applyFont="1" applyFill="1" applyBorder="1" applyAlignment="1">
      <alignment horizontal="justify" vertical="center"/>
    </xf>
    <xf numFmtId="0" fontId="5" fillId="2" borderId="28" xfId="0" applyFont="1" applyFill="1" applyBorder="1" applyAlignment="1">
      <alignment horizontal="justify" vertical="center"/>
    </xf>
    <xf numFmtId="0" fontId="4" fillId="8" borderId="19"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7" fillId="2" borderId="15" xfId="0" applyFont="1" applyFill="1" applyBorder="1" applyAlignment="1">
      <alignment horizontal="justify" vertical="center" wrapText="1"/>
    </xf>
    <xf numFmtId="0" fontId="7" fillId="2" borderId="14" xfId="0" applyFont="1" applyFill="1" applyBorder="1" applyAlignment="1">
      <alignment horizontal="justify" vertical="center" wrapText="1"/>
    </xf>
    <xf numFmtId="0" fontId="7" fillId="2" borderId="22" xfId="0" applyFont="1" applyFill="1" applyBorder="1" applyAlignment="1">
      <alignment horizontal="justify" vertical="center" wrapText="1"/>
    </xf>
    <xf numFmtId="0" fontId="6" fillId="2" borderId="38" xfId="0" applyFont="1" applyFill="1" applyBorder="1" applyAlignment="1">
      <alignment horizontal="left" vertical="center" wrapText="1"/>
    </xf>
    <xf numFmtId="0" fontId="47" fillId="2" borderId="39" xfId="1" applyFill="1" applyBorder="1" applyAlignment="1">
      <alignment horizontal="center" vertical="center" wrapText="1"/>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12" xfId="0" applyFont="1" applyFill="1" applyBorder="1" applyAlignment="1">
      <alignment horizontal="justify" vertical="top" wrapText="1"/>
    </xf>
    <xf numFmtId="0" fontId="5" fillId="2" borderId="9" xfId="0" applyFont="1" applyFill="1" applyBorder="1" applyAlignment="1">
      <alignment horizontal="justify" vertical="top" wrapText="1"/>
    </xf>
    <xf numFmtId="0" fontId="5" fillId="2" borderId="5" xfId="0" applyFont="1" applyFill="1" applyBorder="1" applyAlignment="1">
      <alignment horizontal="justify" vertical="top" wrapText="1"/>
    </xf>
    <xf numFmtId="0" fontId="47" fillId="2" borderId="27" xfId="1" applyFill="1" applyBorder="1" applyAlignment="1">
      <alignment horizontal="justify" vertical="center"/>
    </xf>
    <xf numFmtId="0" fontId="16" fillId="10" borderId="15"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30"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6" fillId="10" borderId="7" xfId="0" applyFont="1" applyFill="1" applyBorder="1" applyAlignment="1">
      <alignment horizontal="center" vertical="center" wrapText="1"/>
    </xf>
    <xf numFmtId="0" fontId="16" fillId="10" borderId="24"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5" fillId="0" borderId="12" xfId="0" applyFont="1" applyBorder="1" applyAlignment="1">
      <alignment horizontal="justify" vertical="center" wrapText="1"/>
    </xf>
    <xf numFmtId="0" fontId="5" fillId="0" borderId="9" xfId="0" applyFont="1" applyBorder="1" applyAlignment="1">
      <alignment horizontal="justify" vertical="center" wrapText="1"/>
    </xf>
    <xf numFmtId="0" fontId="5" fillId="0" borderId="32" xfId="0" applyFont="1" applyBorder="1" applyAlignment="1">
      <alignment horizontal="justify" vertical="center" wrapText="1"/>
    </xf>
    <xf numFmtId="0" fontId="47" fillId="0" borderId="27" xfId="1" applyBorder="1" applyAlignment="1">
      <alignment vertical="center"/>
    </xf>
    <xf numFmtId="0" fontId="0" fillId="0" borderId="29" xfId="0" applyBorder="1" applyAlignment="1">
      <alignment vertical="center"/>
    </xf>
    <xf numFmtId="0" fontId="0" fillId="0" borderId="34" xfId="0" applyBorder="1" applyAlignment="1">
      <alignment vertical="center"/>
    </xf>
    <xf numFmtId="0" fontId="26" fillId="2" borderId="0" xfId="0" applyFont="1" applyFill="1" applyAlignment="1">
      <alignment horizontal="left" vertical="top" wrapText="1"/>
    </xf>
    <xf numFmtId="0" fontId="11" fillId="0" borderId="0" xfId="0" applyFont="1" applyAlignment="1">
      <alignment horizontal="left" vertical="center"/>
    </xf>
    <xf numFmtId="0" fontId="11" fillId="8" borderId="0" xfId="0" applyFont="1" applyFill="1" applyAlignment="1">
      <alignment horizontal="center" vertical="center"/>
    </xf>
    <xf numFmtId="0" fontId="50" fillId="4" borderId="15" xfId="0" applyFont="1" applyFill="1" applyBorder="1" applyAlignment="1">
      <alignment horizontal="left" vertical="center" wrapText="1"/>
    </xf>
    <xf numFmtId="0" fontId="50" fillId="4" borderId="6" xfId="0" applyFont="1" applyFill="1" applyBorder="1" applyAlignment="1">
      <alignment horizontal="left" vertical="center" wrapText="1"/>
    </xf>
    <xf numFmtId="0" fontId="14" fillId="5" borderId="2" xfId="0" applyFont="1" applyFill="1" applyBorder="1" applyAlignment="1">
      <alignment horizontal="center" vertical="center"/>
    </xf>
    <xf numFmtId="0" fontId="14" fillId="5"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37" fillId="7" borderId="4" xfId="0" applyFont="1" applyFill="1" applyBorder="1" applyAlignment="1">
      <alignment horizontal="center" vertical="center"/>
    </xf>
    <xf numFmtId="0" fontId="14" fillId="4" borderId="12"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3" fillId="2" borderId="0" xfId="0" applyFont="1" applyFill="1" applyAlignment="1">
      <alignment horizontal="center" vertical="center"/>
    </xf>
    <xf numFmtId="0" fontId="14" fillId="5" borderId="12" xfId="0" applyFont="1" applyFill="1" applyBorder="1" applyAlignment="1">
      <alignment horizontal="center" vertical="center"/>
    </xf>
    <xf numFmtId="0" fontId="14" fillId="5" borderId="5"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2"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1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5" borderId="2" xfId="0" applyFont="1" applyFill="1" applyBorder="1" applyAlignment="1">
      <alignment horizontal="justify" vertical="center" wrapText="1"/>
    </xf>
    <xf numFmtId="0" fontId="14" fillId="5" borderId="4" xfId="0" applyFont="1" applyFill="1" applyBorder="1" applyAlignment="1">
      <alignment horizontal="justify" vertical="center" wrapText="1"/>
    </xf>
    <xf numFmtId="0" fontId="11" fillId="2" borderId="0" xfId="0" applyFont="1" applyFill="1" applyAlignment="1">
      <alignment horizontal="center" vertical="center"/>
    </xf>
    <xf numFmtId="0" fontId="14" fillId="3" borderId="12" xfId="0" applyFont="1" applyFill="1" applyBorder="1" applyAlignment="1">
      <alignment horizontal="justify" vertical="center" wrapText="1"/>
    </xf>
    <xf numFmtId="0" fontId="14" fillId="3" borderId="5" xfId="0" applyFont="1" applyFill="1" applyBorder="1" applyAlignment="1">
      <alignment horizontal="justify" vertical="center" wrapText="1"/>
    </xf>
    <xf numFmtId="0" fontId="28" fillId="8" borderId="12" xfId="0" applyFont="1" applyFill="1" applyBorder="1" applyAlignment="1">
      <alignment horizontal="justify" vertical="center" wrapText="1"/>
    </xf>
    <xf numFmtId="0" fontId="28" fillId="8" borderId="9" xfId="0" applyFont="1" applyFill="1" applyBorder="1" applyAlignment="1">
      <alignment horizontal="justify" vertical="center" wrapText="1"/>
    </xf>
    <xf numFmtId="0" fontId="28" fillId="8" borderId="5" xfId="0" applyFont="1" applyFill="1" applyBorder="1" applyAlignment="1">
      <alignment horizontal="justify"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11" fillId="8" borderId="5" xfId="0" applyFont="1" applyFill="1" applyBorder="1" applyAlignment="1">
      <alignment horizontal="center" vertical="center" wrapText="1"/>
    </xf>
    <xf numFmtId="165" fontId="53" fillId="0" borderId="15" xfId="0" applyNumberFormat="1" applyFont="1" applyBorder="1" applyAlignment="1">
      <alignment horizontal="center" vertical="center" wrapText="1"/>
    </xf>
    <xf numFmtId="165" fontId="53" fillId="0" borderId="11" xfId="0" applyNumberFormat="1" applyFont="1" applyBorder="1" applyAlignment="1">
      <alignment horizontal="center" vertical="center" wrapText="1"/>
    </xf>
    <xf numFmtId="165" fontId="53" fillId="0" borderId="6" xfId="0" applyNumberFormat="1" applyFont="1" applyBorder="1" applyAlignment="1">
      <alignment horizontal="center" vertical="center" wrapText="1"/>
    </xf>
    <xf numFmtId="0" fontId="11" fillId="8" borderId="12" xfId="0" applyFont="1" applyFill="1" applyBorder="1" applyAlignment="1">
      <alignment horizontal="justify" vertical="center" wrapText="1"/>
    </xf>
    <xf numFmtId="0" fontId="11" fillId="8" borderId="5" xfId="0" applyFont="1" applyFill="1" applyBorder="1" applyAlignment="1">
      <alignment horizontal="justify" vertical="center" wrapText="1"/>
    </xf>
    <xf numFmtId="0" fontId="11" fillId="8" borderId="2" xfId="0" applyFont="1" applyFill="1" applyBorder="1" applyAlignment="1">
      <alignment horizontal="justify" vertical="center" wrapText="1"/>
    </xf>
    <xf numFmtId="0" fontId="11" fillId="8" borderId="4" xfId="0" applyFont="1" applyFill="1" applyBorder="1" applyAlignment="1">
      <alignment horizontal="justify" vertical="center" wrapText="1"/>
    </xf>
    <xf numFmtId="0" fontId="32" fillId="2" borderId="0" xfId="0" applyFont="1" applyFill="1" applyAlignment="1">
      <alignment horizontal="left" vertical="center"/>
    </xf>
    <xf numFmtId="0" fontId="11" fillId="0" borderId="2" xfId="0" applyFont="1" applyBorder="1" applyAlignment="1">
      <alignment horizontal="justify" vertical="center" wrapText="1"/>
    </xf>
    <xf numFmtId="0" fontId="11" fillId="0" borderId="4" xfId="0" applyFont="1" applyBorder="1" applyAlignment="1">
      <alignment horizontal="justify" vertical="center" wrapText="1"/>
    </xf>
    <xf numFmtId="0" fontId="17" fillId="7" borderId="2" xfId="0" applyFont="1" applyFill="1" applyBorder="1" applyAlignment="1">
      <alignment horizontal="justify" vertical="center" wrapText="1"/>
    </xf>
    <xf numFmtId="0" fontId="17" fillId="7" borderId="3" xfId="0" applyFont="1" applyFill="1" applyBorder="1" applyAlignment="1">
      <alignment horizontal="justify" vertical="center" wrapText="1"/>
    </xf>
    <xf numFmtId="0" fontId="17" fillId="7" borderId="4" xfId="0" applyFont="1" applyFill="1" applyBorder="1" applyAlignment="1">
      <alignment horizontal="justify" vertical="center" wrapText="1"/>
    </xf>
    <xf numFmtId="0" fontId="14" fillId="3" borderId="9" xfId="0" applyFont="1" applyFill="1" applyBorder="1" applyAlignment="1">
      <alignment horizontal="center" vertical="center" wrapText="1"/>
    </xf>
    <xf numFmtId="0" fontId="11" fillId="2" borderId="0" xfId="0" applyFont="1" applyFill="1" applyAlignment="1">
      <alignment horizontal="left"/>
    </xf>
    <xf numFmtId="0" fontId="14" fillId="5" borderId="3" xfId="0" applyFont="1" applyFill="1" applyBorder="1" applyAlignment="1">
      <alignment horizontal="justify" vertical="center"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5" xfId="0" applyFont="1" applyBorder="1" applyAlignment="1">
      <alignment horizontal="center" vertical="top"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5" xfId="0" applyFont="1" applyBorder="1" applyAlignment="1">
      <alignment horizontal="center" vertical="center"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5" xfId="0" applyFont="1" applyBorder="1" applyAlignment="1">
      <alignment horizontal="center" vertical="top"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43" fillId="8" borderId="2" xfId="0" applyFont="1" applyFill="1" applyBorder="1" applyAlignment="1">
      <alignment horizontal="left" vertical="center" wrapText="1"/>
    </xf>
    <xf numFmtId="0" fontId="43" fillId="8" borderId="4" xfId="0" applyFont="1" applyFill="1" applyBorder="1" applyAlignment="1">
      <alignment horizontal="left" vertical="center" wrapText="1"/>
    </xf>
    <xf numFmtId="0" fontId="40" fillId="2" borderId="0" xfId="0" applyFont="1" applyFill="1" applyAlignment="1">
      <alignment horizontal="center" vertical="center"/>
    </xf>
    <xf numFmtId="0" fontId="42" fillId="5" borderId="0"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43" fillId="8" borderId="2" xfId="0" applyFont="1" applyFill="1" applyBorder="1" applyAlignment="1">
      <alignment horizontal="justify" vertical="center" wrapText="1"/>
    </xf>
    <xf numFmtId="0" fontId="43" fillId="8" borderId="4" xfId="0" applyFont="1" applyFill="1" applyBorder="1" applyAlignment="1">
      <alignment horizontal="justify" vertical="center" wrapText="1"/>
    </xf>
    <xf numFmtId="0" fontId="46" fillId="2" borderId="2"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3" fillId="8" borderId="3" xfId="0" applyFont="1" applyFill="1" applyBorder="1" applyAlignment="1">
      <alignment horizontal="left" vertical="center" wrapText="1"/>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46" fillId="2" borderId="14" xfId="0" applyFont="1" applyFill="1" applyBorder="1" applyAlignment="1">
      <alignment horizontal="left" vertical="center" wrapText="1"/>
    </xf>
    <xf numFmtId="0" fontId="46" fillId="2" borderId="13" xfId="0" applyFont="1" applyFill="1" applyBorder="1" applyAlignment="1">
      <alignment horizontal="left" vertical="center" wrapText="1"/>
    </xf>
    <xf numFmtId="0" fontId="54" fillId="0" borderId="12" xfId="1" applyFont="1" applyBorder="1" applyAlignment="1">
      <alignment horizontal="justify" vertical="center" wrapText="1"/>
    </xf>
    <xf numFmtId="0" fontId="54" fillId="0" borderId="9" xfId="1" applyFont="1" applyBorder="1" applyAlignment="1">
      <alignment horizontal="justify" vertical="center" wrapText="1"/>
    </xf>
    <xf numFmtId="0" fontId="54" fillId="0" borderId="5" xfId="1" applyFont="1" applyBorder="1" applyAlignment="1">
      <alignment horizontal="justify" vertical="center" wrapText="1"/>
    </xf>
    <xf numFmtId="0" fontId="12" fillId="14" borderId="13" xfId="0" applyFont="1" applyFill="1" applyBorder="1" applyAlignment="1"/>
    <xf numFmtId="0" fontId="12" fillId="14" borderId="10" xfId="0" applyFont="1" applyFill="1" applyBorder="1" applyAlignment="1"/>
  </cellXfs>
  <cellStyles count="4">
    <cellStyle name="Hipervínculo" xfId="1" builtinId="8"/>
    <cellStyle name="Millares" xfId="3" builtinId="3"/>
    <cellStyle name="Normal" xfId="0" builtinId="0"/>
    <cellStyle name="Porcentaje" xfId="2" builtinId="5"/>
  </cellStyles>
  <dxfs count="0"/>
  <tableStyles count="0" defaultTableStyle="TableStyleMedium2" defaultPivotStyle="PivotStyleMedium9"/>
  <colors>
    <mruColors>
      <color rgb="FF0000FF"/>
      <color rgb="FF6E0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1399113</xdr:colOff>
      <xdr:row>27</xdr:row>
      <xdr:rowOff>352425</xdr:rowOff>
    </xdr:from>
    <xdr:to>
      <xdr:col>1</xdr:col>
      <xdr:colOff>3561288</xdr:colOff>
      <xdr:row>34</xdr:row>
      <xdr:rowOff>56515</xdr:rowOff>
    </xdr:to>
    <xdr:pic>
      <xdr:nvPicPr>
        <xdr:cNvPr id="2" name="Imagen 1"/>
        <xdr:cNvPicPr/>
      </xdr:nvPicPr>
      <xdr:blipFill rotWithShape="1">
        <a:blip xmlns:r="http://schemas.openxmlformats.org/officeDocument/2006/relationships" r:embed="rId1"/>
        <a:srcRect l="3564" t="32589" r="77616" b="48401"/>
        <a:stretch/>
      </xdr:blipFill>
      <xdr:spPr bwMode="auto">
        <a:xfrm>
          <a:off x="4182530" y="15920508"/>
          <a:ext cx="2162175" cy="12280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1406523</xdr:colOff>
      <xdr:row>36</xdr:row>
      <xdr:rowOff>85725</xdr:rowOff>
    </xdr:from>
    <xdr:to>
      <xdr:col>1</xdr:col>
      <xdr:colOff>3476623</xdr:colOff>
      <xdr:row>41</xdr:row>
      <xdr:rowOff>102870</xdr:rowOff>
    </xdr:to>
    <xdr:pic>
      <xdr:nvPicPr>
        <xdr:cNvPr id="3" name="Imagen 2"/>
        <xdr:cNvPicPr/>
      </xdr:nvPicPr>
      <xdr:blipFill rotWithShape="1">
        <a:blip xmlns:r="http://schemas.openxmlformats.org/officeDocument/2006/relationships" r:embed="rId2"/>
        <a:srcRect l="10683" t="32687" r="74881" b="52927"/>
        <a:stretch/>
      </xdr:blipFill>
      <xdr:spPr bwMode="auto">
        <a:xfrm>
          <a:off x="4189940" y="17569392"/>
          <a:ext cx="2070100" cy="11601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1571625</xdr:colOff>
      <xdr:row>8</xdr:row>
      <xdr:rowOff>752475</xdr:rowOff>
    </xdr:from>
    <xdr:to>
      <xdr:col>1</xdr:col>
      <xdr:colOff>3757295</xdr:colOff>
      <xdr:row>8</xdr:row>
      <xdr:rowOff>2374265</xdr:rowOff>
    </xdr:to>
    <xdr:pic>
      <xdr:nvPicPr>
        <xdr:cNvPr id="4" name="Imagen 3"/>
        <xdr:cNvPicPr/>
      </xdr:nvPicPr>
      <xdr:blipFill rotWithShape="1">
        <a:blip xmlns:r="http://schemas.openxmlformats.org/officeDocument/2006/relationships" r:embed="rId3"/>
        <a:srcRect l="37275" t="30983" r="23757" b="17601"/>
        <a:stretch/>
      </xdr:blipFill>
      <xdr:spPr bwMode="auto">
        <a:xfrm>
          <a:off x="4352925" y="6000750"/>
          <a:ext cx="2185670" cy="16217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1276349</xdr:colOff>
      <xdr:row>7</xdr:row>
      <xdr:rowOff>704850</xdr:rowOff>
    </xdr:from>
    <xdr:to>
      <xdr:col>1</xdr:col>
      <xdr:colOff>4200524</xdr:colOff>
      <xdr:row>7</xdr:row>
      <xdr:rowOff>2838450</xdr:rowOff>
    </xdr:to>
    <xdr:pic>
      <xdr:nvPicPr>
        <xdr:cNvPr id="5" name="Imagen 4"/>
        <xdr:cNvPicPr/>
      </xdr:nvPicPr>
      <xdr:blipFill rotWithShape="1">
        <a:blip xmlns:r="http://schemas.openxmlformats.org/officeDocument/2006/relationships" r:embed="rId4"/>
        <a:srcRect l="36426" t="29472" r="20212" b="17093"/>
        <a:stretch/>
      </xdr:blipFill>
      <xdr:spPr bwMode="auto">
        <a:xfrm>
          <a:off x="4057649" y="2247900"/>
          <a:ext cx="2924175" cy="2133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1449916</xdr:colOff>
      <xdr:row>16</xdr:row>
      <xdr:rowOff>21166</xdr:rowOff>
    </xdr:from>
    <xdr:to>
      <xdr:col>1</xdr:col>
      <xdr:colOff>3644476</xdr:colOff>
      <xdr:row>20</xdr:row>
      <xdr:rowOff>77681</xdr:rowOff>
    </xdr:to>
    <xdr:pic>
      <xdr:nvPicPr>
        <xdr:cNvPr id="6" name="Imagen 5"/>
        <xdr:cNvPicPr/>
      </xdr:nvPicPr>
      <xdr:blipFill rotWithShape="1">
        <a:blip xmlns:r="http://schemas.openxmlformats.org/officeDocument/2006/relationships" r:embed="rId5"/>
        <a:srcRect l="10629" t="39044" r="74121" b="50838"/>
        <a:stretch/>
      </xdr:blipFill>
      <xdr:spPr bwMode="auto">
        <a:xfrm>
          <a:off x="4233333" y="13292666"/>
          <a:ext cx="2194560" cy="8185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1555747</xdr:colOff>
      <xdr:row>13</xdr:row>
      <xdr:rowOff>349248</xdr:rowOff>
    </xdr:from>
    <xdr:to>
      <xdr:col>1</xdr:col>
      <xdr:colOff>3577164</xdr:colOff>
      <xdr:row>13</xdr:row>
      <xdr:rowOff>1619250</xdr:rowOff>
    </xdr:to>
    <xdr:pic>
      <xdr:nvPicPr>
        <xdr:cNvPr id="7" name="Imagen 6"/>
        <xdr:cNvPicPr/>
      </xdr:nvPicPr>
      <xdr:blipFill rotWithShape="1">
        <a:blip xmlns:r="http://schemas.openxmlformats.org/officeDocument/2006/relationships" r:embed="rId6"/>
        <a:srcRect l="37562" t="47568" r="47125" b="34214"/>
        <a:stretch/>
      </xdr:blipFill>
      <xdr:spPr bwMode="auto">
        <a:xfrm>
          <a:off x="4339164" y="11006665"/>
          <a:ext cx="2021417" cy="127000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1066780</xdr:colOff>
      <xdr:row>11</xdr:row>
      <xdr:rowOff>148163</xdr:rowOff>
    </xdr:from>
    <xdr:to>
      <xdr:col>1</xdr:col>
      <xdr:colOff>4106325</xdr:colOff>
      <xdr:row>11</xdr:row>
      <xdr:rowOff>1555746</xdr:rowOff>
    </xdr:to>
    <xdr:pic>
      <xdr:nvPicPr>
        <xdr:cNvPr id="8" name="Imagen 7">
          <a:extLst>
            <a:ext uri="{FF2B5EF4-FFF2-40B4-BE49-F238E27FC236}">
              <a16:creationId xmlns:a16="http://schemas.microsoft.com/office/drawing/2014/main" id="{C1E78411-E42C-46BB-BE66-2ADE7FAF610C}"/>
            </a:ext>
          </a:extLst>
        </xdr:cNvPr>
        <xdr:cNvPicPr>
          <a:picLocks noChangeAspect="1"/>
        </xdr:cNvPicPr>
      </xdr:nvPicPr>
      <xdr:blipFill>
        <a:blip xmlns:r="http://schemas.openxmlformats.org/officeDocument/2006/relationships" r:embed="rId7"/>
        <a:stretch>
          <a:fillRect/>
        </a:stretch>
      </xdr:blipFill>
      <xdr:spPr>
        <a:xfrm>
          <a:off x="3850197" y="8900580"/>
          <a:ext cx="3039545" cy="1407583"/>
        </a:xfrm>
        <a:prstGeom prst="rect">
          <a:avLst/>
        </a:prstGeom>
      </xdr:spPr>
    </xdr:pic>
    <xdr:clientData/>
  </xdr:twoCellAnchor>
  <xdr:twoCellAnchor editAs="oneCell">
    <xdr:from>
      <xdr:col>1</xdr:col>
      <xdr:colOff>1439333</xdr:colOff>
      <xdr:row>46</xdr:row>
      <xdr:rowOff>222250</xdr:rowOff>
    </xdr:from>
    <xdr:to>
      <xdr:col>1</xdr:col>
      <xdr:colOff>3820583</xdr:colOff>
      <xdr:row>52</xdr:row>
      <xdr:rowOff>243417</xdr:rowOff>
    </xdr:to>
    <xdr:pic>
      <xdr:nvPicPr>
        <xdr:cNvPr id="11" name="Imagen 10"/>
        <xdr:cNvPicPr/>
      </xdr:nvPicPr>
      <xdr:blipFill rotWithShape="1">
        <a:blip xmlns:r="http://schemas.openxmlformats.org/officeDocument/2006/relationships" r:embed="rId8"/>
        <a:srcRect l="28204" t="46531" r="53232" b="27183"/>
        <a:stretch/>
      </xdr:blipFill>
      <xdr:spPr bwMode="auto">
        <a:xfrm>
          <a:off x="4222750" y="20013083"/>
          <a:ext cx="2381250" cy="1619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116412</xdr:colOff>
      <xdr:row>70</xdr:row>
      <xdr:rowOff>317495</xdr:rowOff>
    </xdr:from>
    <xdr:to>
      <xdr:col>1</xdr:col>
      <xdr:colOff>5175249</xdr:colOff>
      <xdr:row>72</xdr:row>
      <xdr:rowOff>1026584</xdr:rowOff>
    </xdr:to>
    <xdr:pic>
      <xdr:nvPicPr>
        <xdr:cNvPr id="12" name="Imagen 11"/>
        <xdr:cNvPicPr/>
      </xdr:nvPicPr>
      <xdr:blipFill rotWithShape="1">
        <a:blip xmlns:r="http://schemas.openxmlformats.org/officeDocument/2006/relationships" r:embed="rId9"/>
        <a:srcRect l="5951" t="4031" r="10162" b="12563"/>
        <a:stretch/>
      </xdr:blipFill>
      <xdr:spPr bwMode="auto">
        <a:xfrm>
          <a:off x="2899829" y="26299578"/>
          <a:ext cx="5058837" cy="287867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941914</xdr:colOff>
      <xdr:row>12</xdr:row>
      <xdr:rowOff>222250</xdr:rowOff>
    </xdr:from>
    <xdr:to>
      <xdr:col>1</xdr:col>
      <xdr:colOff>4508497</xdr:colOff>
      <xdr:row>12</xdr:row>
      <xdr:rowOff>1681722</xdr:rowOff>
    </xdr:to>
    <xdr:pic>
      <xdr:nvPicPr>
        <xdr:cNvPr id="13" name="Imagen 12">
          <a:extLst>
            <a:ext uri="{FF2B5EF4-FFF2-40B4-BE49-F238E27FC236}">
              <a16:creationId xmlns:a16="http://schemas.microsoft.com/office/drawing/2014/main" id="{2F6B8DC0-B2E8-40C3-ADF9-72FAEA352D5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725331" y="10678583"/>
          <a:ext cx="3566583" cy="14594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dof.gob.mx/nota_detalle.php?codigo=5674889&amp;fecha=19/12/2022" TargetMode="External"/><Relationship Id="rId2" Type="http://schemas.openxmlformats.org/officeDocument/2006/relationships/hyperlink" Target="https://www.sev.gob.mx/v1/files/2023/07/INFORME-ANUAL-2022.pdf" TargetMode="External"/><Relationship Id="rId1" Type="http://schemas.openxmlformats.org/officeDocument/2006/relationships/hyperlink" Target="https://www.sev.gob.mx/v1/difusion/pae/Se%20anexa%20archivo%20en%20formato%20PDF." TargetMode="External"/><Relationship Id="rId6" Type="http://schemas.openxmlformats.org/officeDocument/2006/relationships/printerSettings" Target="../printerSettings/printerSettings5.bin"/><Relationship Id="rId5" Type="http://schemas.openxmlformats.org/officeDocument/2006/relationships/hyperlink" Target="https://www.sev.gob.mx/sistema-de-control-interno/Se%20anexa%20Archivo%20Electr&#243;nico,%20en%20formato%20PDF" TargetMode="External"/><Relationship Id="rId4" Type="http://schemas.openxmlformats.org/officeDocument/2006/relationships/hyperlink" Target="https://www.sev.gob.mx/v1/files/2023/08/Plan_de_Trabajo_SEV.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sev.gob.mx/servicios/anuario/Prontuarios/ProntuarioIniciodeCursos2022-2023.pdf" TargetMode="External"/><Relationship Id="rId13" Type="http://schemas.openxmlformats.org/officeDocument/2006/relationships/hyperlink" Target="https://inegi.org.mx/programas/ccpv/2020/" TargetMode="External"/><Relationship Id="rId3" Type="http://schemas.openxmlformats.org/officeDocument/2006/relationships/hyperlink" Target="https://consultapublicamx.plataformadetransparencia.org.mx/vut-web/faces/view/consultaPublica.xhtml" TargetMode="External"/><Relationship Id="rId7" Type="http://schemas.openxmlformats.org/officeDocument/2006/relationships/hyperlink" Target="https://consultapublicamx.plataformadetransparencia.org.mx/vut-web/faces/view/consultaPublica.xhtml" TargetMode="External"/><Relationship Id="rId12" Type="http://schemas.openxmlformats.org/officeDocument/2006/relationships/hyperlink" Target="https://www.sev.gob.mx/upece/indicadores-fone/" TargetMode="External"/><Relationship Id="rId2" Type="http://schemas.openxmlformats.org/officeDocument/2006/relationships/hyperlink" Target="https://www.sev.gob.mx/v1/directorio/" TargetMode="External"/><Relationship Id="rId16" Type="http://schemas.openxmlformats.org/officeDocument/2006/relationships/drawing" Target="../drawings/drawing1.xml"/><Relationship Id="rId1" Type="http://schemas.openxmlformats.org/officeDocument/2006/relationships/hyperlink" Target="https://www.sev.gob.mx/v1/difusion/pae/" TargetMode="External"/><Relationship Id="rId6" Type="http://schemas.openxmlformats.org/officeDocument/2006/relationships/hyperlink" Target="https://consultapublicamx.plataformadetransparencia.org.mx/vut-web/faces/view/consultaPublica.xhtml" TargetMode="External"/><Relationship Id="rId11" Type="http://schemas.openxmlformats.org/officeDocument/2006/relationships/hyperlink" Target="https://www.sev.gob.mx/upece/indicadores-fone/" TargetMode="External"/><Relationship Id="rId5" Type="http://schemas.openxmlformats.org/officeDocument/2006/relationships/hyperlink" Target="https://nominatransparente.rhnet.gob.mx/" TargetMode="External"/><Relationship Id="rId15" Type="http://schemas.openxmlformats.org/officeDocument/2006/relationships/printerSettings" Target="../printerSettings/printerSettings2.bin"/><Relationship Id="rId10" Type="http://schemas.openxmlformats.org/officeDocument/2006/relationships/hyperlink" Target="https://www.sev.gob.mx/servicios/anuario/Prontuarios/ProntuarioIniciodeCursos2022-2023.pdf" TargetMode="External"/><Relationship Id="rId4" Type="http://schemas.openxmlformats.org/officeDocument/2006/relationships/hyperlink" Target="https://nominatransparente.rhnet.gob.mx/" TargetMode="External"/><Relationship Id="rId9" Type="http://schemas.openxmlformats.org/officeDocument/2006/relationships/hyperlink" Target="https://www.sev.gob.mx/servicios/anuario/Prontuarios/ProntuarioIniciodeCursos2022-2023.pdf" TargetMode="External"/><Relationship Id="rId14" Type="http://schemas.openxmlformats.org/officeDocument/2006/relationships/hyperlink" Target="https://www.sev.gob.mx/v1/sistemas-institucional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16"/>
  <sheetViews>
    <sheetView workbookViewId="0">
      <pane ySplit="2" topLeftCell="A3" activePane="bottomLeft" state="frozen"/>
      <selection pane="bottomLeft" activeCell="A6" sqref="A6"/>
    </sheetView>
  </sheetViews>
  <sheetFormatPr baseColWidth="10" defaultColWidth="0" defaultRowHeight="21" zeroHeight="1" x14ac:dyDescent="0.35"/>
  <cols>
    <col min="1" max="1" width="255.5703125" style="20" customWidth="1"/>
    <col min="2" max="16384" width="11.42578125" style="20" hidden="1"/>
  </cols>
  <sheetData>
    <row r="1" spans="1:1" x14ac:dyDescent="0.35">
      <c r="A1" s="37"/>
    </row>
    <row r="2" spans="1:1" x14ac:dyDescent="0.35">
      <c r="A2" s="36" t="s">
        <v>132</v>
      </c>
    </row>
    <row r="3" spans="1:1" x14ac:dyDescent="0.35">
      <c r="A3" s="37"/>
    </row>
    <row r="4" spans="1:1" x14ac:dyDescent="0.35">
      <c r="A4" s="42" t="s">
        <v>133</v>
      </c>
    </row>
    <row r="5" spans="1:1" ht="222" customHeight="1" x14ac:dyDescent="0.35">
      <c r="A5" s="38" t="s">
        <v>138</v>
      </c>
    </row>
    <row r="6" spans="1:1" ht="42" x14ac:dyDescent="0.35">
      <c r="A6" s="39" t="s">
        <v>210</v>
      </c>
    </row>
    <row r="7" spans="1:1" x14ac:dyDescent="0.35">
      <c r="A7" s="39"/>
    </row>
    <row r="8" spans="1:1" x14ac:dyDescent="0.35">
      <c r="A8" s="40" t="s">
        <v>134</v>
      </c>
    </row>
    <row r="9" spans="1:1" x14ac:dyDescent="0.35">
      <c r="A9" s="40"/>
    </row>
    <row r="10" spans="1:1" ht="21.75" x14ac:dyDescent="0.35">
      <c r="A10" s="41" t="s">
        <v>135</v>
      </c>
    </row>
    <row r="11" spans="1:1" ht="21.75" x14ac:dyDescent="0.35">
      <c r="A11" s="41"/>
    </row>
    <row r="12" spans="1:1" x14ac:dyDescent="0.35">
      <c r="A12" s="40" t="s">
        <v>139</v>
      </c>
    </row>
    <row r="13" spans="1:1" ht="64.5" customHeight="1" x14ac:dyDescent="0.35">
      <c r="A13" s="40" t="s">
        <v>211</v>
      </c>
    </row>
    <row r="14" spans="1:1" x14ac:dyDescent="0.35">
      <c r="A14" s="40"/>
    </row>
    <row r="15" spans="1:1" ht="21.75" x14ac:dyDescent="0.35">
      <c r="A15" s="41" t="s">
        <v>136</v>
      </c>
    </row>
    <row r="16" spans="1:1" ht="41.25" x14ac:dyDescent="0.35">
      <c r="A16" s="41" t="s">
        <v>137</v>
      </c>
    </row>
  </sheetData>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2"/>
  <sheetViews>
    <sheetView zoomScaleNormal="100" workbookViewId="0">
      <pane ySplit="4" topLeftCell="A22" activePane="bottomLeft" state="frozen"/>
      <selection pane="bottomLeft" activeCell="C23" sqref="C23"/>
    </sheetView>
  </sheetViews>
  <sheetFormatPr baseColWidth="10" defaultColWidth="0" defaultRowHeight="14.25" zeroHeight="1" x14ac:dyDescent="0.2"/>
  <cols>
    <col min="1" max="1" width="11.42578125" style="67" customWidth="1"/>
    <col min="2" max="2" width="48.28515625" style="67" customWidth="1"/>
    <col min="3" max="5" width="48.28515625" style="68" customWidth="1"/>
    <col min="6" max="16384" width="11.42578125" style="68" hidden="1"/>
  </cols>
  <sheetData>
    <row r="1" spans="1:5" x14ac:dyDescent="0.2"/>
    <row r="2" spans="1:5" ht="18" x14ac:dyDescent="0.2">
      <c r="B2" s="307" t="s">
        <v>165</v>
      </c>
      <c r="C2" s="307"/>
      <c r="D2" s="307"/>
      <c r="E2" s="307"/>
    </row>
    <row r="3" spans="1:5" ht="18.75" thickBot="1" x14ac:dyDescent="0.25">
      <c r="B3" s="69"/>
    </row>
    <row r="4" spans="1:5" ht="27" customHeight="1" thickBot="1" x14ac:dyDescent="0.25">
      <c r="A4" s="308" t="s">
        <v>126</v>
      </c>
      <c r="B4" s="309"/>
      <c r="C4" s="70" t="s">
        <v>109</v>
      </c>
      <c r="D4" s="70" t="s">
        <v>127</v>
      </c>
      <c r="E4" s="70" t="s">
        <v>128</v>
      </c>
    </row>
    <row r="5" spans="1:5" s="72" customFormat="1" ht="334.5" customHeight="1" thickBot="1" x14ac:dyDescent="0.25">
      <c r="A5" s="310" t="s">
        <v>166</v>
      </c>
      <c r="B5" s="311"/>
      <c r="C5" s="71" t="s">
        <v>540</v>
      </c>
      <c r="D5" s="71" t="s">
        <v>538</v>
      </c>
      <c r="E5" s="71" t="s">
        <v>539</v>
      </c>
    </row>
    <row r="6" spans="1:5" s="72" customFormat="1" ht="32.25" customHeight="1" thickBot="1" x14ac:dyDescent="0.25">
      <c r="A6" s="310" t="s">
        <v>167</v>
      </c>
      <c r="B6" s="311"/>
      <c r="C6" s="71" t="s">
        <v>519</v>
      </c>
      <c r="D6" s="71"/>
      <c r="E6" s="71"/>
    </row>
    <row r="7" spans="1:5" s="72" customFormat="1" ht="13.5" thickBot="1" x14ac:dyDescent="0.25">
      <c r="A7" s="312" t="s">
        <v>168</v>
      </c>
      <c r="B7" s="313"/>
      <c r="C7" s="71" t="s">
        <v>520</v>
      </c>
      <c r="D7" s="71"/>
      <c r="E7" s="71"/>
    </row>
    <row r="8" spans="1:5" s="72" customFormat="1" ht="44.25" customHeight="1" thickBot="1" x14ac:dyDescent="0.25">
      <c r="A8" s="314" t="s">
        <v>129</v>
      </c>
      <c r="B8" s="313"/>
      <c r="C8" s="71" t="s">
        <v>518</v>
      </c>
      <c r="D8" s="71"/>
      <c r="E8" s="140"/>
    </row>
    <row r="9" spans="1:5" s="72" customFormat="1" ht="68.25" customHeight="1" thickBot="1" x14ac:dyDescent="0.25">
      <c r="A9" s="315" t="s">
        <v>169</v>
      </c>
      <c r="B9" s="306"/>
      <c r="C9" s="71" t="s">
        <v>521</v>
      </c>
      <c r="D9" s="71" t="s">
        <v>522</v>
      </c>
      <c r="E9" s="140" t="s">
        <v>528</v>
      </c>
    </row>
    <row r="10" spans="1:5" s="72" customFormat="1" ht="93" customHeight="1" thickBot="1" x14ac:dyDescent="0.25">
      <c r="A10" s="312" t="s">
        <v>170</v>
      </c>
      <c r="B10" s="313"/>
      <c r="C10" s="71" t="s">
        <v>523</v>
      </c>
      <c r="D10" s="71" t="s">
        <v>530</v>
      </c>
      <c r="E10" s="71" t="s">
        <v>529</v>
      </c>
    </row>
    <row r="11" spans="1:5" s="72" customFormat="1" ht="57" thickBot="1" x14ac:dyDescent="0.25">
      <c r="A11" s="316" t="s">
        <v>171</v>
      </c>
      <c r="B11" s="317"/>
      <c r="C11" s="71" t="s">
        <v>533</v>
      </c>
      <c r="D11" s="141" t="s">
        <v>534</v>
      </c>
      <c r="E11" s="140" t="s">
        <v>528</v>
      </c>
    </row>
    <row r="12" spans="1:5" s="72" customFormat="1" ht="58.5" customHeight="1" thickBot="1" x14ac:dyDescent="0.25">
      <c r="A12" s="318" t="s">
        <v>172</v>
      </c>
      <c r="B12" s="319"/>
      <c r="C12" s="141" t="s">
        <v>526</v>
      </c>
      <c r="D12" s="142" t="s">
        <v>527</v>
      </c>
      <c r="E12" s="140" t="s">
        <v>528</v>
      </c>
    </row>
    <row r="13" spans="1:5" s="72" customFormat="1" ht="113.25" thickBot="1" x14ac:dyDescent="0.25">
      <c r="A13" s="312" t="s">
        <v>130</v>
      </c>
      <c r="B13" s="313"/>
      <c r="C13" s="141" t="s">
        <v>536</v>
      </c>
      <c r="D13" s="142" t="s">
        <v>535</v>
      </c>
      <c r="E13" s="140" t="s">
        <v>528</v>
      </c>
    </row>
    <row r="14" spans="1:5" s="72" customFormat="1" ht="42.75" customHeight="1" thickBot="1" x14ac:dyDescent="0.25">
      <c r="A14" s="305" t="s">
        <v>173</v>
      </c>
      <c r="B14" s="306"/>
      <c r="C14" s="71" t="s">
        <v>524</v>
      </c>
      <c r="D14" s="71"/>
      <c r="E14" s="71"/>
    </row>
    <row r="15" spans="1:5" s="72" customFormat="1" ht="33.75" customHeight="1" thickBot="1" x14ac:dyDescent="0.25">
      <c r="A15" s="314" t="s">
        <v>174</v>
      </c>
      <c r="B15" s="313"/>
      <c r="C15" s="71" t="s">
        <v>525</v>
      </c>
      <c r="D15" s="71"/>
      <c r="E15" s="71"/>
    </row>
    <row r="16" spans="1:5" s="72" customFormat="1" ht="28.5" customHeight="1" thickBot="1" x14ac:dyDescent="0.25">
      <c r="A16" s="314" t="s">
        <v>175</v>
      </c>
      <c r="B16" s="313"/>
      <c r="C16" s="71" t="s">
        <v>525</v>
      </c>
      <c r="D16" s="71"/>
      <c r="E16" s="71"/>
    </row>
    <row r="17" spans="1:5" s="72" customFormat="1" ht="33.75" customHeight="1" thickBot="1" x14ac:dyDescent="0.25">
      <c r="A17" s="314" t="s">
        <v>176</v>
      </c>
      <c r="B17" s="313"/>
      <c r="C17" s="71" t="s">
        <v>525</v>
      </c>
      <c r="D17" s="71"/>
      <c r="E17" s="71"/>
    </row>
    <row r="18" spans="1:5" s="72" customFormat="1" ht="30.75" customHeight="1" thickBot="1" x14ac:dyDescent="0.25">
      <c r="A18" s="310" t="s">
        <v>177</v>
      </c>
      <c r="B18" s="311"/>
      <c r="C18" s="71" t="s">
        <v>224</v>
      </c>
      <c r="D18" s="71"/>
      <c r="E18" s="71"/>
    </row>
    <row r="19" spans="1:5" s="72" customFormat="1" ht="36.75" customHeight="1" thickBot="1" x14ac:dyDescent="0.25">
      <c r="A19" s="314" t="s">
        <v>178</v>
      </c>
      <c r="B19" s="313"/>
      <c r="C19" s="71" t="s">
        <v>519</v>
      </c>
      <c r="D19" s="71"/>
      <c r="E19" s="71"/>
    </row>
    <row r="20" spans="1:5" s="72" customFormat="1" ht="129.75" customHeight="1" thickBot="1" x14ac:dyDescent="0.25">
      <c r="A20" s="314" t="s">
        <v>131</v>
      </c>
      <c r="B20" s="313"/>
      <c r="C20" s="71" t="s">
        <v>225</v>
      </c>
      <c r="D20" s="71" t="s">
        <v>226</v>
      </c>
      <c r="E20" s="88" t="s">
        <v>227</v>
      </c>
    </row>
    <row r="21" spans="1:5" s="72" customFormat="1" ht="201" customHeight="1" thickBot="1" x14ac:dyDescent="0.25">
      <c r="A21" s="310" t="s">
        <v>179</v>
      </c>
      <c r="B21" s="311"/>
      <c r="C21" s="71" t="s">
        <v>531</v>
      </c>
      <c r="D21" s="71" t="s">
        <v>532</v>
      </c>
      <c r="E21" s="140" t="s">
        <v>537</v>
      </c>
    </row>
    <row r="22" spans="1:5" s="72" customFormat="1" ht="15.75" customHeight="1" thickBot="1" x14ac:dyDescent="0.25">
      <c r="A22" s="310" t="s">
        <v>180</v>
      </c>
      <c r="B22" s="311"/>
      <c r="C22" s="73"/>
      <c r="D22" s="73"/>
      <c r="E22" s="320" t="s">
        <v>835</v>
      </c>
    </row>
    <row r="23" spans="1:5" s="72" customFormat="1" ht="33.75" customHeight="1" thickBot="1" x14ac:dyDescent="0.25">
      <c r="A23" s="323"/>
      <c r="B23" s="74" t="s">
        <v>181</v>
      </c>
      <c r="C23" s="75" t="s">
        <v>182</v>
      </c>
      <c r="D23" s="73"/>
      <c r="E23" s="321"/>
    </row>
    <row r="24" spans="1:5" s="72" customFormat="1" ht="34.5" thickBot="1" x14ac:dyDescent="0.25">
      <c r="A24" s="324"/>
      <c r="B24" s="76" t="s">
        <v>183</v>
      </c>
      <c r="C24" s="143">
        <v>3</v>
      </c>
      <c r="D24" s="133" t="s">
        <v>541</v>
      </c>
      <c r="E24" s="321"/>
    </row>
    <row r="25" spans="1:5" s="72" customFormat="1" ht="15.75" thickBot="1" x14ac:dyDescent="0.25">
      <c r="A25" s="324"/>
      <c r="B25" s="76" t="s">
        <v>184</v>
      </c>
      <c r="C25" s="143">
        <v>0</v>
      </c>
      <c r="D25" s="73"/>
      <c r="E25" s="321"/>
    </row>
    <row r="26" spans="1:5" s="72" customFormat="1" ht="34.5" thickBot="1" x14ac:dyDescent="0.25">
      <c r="A26" s="324"/>
      <c r="B26" s="76" t="s">
        <v>185</v>
      </c>
      <c r="C26" s="90">
        <v>5</v>
      </c>
      <c r="D26" s="159" t="s">
        <v>830</v>
      </c>
      <c r="E26" s="321"/>
    </row>
    <row r="27" spans="1:5" s="72" customFormat="1" ht="13.5" thickBot="1" x14ac:dyDescent="0.25">
      <c r="A27" s="324"/>
      <c r="B27" s="76" t="s">
        <v>186</v>
      </c>
      <c r="C27" s="90">
        <v>3</v>
      </c>
      <c r="D27" s="159" t="s">
        <v>831</v>
      </c>
      <c r="E27" s="322"/>
    </row>
    <row r="28" spans="1:5" s="72" customFormat="1" ht="13.5" thickBot="1" x14ac:dyDescent="0.25">
      <c r="A28" s="324"/>
      <c r="B28" s="78" t="s">
        <v>187</v>
      </c>
      <c r="C28" s="79" t="s">
        <v>188</v>
      </c>
      <c r="D28" s="159"/>
      <c r="E28" s="71"/>
    </row>
    <row r="29" spans="1:5" s="72" customFormat="1" ht="13.5" thickBot="1" x14ac:dyDescent="0.25">
      <c r="A29" s="324"/>
      <c r="B29" s="76" t="s">
        <v>189</v>
      </c>
      <c r="C29" s="140" t="s">
        <v>833</v>
      </c>
      <c r="D29" s="71" t="s">
        <v>832</v>
      </c>
      <c r="E29" s="71" t="s">
        <v>542</v>
      </c>
    </row>
    <row r="30" spans="1:5" s="72" customFormat="1" ht="34.5" thickBot="1" x14ac:dyDescent="0.25">
      <c r="A30" s="324"/>
      <c r="B30" s="76" t="s">
        <v>190</v>
      </c>
      <c r="C30" s="140" t="s">
        <v>833</v>
      </c>
      <c r="D30" s="71" t="s">
        <v>543</v>
      </c>
      <c r="E30" s="71" t="s">
        <v>836</v>
      </c>
    </row>
    <row r="31" spans="1:5" s="72" customFormat="1" ht="34.5" thickBot="1" x14ac:dyDescent="0.25">
      <c r="A31" s="324"/>
      <c r="B31" s="76" t="s">
        <v>191</v>
      </c>
      <c r="C31" s="140" t="s">
        <v>833</v>
      </c>
      <c r="D31" s="71" t="s">
        <v>834</v>
      </c>
      <c r="E31" s="71" t="s">
        <v>836</v>
      </c>
    </row>
    <row r="32" spans="1:5" s="72" customFormat="1" ht="34.5" thickBot="1" x14ac:dyDescent="0.25">
      <c r="A32" s="324"/>
      <c r="B32" s="76" t="s">
        <v>192</v>
      </c>
      <c r="C32" s="140" t="s">
        <v>833</v>
      </c>
      <c r="D32" s="71" t="s">
        <v>834</v>
      </c>
      <c r="E32" s="71" t="s">
        <v>836</v>
      </c>
    </row>
    <row r="33" spans="1:5" s="72" customFormat="1" ht="13.5" thickBot="1" x14ac:dyDescent="0.25">
      <c r="A33" s="324"/>
      <c r="B33" s="76" t="s">
        <v>193</v>
      </c>
      <c r="C33" s="140" t="s">
        <v>833</v>
      </c>
      <c r="D33" s="71" t="s">
        <v>837</v>
      </c>
      <c r="E33" s="71" t="s">
        <v>542</v>
      </c>
    </row>
    <row r="34" spans="1:5" s="72" customFormat="1" ht="13.5" thickBot="1" x14ac:dyDescent="0.25">
      <c r="A34" s="324"/>
      <c r="B34" s="76" t="s">
        <v>194</v>
      </c>
      <c r="C34" s="91" t="s">
        <v>519</v>
      </c>
      <c r="D34" s="71"/>
      <c r="E34" s="71"/>
    </row>
    <row r="35" spans="1:5" s="72" customFormat="1" ht="13.5" thickBot="1" x14ac:dyDescent="0.25">
      <c r="A35" s="310" t="s">
        <v>195</v>
      </c>
      <c r="B35" s="311"/>
      <c r="C35" s="71"/>
      <c r="D35" s="71"/>
      <c r="E35" s="71"/>
    </row>
    <row r="36" spans="1:5" s="72" customFormat="1" ht="13.5" thickBot="1" x14ac:dyDescent="0.25">
      <c r="A36" s="323"/>
      <c r="B36" s="80" t="s">
        <v>181</v>
      </c>
      <c r="C36" s="75" t="s">
        <v>182</v>
      </c>
      <c r="D36" s="71"/>
      <c r="E36" s="71"/>
    </row>
    <row r="37" spans="1:5" s="72" customFormat="1" ht="93" customHeight="1" thickBot="1" x14ac:dyDescent="0.25">
      <c r="A37" s="324"/>
      <c r="B37" s="81" t="s">
        <v>196</v>
      </c>
      <c r="C37" s="71" t="s">
        <v>544</v>
      </c>
      <c r="D37" s="71" t="s">
        <v>829</v>
      </c>
      <c r="E37" s="71" t="s">
        <v>547</v>
      </c>
    </row>
    <row r="38" spans="1:5" s="72" customFormat="1" ht="90.75" thickBot="1" x14ac:dyDescent="0.25">
      <c r="A38" s="324"/>
      <c r="B38" s="76" t="s">
        <v>197</v>
      </c>
      <c r="C38" s="71" t="s">
        <v>545</v>
      </c>
      <c r="D38" s="71" t="s">
        <v>546</v>
      </c>
      <c r="E38" s="71" t="s">
        <v>547</v>
      </c>
    </row>
    <row r="39" spans="1:5" s="72" customFormat="1" ht="90.75" thickBot="1" x14ac:dyDescent="0.25">
      <c r="A39" s="324"/>
      <c r="B39" s="76" t="s">
        <v>198</v>
      </c>
      <c r="C39" s="71" t="s">
        <v>548</v>
      </c>
      <c r="D39" s="71" t="s">
        <v>550</v>
      </c>
      <c r="E39" s="71" t="s">
        <v>547</v>
      </c>
    </row>
    <row r="40" spans="1:5" s="72" customFormat="1" ht="90.75" thickBot="1" x14ac:dyDescent="0.25">
      <c r="A40" s="324"/>
      <c r="B40" s="76" t="s">
        <v>199</v>
      </c>
      <c r="C40" s="71" t="s">
        <v>549</v>
      </c>
      <c r="D40" s="71" t="s">
        <v>551</v>
      </c>
      <c r="E40" s="71" t="s">
        <v>547</v>
      </c>
    </row>
    <row r="41" spans="1:5" s="72" customFormat="1" ht="13.5" thickBot="1" x14ac:dyDescent="0.25">
      <c r="A41" s="324"/>
      <c r="B41" s="78" t="s">
        <v>187</v>
      </c>
      <c r="C41" s="79" t="s">
        <v>188</v>
      </c>
      <c r="D41" s="71"/>
      <c r="E41" s="71"/>
    </row>
    <row r="42" spans="1:5" s="72" customFormat="1" ht="45.75" thickBot="1" x14ac:dyDescent="0.25">
      <c r="A42" s="324"/>
      <c r="B42" s="76" t="s">
        <v>200</v>
      </c>
      <c r="C42" s="140" t="s">
        <v>833</v>
      </c>
      <c r="D42" s="71" t="s">
        <v>228</v>
      </c>
      <c r="E42" s="144" t="s">
        <v>553</v>
      </c>
    </row>
    <row r="43" spans="1:5" s="72" customFormat="1" ht="23.25" thickBot="1" x14ac:dyDescent="0.25">
      <c r="A43" s="324"/>
      <c r="B43" s="76" t="s">
        <v>190</v>
      </c>
      <c r="C43" s="140" t="s">
        <v>833</v>
      </c>
      <c r="D43" s="71" t="s">
        <v>229</v>
      </c>
      <c r="E43" s="144" t="s">
        <v>552</v>
      </c>
    </row>
    <row r="44" spans="1:5" s="72" customFormat="1" ht="13.5" thickBot="1" x14ac:dyDescent="0.25">
      <c r="A44" s="324"/>
      <c r="B44" s="76" t="s">
        <v>201</v>
      </c>
      <c r="C44" s="91" t="s">
        <v>519</v>
      </c>
      <c r="D44" s="71"/>
      <c r="E44" s="71"/>
    </row>
    <row r="45" spans="1:5" s="72" customFormat="1" ht="13.5" thickBot="1" x14ac:dyDescent="0.25">
      <c r="A45" s="324"/>
      <c r="B45" s="76" t="s">
        <v>202</v>
      </c>
      <c r="C45" s="91" t="s">
        <v>519</v>
      </c>
      <c r="D45" s="71"/>
      <c r="E45" s="71"/>
    </row>
    <row r="46" spans="1:5" s="72" customFormat="1" ht="26.25" thickBot="1" x14ac:dyDescent="0.25">
      <c r="A46" s="324"/>
      <c r="B46" s="76" t="s">
        <v>203</v>
      </c>
      <c r="C46" s="91" t="s">
        <v>519</v>
      </c>
      <c r="D46" s="71"/>
      <c r="E46" s="71"/>
    </row>
    <row r="47" spans="1:5" s="72" customFormat="1" ht="26.25" thickBot="1" x14ac:dyDescent="0.25">
      <c r="A47" s="324"/>
      <c r="B47" s="76" t="s">
        <v>204</v>
      </c>
      <c r="C47" s="91" t="s">
        <v>519</v>
      </c>
      <c r="D47" s="71"/>
      <c r="E47" s="71"/>
    </row>
    <row r="48" spans="1:5" ht="18" x14ac:dyDescent="0.2">
      <c r="A48" s="82"/>
      <c r="B48" s="83"/>
      <c r="C48" s="84"/>
      <c r="D48" s="84"/>
      <c r="E48" s="84"/>
    </row>
    <row r="49" spans="1:2" hidden="1" x14ac:dyDescent="0.2">
      <c r="A49" s="68"/>
      <c r="B49" s="68"/>
    </row>
    <row r="50" spans="1:2" hidden="1" x14ac:dyDescent="0.2">
      <c r="A50" s="68"/>
      <c r="B50" s="68"/>
    </row>
    <row r="51" spans="1:2" hidden="1" x14ac:dyDescent="0.2">
      <c r="A51" s="68"/>
      <c r="B51" s="68"/>
    </row>
    <row r="52" spans="1:2" hidden="1" x14ac:dyDescent="0.2">
      <c r="A52" s="68"/>
      <c r="B52" s="68"/>
    </row>
    <row r="53" spans="1:2" hidden="1" x14ac:dyDescent="0.2">
      <c r="A53" s="68"/>
      <c r="B53" s="68"/>
    </row>
    <row r="54" spans="1:2" hidden="1" x14ac:dyDescent="0.2">
      <c r="A54" s="68"/>
      <c r="B54" s="68"/>
    </row>
    <row r="55" spans="1:2" hidden="1" x14ac:dyDescent="0.2">
      <c r="A55" s="68"/>
      <c r="B55" s="68"/>
    </row>
    <row r="56" spans="1:2" hidden="1" x14ac:dyDescent="0.2">
      <c r="A56" s="68"/>
      <c r="B56" s="68"/>
    </row>
    <row r="57" spans="1:2" hidden="1" x14ac:dyDescent="0.2">
      <c r="A57" s="68"/>
      <c r="B57" s="68"/>
    </row>
    <row r="58" spans="1:2" hidden="1" x14ac:dyDescent="0.2">
      <c r="A58" s="68"/>
      <c r="B58" s="68"/>
    </row>
    <row r="59" spans="1:2" hidden="1" x14ac:dyDescent="0.2">
      <c r="A59" s="68"/>
      <c r="B59" s="68"/>
    </row>
    <row r="60" spans="1:2" hidden="1" x14ac:dyDescent="0.2">
      <c r="A60" s="68"/>
      <c r="B60" s="68"/>
    </row>
    <row r="61" spans="1:2" hidden="1" x14ac:dyDescent="0.2">
      <c r="A61" s="68"/>
      <c r="B61" s="68"/>
    </row>
    <row r="62" spans="1:2" hidden="1" x14ac:dyDescent="0.2">
      <c r="A62" s="68"/>
      <c r="B62" s="68"/>
    </row>
    <row r="63" spans="1:2" hidden="1" x14ac:dyDescent="0.2">
      <c r="A63" s="68"/>
      <c r="B63" s="68"/>
    </row>
    <row r="64" spans="1:2" hidden="1" x14ac:dyDescent="0.2">
      <c r="A64" s="68"/>
      <c r="B64" s="68"/>
    </row>
    <row r="65" spans="1:2" hidden="1" x14ac:dyDescent="0.2">
      <c r="A65" s="68"/>
      <c r="B65" s="68"/>
    </row>
    <row r="66" spans="1:2" hidden="1" x14ac:dyDescent="0.2">
      <c r="A66" s="68"/>
      <c r="B66" s="68"/>
    </row>
    <row r="67" spans="1:2" hidden="1" x14ac:dyDescent="0.2">
      <c r="A67" s="68"/>
      <c r="B67" s="68"/>
    </row>
    <row r="68" spans="1:2" hidden="1" x14ac:dyDescent="0.2">
      <c r="A68" s="68"/>
      <c r="B68" s="68"/>
    </row>
    <row r="69" spans="1:2" hidden="1" x14ac:dyDescent="0.2">
      <c r="A69" s="68"/>
      <c r="B69" s="68"/>
    </row>
    <row r="70" spans="1:2" hidden="1" x14ac:dyDescent="0.2">
      <c r="A70" s="68"/>
      <c r="B70" s="68"/>
    </row>
    <row r="71" spans="1:2" hidden="1" x14ac:dyDescent="0.2">
      <c r="A71" s="68"/>
      <c r="B71" s="68"/>
    </row>
    <row r="72" spans="1:2" hidden="1" x14ac:dyDescent="0.2">
      <c r="A72" s="68"/>
      <c r="B72" s="68"/>
    </row>
    <row r="73" spans="1:2" hidden="1" x14ac:dyDescent="0.2">
      <c r="A73" s="68"/>
      <c r="B73" s="68"/>
    </row>
    <row r="74" spans="1:2" hidden="1" x14ac:dyDescent="0.2">
      <c r="A74" s="68"/>
      <c r="B74" s="68"/>
    </row>
    <row r="75" spans="1:2" hidden="1" x14ac:dyDescent="0.2">
      <c r="A75" s="68"/>
      <c r="B75" s="68"/>
    </row>
    <row r="76" spans="1:2" hidden="1" x14ac:dyDescent="0.2">
      <c r="A76" s="68"/>
      <c r="B76" s="68"/>
    </row>
    <row r="77" spans="1:2" hidden="1" x14ac:dyDescent="0.2"/>
    <row r="78" spans="1:2" hidden="1" x14ac:dyDescent="0.2"/>
    <row r="79" spans="1:2" hidden="1" x14ac:dyDescent="0.2"/>
    <row r="80" spans="1:2" hidden="1" x14ac:dyDescent="0.2"/>
    <row r="81" s="68" customFormat="1" hidden="1" x14ac:dyDescent="0.2"/>
    <row r="82" s="68" customFormat="1" hidden="1" x14ac:dyDescent="0.2"/>
    <row r="83" s="68" customFormat="1" hidden="1" x14ac:dyDescent="0.2"/>
    <row r="84" s="68" customFormat="1" hidden="1" x14ac:dyDescent="0.2"/>
    <row r="85" s="68" customFormat="1" hidden="1" x14ac:dyDescent="0.2"/>
    <row r="86" s="68" customFormat="1" hidden="1" x14ac:dyDescent="0.2"/>
    <row r="87" s="68" customFormat="1" hidden="1" x14ac:dyDescent="0.2"/>
    <row r="88" s="68" customFormat="1" hidden="1" x14ac:dyDescent="0.2"/>
    <row r="89" s="68" customFormat="1" hidden="1" x14ac:dyDescent="0.2"/>
    <row r="90" s="68" customFormat="1" hidden="1" x14ac:dyDescent="0.2"/>
    <row r="91" s="68" customFormat="1" hidden="1" x14ac:dyDescent="0.2"/>
    <row r="92" s="68" customFormat="1" hidden="1" x14ac:dyDescent="0.2"/>
  </sheetData>
  <mergeCells count="24">
    <mergeCell ref="E22:E27"/>
    <mergeCell ref="A23:A34"/>
    <mergeCell ref="A35:B35"/>
    <mergeCell ref="A36:A47"/>
    <mergeCell ref="A15:B15"/>
    <mergeCell ref="A16:B16"/>
    <mergeCell ref="A17:B17"/>
    <mergeCell ref="A18:B18"/>
    <mergeCell ref="A19:B19"/>
    <mergeCell ref="A20:B20"/>
    <mergeCell ref="A21:B21"/>
    <mergeCell ref="A22:B22"/>
    <mergeCell ref="A14:B14"/>
    <mergeCell ref="B2:E2"/>
    <mergeCell ref="A4:B4"/>
    <mergeCell ref="A5:B5"/>
    <mergeCell ref="A6:B6"/>
    <mergeCell ref="A7:B7"/>
    <mergeCell ref="A8:B8"/>
    <mergeCell ref="A9:B9"/>
    <mergeCell ref="A10:B10"/>
    <mergeCell ref="A11:B11"/>
    <mergeCell ref="A12:B12"/>
    <mergeCell ref="A13:B13"/>
  </mergeCells>
  <hyperlinks>
    <hyperlink ref="E20" r:id="rId1"/>
    <hyperlink ref="E43" r:id="rId2"/>
    <hyperlink ref="E10" r:id="rId3" location="gsc.tab=0_x000a__x000a_se anexa Archivo electrónico, en formato PDF."/>
    <hyperlink ref="E42" r:id="rId4" display="https://www.sev.gob.mx/v1/files/2023/08/Plan_de_Trabajo_SEV.pdf"/>
    <hyperlink ref="E22" r:id="rId5"/>
  </hyperlinks>
  <pageMargins left="0.7" right="0.7" top="0.75" bottom="0.75" header="0.3" footer="0.3"/>
  <pageSetup orientation="portrait" verticalDpi="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86"/>
  <sheetViews>
    <sheetView tabSelected="1" zoomScale="80" zoomScaleNormal="80" workbookViewId="0">
      <pane ySplit="7" topLeftCell="A8" activePane="bottomLeft" state="frozen"/>
      <selection pane="bottomLeft" activeCell="B8" sqref="B8"/>
    </sheetView>
  </sheetViews>
  <sheetFormatPr baseColWidth="10" defaultColWidth="0" defaultRowHeight="15" zeroHeight="1" x14ac:dyDescent="0.25"/>
  <cols>
    <col min="1" max="1" width="41.7109375" style="15" customWidth="1"/>
    <col min="2" max="2" width="81.140625" style="2" customWidth="1"/>
    <col min="3" max="4" width="65.140625" style="2" customWidth="1"/>
    <col min="5" max="9" width="0" style="2" hidden="1" customWidth="1"/>
    <col min="10" max="16384" width="9.140625" style="2" hidden="1"/>
  </cols>
  <sheetData>
    <row r="1" spans="1:9" ht="12.75" customHeight="1" thickTop="1" x14ac:dyDescent="0.25">
      <c r="A1" s="22"/>
      <c r="B1" s="23"/>
      <c r="C1" s="23"/>
      <c r="D1" s="24"/>
    </row>
    <row r="2" spans="1:9" ht="18" x14ac:dyDescent="0.25">
      <c r="A2" s="167" t="s">
        <v>140</v>
      </c>
      <c r="B2" s="168"/>
      <c r="C2" s="168"/>
      <c r="D2" s="169"/>
      <c r="E2" s="9"/>
      <c r="F2" s="9"/>
      <c r="G2" s="9"/>
      <c r="H2" s="9"/>
      <c r="I2" s="9"/>
    </row>
    <row r="3" spans="1:9" ht="18.75" thickBot="1" x14ac:dyDescent="0.3">
      <c r="A3" s="25"/>
      <c r="B3" s="26"/>
      <c r="C3" s="26"/>
      <c r="D3" s="27"/>
    </row>
    <row r="4" spans="1:9" ht="15.75" thickBot="1" x14ac:dyDescent="0.3">
      <c r="A4" s="161" t="s">
        <v>0</v>
      </c>
      <c r="B4" s="162"/>
      <c r="C4" s="162"/>
      <c r="D4" s="163"/>
      <c r="E4" s="10"/>
    </row>
    <row r="5" spans="1:9" ht="15.75" thickBot="1" x14ac:dyDescent="0.3">
      <c r="A5" s="161" t="s">
        <v>141</v>
      </c>
      <c r="B5" s="162"/>
      <c r="C5" s="162"/>
      <c r="D5" s="163"/>
      <c r="E5" s="10"/>
    </row>
    <row r="6" spans="1:9" ht="15.75" thickBot="1" x14ac:dyDescent="0.3">
      <c r="A6" s="164"/>
      <c r="B6" s="165"/>
      <c r="C6" s="165"/>
      <c r="D6" s="166"/>
      <c r="E6" s="3"/>
    </row>
    <row r="7" spans="1:9" ht="24.75" customHeight="1" thickBot="1" x14ac:dyDescent="0.3">
      <c r="A7" s="28" t="s">
        <v>1</v>
      </c>
      <c r="B7" s="8" t="s">
        <v>2</v>
      </c>
      <c r="C7" s="87" t="s">
        <v>3</v>
      </c>
      <c r="D7" s="29" t="s">
        <v>4</v>
      </c>
      <c r="E7" s="10"/>
    </row>
    <row r="8" spans="1:9" ht="291.75" customHeight="1" thickBot="1" x14ac:dyDescent="0.3">
      <c r="A8" s="170" t="s">
        <v>5</v>
      </c>
      <c r="B8" s="136" t="s">
        <v>206</v>
      </c>
      <c r="C8" s="137" t="s">
        <v>508</v>
      </c>
      <c r="D8" s="137" t="s">
        <v>511</v>
      </c>
      <c r="E8" s="10"/>
    </row>
    <row r="9" spans="1:9" ht="225.75" customHeight="1" thickBot="1" x14ac:dyDescent="0.3">
      <c r="A9" s="179"/>
      <c r="B9" s="136" t="s">
        <v>207</v>
      </c>
      <c r="C9" s="138" t="s">
        <v>509</v>
      </c>
      <c r="D9" s="31" t="s">
        <v>512</v>
      </c>
      <c r="E9" s="10"/>
    </row>
    <row r="10" spans="1:9" ht="33.75" customHeight="1" thickBot="1" x14ac:dyDescent="0.3">
      <c r="A10" s="170" t="s">
        <v>6</v>
      </c>
      <c r="B10" s="172" t="s">
        <v>7</v>
      </c>
      <c r="C10" s="173"/>
      <c r="D10" s="174"/>
      <c r="E10" s="10"/>
    </row>
    <row r="11" spans="1:9" x14ac:dyDescent="0.25">
      <c r="A11" s="171"/>
      <c r="B11" s="4" t="s">
        <v>815</v>
      </c>
      <c r="C11" s="175" t="s">
        <v>816</v>
      </c>
      <c r="D11" s="177" t="s">
        <v>814</v>
      </c>
      <c r="E11" s="180"/>
    </row>
    <row r="12" spans="1:9" ht="134.25" customHeight="1" thickBot="1" x14ac:dyDescent="0.3">
      <c r="A12" s="171"/>
      <c r="B12" s="5"/>
      <c r="C12" s="176"/>
      <c r="D12" s="178"/>
      <c r="E12" s="180"/>
    </row>
    <row r="13" spans="1:9" ht="141.75" customHeight="1" thickBot="1" x14ac:dyDescent="0.3">
      <c r="A13" s="171"/>
      <c r="B13" s="158" t="s">
        <v>8</v>
      </c>
      <c r="C13" s="160">
        <v>1360650</v>
      </c>
      <c r="D13" s="157" t="s">
        <v>828</v>
      </c>
      <c r="E13" s="10"/>
    </row>
    <row r="14" spans="1:9" ht="134.25" customHeight="1" thickBot="1" x14ac:dyDescent="0.3">
      <c r="A14" s="171"/>
      <c r="B14" s="139" t="s">
        <v>142</v>
      </c>
      <c r="C14" s="1" t="s">
        <v>827</v>
      </c>
      <c r="D14" s="157" t="s">
        <v>814</v>
      </c>
      <c r="E14" s="10"/>
    </row>
    <row r="15" spans="1:9" ht="56.25" customHeight="1" thickBot="1" x14ac:dyDescent="0.3">
      <c r="A15" s="190" t="s">
        <v>9</v>
      </c>
      <c r="B15" s="181" t="s">
        <v>10</v>
      </c>
      <c r="C15" s="181"/>
      <c r="D15" s="174"/>
      <c r="E15" s="10"/>
    </row>
    <row r="16" spans="1:9" x14ac:dyDescent="0.25">
      <c r="A16" s="190"/>
      <c r="B16" s="182" t="s">
        <v>143</v>
      </c>
      <c r="C16" s="4" t="s">
        <v>513</v>
      </c>
      <c r="D16" s="185" t="s">
        <v>510</v>
      </c>
      <c r="E16" s="180"/>
    </row>
    <row r="17" spans="1:5" x14ac:dyDescent="0.25">
      <c r="A17" s="190"/>
      <c r="B17" s="183"/>
      <c r="C17" s="4"/>
      <c r="D17" s="186"/>
      <c r="E17" s="180"/>
    </row>
    <row r="18" spans="1:5" x14ac:dyDescent="0.25">
      <c r="A18" s="190"/>
      <c r="B18" s="183"/>
      <c r="C18" s="4" t="s">
        <v>514</v>
      </c>
      <c r="D18" s="186"/>
      <c r="E18" s="180"/>
    </row>
    <row r="19" spans="1:5" x14ac:dyDescent="0.25">
      <c r="A19" s="190"/>
      <c r="B19" s="183"/>
      <c r="C19" s="4"/>
      <c r="D19" s="186"/>
      <c r="E19" s="180"/>
    </row>
    <row r="20" spans="1:5" x14ac:dyDescent="0.25">
      <c r="A20" s="190"/>
      <c r="B20" s="183"/>
      <c r="C20" s="21" t="s">
        <v>515</v>
      </c>
      <c r="D20" s="186"/>
      <c r="E20" s="180"/>
    </row>
    <row r="21" spans="1:5" ht="15.75" thickBot="1" x14ac:dyDescent="0.3">
      <c r="A21" s="190"/>
      <c r="B21" s="184"/>
      <c r="C21" s="5"/>
      <c r="D21" s="178"/>
      <c r="E21" s="180"/>
    </row>
    <row r="22" spans="1:5" x14ac:dyDescent="0.25">
      <c r="A22" s="190"/>
      <c r="B22" s="187" t="s">
        <v>144</v>
      </c>
      <c r="C22" s="16" t="s">
        <v>517</v>
      </c>
      <c r="D22" s="185" t="s">
        <v>516</v>
      </c>
      <c r="E22" s="180"/>
    </row>
    <row r="23" spans="1:5" x14ac:dyDescent="0.25">
      <c r="A23" s="190"/>
      <c r="B23" s="188"/>
      <c r="C23" s="6"/>
      <c r="D23" s="186"/>
      <c r="E23" s="180"/>
    </row>
    <row r="24" spans="1:5" x14ac:dyDescent="0.25">
      <c r="A24" s="190"/>
      <c r="B24" s="188"/>
      <c r="C24" s="6" t="s">
        <v>825</v>
      </c>
      <c r="D24" s="186"/>
      <c r="E24" s="180"/>
    </row>
    <row r="25" spans="1:5" x14ac:dyDescent="0.25">
      <c r="A25" s="190"/>
      <c r="B25" s="188"/>
      <c r="C25" s="6"/>
      <c r="D25" s="186"/>
      <c r="E25" s="180"/>
    </row>
    <row r="26" spans="1:5" ht="15.75" thickBot="1" x14ac:dyDescent="0.3">
      <c r="A26" s="190"/>
      <c r="B26" s="189"/>
      <c r="C26" s="7" t="s">
        <v>826</v>
      </c>
      <c r="D26" s="178"/>
      <c r="E26" s="180"/>
    </row>
    <row r="27" spans="1:5" ht="29.25" customHeight="1" x14ac:dyDescent="0.25">
      <c r="A27" s="190"/>
      <c r="B27" s="197" t="s">
        <v>145</v>
      </c>
      <c r="C27" s="11" t="s">
        <v>496</v>
      </c>
      <c r="D27" s="135" t="s">
        <v>507</v>
      </c>
    </row>
    <row r="28" spans="1:5" ht="30" x14ac:dyDescent="0.25">
      <c r="A28" s="190"/>
      <c r="B28" s="198"/>
      <c r="C28" s="12"/>
      <c r="D28" s="134" t="s">
        <v>506</v>
      </c>
    </row>
    <row r="29" spans="1:5" x14ac:dyDescent="0.25">
      <c r="A29" s="190"/>
      <c r="B29" s="198"/>
      <c r="C29" s="12" t="s">
        <v>497</v>
      </c>
      <c r="D29" s="33"/>
    </row>
    <row r="30" spans="1:5" x14ac:dyDescent="0.25">
      <c r="A30" s="190"/>
      <c r="B30" s="198"/>
      <c r="C30" s="12"/>
      <c r="D30" s="33"/>
    </row>
    <row r="31" spans="1:5" x14ac:dyDescent="0.25">
      <c r="A31" s="190"/>
      <c r="B31" s="198"/>
      <c r="C31" s="12" t="s">
        <v>500</v>
      </c>
      <c r="D31" s="33"/>
    </row>
    <row r="32" spans="1:5" x14ac:dyDescent="0.25">
      <c r="A32" s="190"/>
      <c r="B32" s="198"/>
      <c r="C32" s="12"/>
      <c r="D32" s="33"/>
    </row>
    <row r="33" spans="1:4" x14ac:dyDescent="0.25">
      <c r="A33" s="190"/>
      <c r="B33" s="199"/>
      <c r="C33" s="12" t="s">
        <v>498</v>
      </c>
      <c r="D33" s="33"/>
    </row>
    <row r="34" spans="1:4" x14ac:dyDescent="0.25">
      <c r="A34" s="190"/>
      <c r="B34" s="198"/>
      <c r="C34" s="12"/>
      <c r="D34" s="33"/>
    </row>
    <row r="35" spans="1:4" ht="15.75" thickBot="1" x14ac:dyDescent="0.3">
      <c r="A35" s="190"/>
      <c r="B35" s="200"/>
      <c r="C35" s="13" t="s">
        <v>499</v>
      </c>
      <c r="D35" s="34"/>
    </row>
    <row r="36" spans="1:4" x14ac:dyDescent="0.25">
      <c r="A36" s="190"/>
      <c r="B36" s="194" t="s">
        <v>11</v>
      </c>
      <c r="C36" s="11" t="s">
        <v>501</v>
      </c>
      <c r="D36" s="135" t="s">
        <v>507</v>
      </c>
    </row>
    <row r="37" spans="1:4" x14ac:dyDescent="0.25">
      <c r="A37" s="190"/>
      <c r="B37" s="195"/>
      <c r="C37" s="12"/>
      <c r="D37" s="134"/>
    </row>
    <row r="38" spans="1:4" x14ac:dyDescent="0.25">
      <c r="A38" s="190"/>
      <c r="B38" s="195"/>
      <c r="C38" s="12" t="s">
        <v>502</v>
      </c>
      <c r="D38" s="33"/>
    </row>
    <row r="39" spans="1:4" ht="30" x14ac:dyDescent="0.25">
      <c r="A39" s="190"/>
      <c r="B39" s="195"/>
      <c r="C39" s="12"/>
      <c r="D39" s="134" t="s">
        <v>506</v>
      </c>
    </row>
    <row r="40" spans="1:4" x14ac:dyDescent="0.25">
      <c r="A40" s="190"/>
      <c r="B40" s="195"/>
      <c r="C40" s="12" t="s">
        <v>503</v>
      </c>
      <c r="D40" s="33"/>
    </row>
    <row r="41" spans="1:4" x14ac:dyDescent="0.25">
      <c r="A41" s="190"/>
      <c r="B41" s="195"/>
      <c r="C41" s="12"/>
      <c r="D41" s="33"/>
    </row>
    <row r="42" spans="1:4" x14ac:dyDescent="0.25">
      <c r="A42" s="190"/>
      <c r="B42" s="195"/>
      <c r="C42" s="12" t="s">
        <v>12</v>
      </c>
      <c r="D42" s="33"/>
    </row>
    <row r="43" spans="1:4" ht="15.75" thickBot="1" x14ac:dyDescent="0.3">
      <c r="A43" s="190"/>
      <c r="B43" s="196"/>
      <c r="C43" s="13"/>
      <c r="D43" s="34"/>
    </row>
    <row r="44" spans="1:4" x14ac:dyDescent="0.25">
      <c r="A44" s="204" t="s">
        <v>205</v>
      </c>
      <c r="B44" s="201" t="s">
        <v>13</v>
      </c>
      <c r="C44" s="11" t="s">
        <v>504</v>
      </c>
      <c r="D44" s="32"/>
    </row>
    <row r="45" spans="1:4" ht="30" x14ac:dyDescent="0.25">
      <c r="A45" s="171"/>
      <c r="B45" s="202"/>
      <c r="C45" s="12"/>
      <c r="D45" s="134" t="s">
        <v>506</v>
      </c>
    </row>
    <row r="46" spans="1:4" ht="15.75" thickBot="1" x14ac:dyDescent="0.3">
      <c r="A46" s="171"/>
      <c r="B46" s="203"/>
      <c r="C46" s="13" t="s">
        <v>505</v>
      </c>
      <c r="D46" s="34"/>
    </row>
    <row r="47" spans="1:4" ht="30" customHeight="1" x14ac:dyDescent="0.25">
      <c r="A47" s="171"/>
      <c r="B47" s="191" t="s">
        <v>146</v>
      </c>
      <c r="C47" s="11" t="s">
        <v>14</v>
      </c>
      <c r="D47" s="32"/>
    </row>
    <row r="48" spans="1:4" x14ac:dyDescent="0.25">
      <c r="A48" s="171"/>
      <c r="B48" s="192"/>
      <c r="C48" s="12"/>
      <c r="D48" s="33"/>
    </row>
    <row r="49" spans="1:4" ht="20.25" customHeight="1" x14ac:dyDescent="0.25">
      <c r="A49" s="171"/>
      <c r="B49" s="192"/>
      <c r="C49" s="12" t="s">
        <v>817</v>
      </c>
      <c r="D49" s="33"/>
    </row>
    <row r="50" spans="1:4" ht="30.75" customHeight="1" x14ac:dyDescent="0.25">
      <c r="A50" s="171"/>
      <c r="B50" s="192"/>
      <c r="C50" s="12"/>
      <c r="D50" s="134" t="s">
        <v>814</v>
      </c>
    </row>
    <row r="51" spans="1:4" x14ac:dyDescent="0.25">
      <c r="A51" s="171"/>
      <c r="B51" s="192"/>
      <c r="C51" s="12" t="s">
        <v>818</v>
      </c>
      <c r="D51" s="33"/>
    </row>
    <row r="52" spans="1:4" x14ac:dyDescent="0.25">
      <c r="A52" s="171"/>
      <c r="B52" s="192"/>
      <c r="C52" s="12"/>
      <c r="D52" s="33"/>
    </row>
    <row r="53" spans="1:4" ht="40.5" customHeight="1" thickBot="1" x14ac:dyDescent="0.3">
      <c r="A53" s="179"/>
      <c r="B53" s="193"/>
      <c r="C53" s="13" t="s">
        <v>819</v>
      </c>
      <c r="D53" s="34"/>
    </row>
    <row r="54" spans="1:4" ht="34.5" customHeight="1" thickBot="1" x14ac:dyDescent="0.3">
      <c r="A54" s="170" t="s">
        <v>15</v>
      </c>
      <c r="B54" s="214" t="s">
        <v>16</v>
      </c>
      <c r="C54" s="215"/>
      <c r="D54" s="216"/>
    </row>
    <row r="55" spans="1:4" ht="15" customHeight="1" x14ac:dyDescent="0.25">
      <c r="A55" s="212"/>
      <c r="B55" s="217" t="s">
        <v>17</v>
      </c>
      <c r="C55" s="85" t="s">
        <v>820</v>
      </c>
      <c r="D55" s="218" t="s">
        <v>824</v>
      </c>
    </row>
    <row r="56" spans="1:4" x14ac:dyDescent="0.25">
      <c r="A56" s="212"/>
      <c r="B56" s="217"/>
      <c r="C56" s="85"/>
      <c r="D56" s="219"/>
    </row>
    <row r="57" spans="1:4" ht="15.75" thickBot="1" x14ac:dyDescent="0.3">
      <c r="A57" s="212"/>
      <c r="B57" s="217"/>
      <c r="C57" s="85" t="s">
        <v>821</v>
      </c>
      <c r="D57" s="220"/>
    </row>
    <row r="58" spans="1:4" ht="15" customHeight="1" x14ac:dyDescent="0.25">
      <c r="A58" s="212"/>
      <c r="B58" s="217" t="s">
        <v>18</v>
      </c>
      <c r="C58" s="85" t="s">
        <v>822</v>
      </c>
      <c r="D58" s="218" t="s">
        <v>824</v>
      </c>
    </row>
    <row r="59" spans="1:4" x14ac:dyDescent="0.25">
      <c r="A59" s="212"/>
      <c r="B59" s="217"/>
      <c r="C59" s="86"/>
      <c r="D59" s="219"/>
    </row>
    <row r="60" spans="1:4" ht="15.75" thickBot="1" x14ac:dyDescent="0.3">
      <c r="A60" s="213"/>
      <c r="B60" s="217"/>
      <c r="C60" s="86" t="s">
        <v>823</v>
      </c>
      <c r="D60" s="220"/>
    </row>
    <row r="61" spans="1:4" ht="74.25" customHeight="1" thickBot="1" x14ac:dyDescent="0.3">
      <c r="A61" s="170" t="s">
        <v>19</v>
      </c>
      <c r="B61" s="205" t="s">
        <v>20</v>
      </c>
      <c r="C61" s="206"/>
      <c r="D61" s="207"/>
    </row>
    <row r="62" spans="1:4" ht="409.5" customHeight="1" x14ac:dyDescent="0.25">
      <c r="A62" s="171"/>
      <c r="B62" s="201" t="s">
        <v>21</v>
      </c>
      <c r="C62" s="201" t="s">
        <v>841</v>
      </c>
      <c r="D62" s="208" t="s">
        <v>840</v>
      </c>
    </row>
    <row r="63" spans="1:4" ht="147" customHeight="1" x14ac:dyDescent="0.25">
      <c r="A63" s="171"/>
      <c r="B63" s="202"/>
      <c r="C63" s="202"/>
      <c r="D63" s="209"/>
    </row>
    <row r="64" spans="1:4" x14ac:dyDescent="0.25">
      <c r="A64" s="171"/>
      <c r="B64" s="202"/>
      <c r="C64" s="14"/>
      <c r="D64" s="210"/>
    </row>
    <row r="65" spans="1:4" ht="48" x14ac:dyDescent="0.25">
      <c r="A65" s="171"/>
      <c r="B65" s="202"/>
      <c r="C65" s="6" t="s">
        <v>838</v>
      </c>
      <c r="D65" s="210"/>
    </row>
    <row r="66" spans="1:4" x14ac:dyDescent="0.25">
      <c r="A66" s="171"/>
      <c r="B66" s="202"/>
      <c r="C66" s="6"/>
      <c r="D66" s="210"/>
    </row>
    <row r="67" spans="1:4" x14ac:dyDescent="0.25">
      <c r="A67" s="171"/>
      <c r="B67" s="202"/>
      <c r="C67" s="6" t="s">
        <v>22</v>
      </c>
      <c r="D67" s="210"/>
    </row>
    <row r="68" spans="1:4" x14ac:dyDescent="0.25">
      <c r="A68" s="171"/>
      <c r="B68" s="202"/>
      <c r="C68" s="6" t="s">
        <v>23</v>
      </c>
      <c r="D68" s="210"/>
    </row>
    <row r="69" spans="1:4" ht="108.75" thickBot="1" x14ac:dyDescent="0.3">
      <c r="A69" s="179"/>
      <c r="B69" s="203"/>
      <c r="C69" s="5" t="s">
        <v>839</v>
      </c>
      <c r="D69" s="211"/>
    </row>
    <row r="70" spans="1:4" x14ac:dyDescent="0.25">
      <c r="A70" s="170" t="s">
        <v>24</v>
      </c>
      <c r="B70" s="221" t="s">
        <v>25</v>
      </c>
      <c r="C70" s="6" t="s">
        <v>147</v>
      </c>
      <c r="D70" s="224" t="s">
        <v>215</v>
      </c>
    </row>
    <row r="71" spans="1:4" ht="156" x14ac:dyDescent="0.25">
      <c r="A71" s="171"/>
      <c r="B71" s="222"/>
      <c r="C71" s="6" t="s">
        <v>212</v>
      </c>
      <c r="D71" s="210"/>
    </row>
    <row r="72" spans="1:4" x14ac:dyDescent="0.25">
      <c r="A72" s="171"/>
      <c r="B72" s="222"/>
      <c r="C72" s="6" t="s">
        <v>208</v>
      </c>
      <c r="D72" s="210"/>
    </row>
    <row r="73" spans="1:4" ht="113.25" customHeight="1" x14ac:dyDescent="0.25">
      <c r="A73" s="171"/>
      <c r="B73" s="222"/>
      <c r="C73" s="6" t="s">
        <v>213</v>
      </c>
      <c r="D73" s="210"/>
    </row>
    <row r="74" spans="1:4" x14ac:dyDescent="0.25">
      <c r="A74" s="171"/>
      <c r="B74" s="222"/>
      <c r="C74" s="6" t="s">
        <v>209</v>
      </c>
      <c r="D74" s="210"/>
    </row>
    <row r="75" spans="1:4" ht="24" x14ac:dyDescent="0.25">
      <c r="A75" s="171"/>
      <c r="B75" s="222"/>
      <c r="C75" s="6" t="s">
        <v>216</v>
      </c>
      <c r="D75" s="210"/>
    </row>
    <row r="76" spans="1:4" ht="15.75" thickBot="1" x14ac:dyDescent="0.3">
      <c r="A76" s="179"/>
      <c r="B76" s="223"/>
      <c r="C76" s="7" t="s">
        <v>214</v>
      </c>
      <c r="D76" s="211"/>
    </row>
    <row r="77" spans="1:4" ht="24.75" customHeight="1" thickBot="1" x14ac:dyDescent="0.3">
      <c r="A77" s="30" t="s">
        <v>26</v>
      </c>
      <c r="B77" s="225" t="s">
        <v>27</v>
      </c>
      <c r="C77" s="226"/>
      <c r="D77" s="227"/>
    </row>
    <row r="78" spans="1:4" ht="24.75" customHeight="1" thickBot="1" x14ac:dyDescent="0.3">
      <c r="A78" s="30" t="s">
        <v>28</v>
      </c>
      <c r="B78" s="228"/>
      <c r="C78" s="229"/>
      <c r="D78" s="230"/>
    </row>
    <row r="79" spans="1:4" x14ac:dyDescent="0.25">
      <c r="A79" s="170" t="s">
        <v>29</v>
      </c>
      <c r="B79" s="232" t="s">
        <v>30</v>
      </c>
      <c r="C79" s="16" t="s">
        <v>217</v>
      </c>
      <c r="D79" s="235" t="s">
        <v>223</v>
      </c>
    </row>
    <row r="80" spans="1:4" x14ac:dyDescent="0.25">
      <c r="A80" s="171"/>
      <c r="B80" s="233"/>
      <c r="C80" s="6" t="s">
        <v>218</v>
      </c>
      <c r="D80" s="236"/>
    </row>
    <row r="81" spans="1:4" x14ac:dyDescent="0.25">
      <c r="A81" s="171"/>
      <c r="B81" s="233"/>
      <c r="C81" s="6" t="s">
        <v>219</v>
      </c>
      <c r="D81" s="236"/>
    </row>
    <row r="82" spans="1:4" x14ac:dyDescent="0.25">
      <c r="A82" s="171"/>
      <c r="B82" s="233"/>
      <c r="C82" s="6"/>
      <c r="D82" s="236"/>
    </row>
    <row r="83" spans="1:4" x14ac:dyDescent="0.25">
      <c r="A83" s="171"/>
      <c r="B83" s="233"/>
      <c r="C83" s="6" t="s">
        <v>31</v>
      </c>
      <c r="D83" s="236"/>
    </row>
    <row r="84" spans="1:4" x14ac:dyDescent="0.25">
      <c r="A84" s="171"/>
      <c r="B84" s="233"/>
      <c r="C84" s="6" t="s">
        <v>220</v>
      </c>
      <c r="D84" s="236"/>
    </row>
    <row r="85" spans="1:4" x14ac:dyDescent="0.25">
      <c r="A85" s="171"/>
      <c r="B85" s="233"/>
      <c r="C85" s="6" t="s">
        <v>221</v>
      </c>
      <c r="D85" s="236"/>
    </row>
    <row r="86" spans="1:4" ht="15.75" thickBot="1" x14ac:dyDescent="0.3">
      <c r="A86" s="231"/>
      <c r="B86" s="234"/>
      <c r="C86" s="35" t="s">
        <v>222</v>
      </c>
      <c r="D86" s="237"/>
    </row>
  </sheetData>
  <mergeCells count="41">
    <mergeCell ref="A70:A76"/>
    <mergeCell ref="B70:B76"/>
    <mergeCell ref="D70:D76"/>
    <mergeCell ref="B77:D78"/>
    <mergeCell ref="A79:A86"/>
    <mergeCell ref="B79:B86"/>
    <mergeCell ref="D79:D86"/>
    <mergeCell ref="A61:A69"/>
    <mergeCell ref="B61:D61"/>
    <mergeCell ref="B62:B69"/>
    <mergeCell ref="D62:D69"/>
    <mergeCell ref="A54:A60"/>
    <mergeCell ref="B54:D54"/>
    <mergeCell ref="B55:B57"/>
    <mergeCell ref="B58:B60"/>
    <mergeCell ref="D55:D57"/>
    <mergeCell ref="D58:D60"/>
    <mergeCell ref="C62:C63"/>
    <mergeCell ref="B22:B26"/>
    <mergeCell ref="D22:D26"/>
    <mergeCell ref="E22:E26"/>
    <mergeCell ref="A15:A43"/>
    <mergeCell ref="B47:B53"/>
    <mergeCell ref="B36:B43"/>
    <mergeCell ref="B27:B35"/>
    <mergeCell ref="B44:B46"/>
    <mergeCell ref="A44:A53"/>
    <mergeCell ref="E11:E12"/>
    <mergeCell ref="B15:D15"/>
    <mergeCell ref="B16:B21"/>
    <mergeCell ref="D16:D21"/>
    <mergeCell ref="E16:E21"/>
    <mergeCell ref="A4:D4"/>
    <mergeCell ref="A5:D5"/>
    <mergeCell ref="A6:D6"/>
    <mergeCell ref="A2:D2"/>
    <mergeCell ref="A10:A14"/>
    <mergeCell ref="B10:D10"/>
    <mergeCell ref="C11:C12"/>
    <mergeCell ref="D11:D12"/>
    <mergeCell ref="A8:A9"/>
  </mergeCells>
  <hyperlinks>
    <hyperlink ref="D70" r:id="rId1"/>
    <hyperlink ref="D79" r:id="rId2" location="!/"/>
    <hyperlink ref="D28" r:id="rId3" location="tarjetaInformativa"/>
    <hyperlink ref="D27" r:id="rId4"/>
    <hyperlink ref="D36" r:id="rId5"/>
    <hyperlink ref="D39" r:id="rId6" location="tarjetaInformativa"/>
    <hyperlink ref="D45" r:id="rId7" location="tarjetaInformativa"/>
    <hyperlink ref="D8" display="https://www.sep.gob.mx/es/sep1/Normatividad_FONE  _x000a_  _x000a_En archivo PDF Avance Presupuestal por Fuente de Financiamiento a Nivel Partida y D.O.F. Presupuesto Autorizado 2023_x000a_Ley de Coordinación Fiscal 2023 en formato PDF_x000a_Ley General de Educación_x000a_Lineamientos"/>
    <hyperlink ref="D14" r:id="rId8"/>
    <hyperlink ref="D11" r:id="rId9"/>
    <hyperlink ref="D50" r:id="rId10"/>
    <hyperlink ref="D58" r:id="rId11" display="https://www.sev.gob.mx/upece/indicadores-fone/_x000a_"/>
    <hyperlink ref="D55" r:id="rId12" display="https://www.sev.gob.mx/upece/indicadores-fone/_x000a_"/>
    <hyperlink ref="D13" r:id="rId13" location="tabulados"/>
    <hyperlink ref="D62" r:id="rId14" location="!/" display="https://www.sev.gob.mx/v1/sistemas-institucionales/#!/"/>
  </hyperlinks>
  <pageMargins left="0.7" right="0.7" top="0.75" bottom="0.75" header="0.3" footer="0.3"/>
  <pageSetup orientation="portrait" verticalDpi="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A6" sqref="A6:I6"/>
    </sheetView>
  </sheetViews>
  <sheetFormatPr baseColWidth="10" defaultColWidth="0" defaultRowHeight="15.75" zeroHeight="1" x14ac:dyDescent="0.25"/>
  <cols>
    <col min="1" max="8" width="11.42578125" style="19" customWidth="1"/>
    <col min="9" max="9" width="167.5703125" style="19" customWidth="1"/>
    <col min="10" max="11" width="0" style="19" hidden="1" customWidth="1"/>
    <col min="12" max="16384" width="11.42578125" style="19" hidden="1"/>
  </cols>
  <sheetData>
    <row r="1" spans="1:11" x14ac:dyDescent="0.25"/>
    <row r="2" spans="1:11" x14ac:dyDescent="0.25">
      <c r="A2" s="240" t="s">
        <v>164</v>
      </c>
      <c r="B2" s="240"/>
      <c r="C2" s="240"/>
      <c r="D2" s="240"/>
      <c r="E2" s="240"/>
      <c r="F2" s="240"/>
      <c r="G2" s="240"/>
      <c r="H2" s="240"/>
      <c r="I2" s="240"/>
      <c r="J2" s="17"/>
      <c r="K2" s="17"/>
    </row>
    <row r="3" spans="1:11" x14ac:dyDescent="0.25"/>
    <row r="4" spans="1:11" x14ac:dyDescent="0.25">
      <c r="A4" s="239" t="s">
        <v>148</v>
      </c>
      <c r="B4" s="239"/>
      <c r="C4" s="239"/>
      <c r="D4" s="239"/>
      <c r="E4" s="239"/>
      <c r="F4" s="239"/>
      <c r="G4" s="239"/>
      <c r="H4" s="239"/>
      <c r="I4" s="239"/>
    </row>
    <row r="5" spans="1:11" x14ac:dyDescent="0.25">
      <c r="A5" s="43"/>
      <c r="B5" s="43"/>
      <c r="C5" s="43"/>
      <c r="D5" s="43"/>
    </row>
    <row r="6" spans="1:11" ht="301.5" customHeight="1" x14ac:dyDescent="0.25">
      <c r="A6" s="238" t="s">
        <v>149</v>
      </c>
      <c r="B6" s="238"/>
      <c r="C6" s="238"/>
      <c r="D6" s="238"/>
      <c r="E6" s="238"/>
      <c r="F6" s="238"/>
      <c r="G6" s="238"/>
      <c r="H6" s="238"/>
      <c r="I6" s="238"/>
    </row>
  </sheetData>
  <mergeCells count="3">
    <mergeCell ref="A6:I6"/>
    <mergeCell ref="A4:I4"/>
    <mergeCell ref="A2:I2"/>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3" zoomScale="80" zoomScaleNormal="80" workbookViewId="0">
      <selection activeCell="E37" sqref="E37"/>
    </sheetView>
  </sheetViews>
  <sheetFormatPr baseColWidth="10" defaultColWidth="0" defaultRowHeight="15.75" zeroHeight="1" x14ac:dyDescent="0.25"/>
  <cols>
    <col min="1" max="1" width="23.28515625" style="19" customWidth="1"/>
    <col min="2" max="2" width="9.42578125" style="19" customWidth="1"/>
    <col min="3" max="3" width="85.140625" style="19" customWidth="1"/>
    <col min="4" max="7" width="36.28515625" style="19" customWidth="1"/>
    <col min="8" max="16384" width="11.42578125" style="19" hidden="1"/>
  </cols>
  <sheetData>
    <row r="1" spans="1:7" x14ac:dyDescent="0.25"/>
    <row r="2" spans="1:7" ht="18" x14ac:dyDescent="0.25">
      <c r="A2" s="251" t="s">
        <v>150</v>
      </c>
      <c r="B2" s="251"/>
      <c r="C2" s="251"/>
      <c r="D2" s="251"/>
      <c r="E2" s="251"/>
      <c r="F2" s="251"/>
      <c r="G2" s="251"/>
    </row>
    <row r="3" spans="1:7" ht="16.5" thickBot="1" x14ac:dyDescent="0.3">
      <c r="A3" s="62"/>
    </row>
    <row r="4" spans="1:7" x14ac:dyDescent="0.25">
      <c r="A4" s="252" t="s">
        <v>45</v>
      </c>
      <c r="B4" s="254" t="s">
        <v>46</v>
      </c>
      <c r="C4" s="255"/>
      <c r="D4" s="258" t="s">
        <v>47</v>
      </c>
      <c r="E4" s="260" t="s">
        <v>48</v>
      </c>
      <c r="F4" s="260" t="s">
        <v>49</v>
      </c>
      <c r="G4" s="53" t="s">
        <v>50</v>
      </c>
    </row>
    <row r="5" spans="1:7" ht="16.5" thickBot="1" x14ac:dyDescent="0.3">
      <c r="A5" s="253"/>
      <c r="B5" s="256"/>
      <c r="C5" s="257"/>
      <c r="D5" s="259"/>
      <c r="E5" s="261"/>
      <c r="F5" s="261"/>
      <c r="G5" s="54" t="s">
        <v>48</v>
      </c>
    </row>
    <row r="6" spans="1:7" ht="19.5" customHeight="1" thickBot="1" x14ac:dyDescent="0.3">
      <c r="A6" s="248" t="s">
        <v>51</v>
      </c>
      <c r="B6" s="60">
        <v>1100</v>
      </c>
      <c r="C6" s="63" t="s">
        <v>52</v>
      </c>
      <c r="D6" s="95">
        <v>16623925733</v>
      </c>
      <c r="E6" s="95">
        <f>16798753932.45+1703741.69</f>
        <v>16800457674.140001</v>
      </c>
      <c r="F6" s="95">
        <f>E6</f>
        <v>16800457674.140001</v>
      </c>
      <c r="G6" s="96">
        <f>F6/E6</f>
        <v>1</v>
      </c>
    </row>
    <row r="7" spans="1:7" ht="19.5" customHeight="1" thickBot="1" x14ac:dyDescent="0.3">
      <c r="A7" s="249"/>
      <c r="B7" s="60">
        <v>1200</v>
      </c>
      <c r="C7" s="63" t="s">
        <v>53</v>
      </c>
      <c r="D7" s="95">
        <v>70823160</v>
      </c>
      <c r="E7" s="95">
        <v>103786533.06</v>
      </c>
      <c r="F7" s="95">
        <f t="shared" ref="F7:F12" si="0">E7</f>
        <v>103786533.06</v>
      </c>
      <c r="G7" s="96">
        <f t="shared" ref="G7:G12" si="1">F7/E7</f>
        <v>1</v>
      </c>
    </row>
    <row r="8" spans="1:7" ht="19.5" customHeight="1" thickBot="1" x14ac:dyDescent="0.3">
      <c r="A8" s="249"/>
      <c r="B8" s="60">
        <v>1300</v>
      </c>
      <c r="C8" s="63" t="s">
        <v>54</v>
      </c>
      <c r="D8" s="95">
        <v>4588253318</v>
      </c>
      <c r="E8" s="95">
        <v>4391358229.7299995</v>
      </c>
      <c r="F8" s="95">
        <f t="shared" si="0"/>
        <v>4391358229.7299995</v>
      </c>
      <c r="G8" s="96">
        <f t="shared" si="1"/>
        <v>1</v>
      </c>
    </row>
    <row r="9" spans="1:7" ht="19.5" customHeight="1" thickBot="1" x14ac:dyDescent="0.3">
      <c r="A9" s="249"/>
      <c r="B9" s="60">
        <v>1400</v>
      </c>
      <c r="C9" s="63" t="s">
        <v>55</v>
      </c>
      <c r="D9" s="95">
        <v>2544428670</v>
      </c>
      <c r="E9" s="95">
        <v>3100200978.9400001</v>
      </c>
      <c r="F9" s="95">
        <f t="shared" si="0"/>
        <v>3100200978.9400001</v>
      </c>
      <c r="G9" s="96">
        <f t="shared" si="1"/>
        <v>1</v>
      </c>
    </row>
    <row r="10" spans="1:7" ht="19.5" customHeight="1" thickBot="1" x14ac:dyDescent="0.3">
      <c r="A10" s="249"/>
      <c r="B10" s="60">
        <v>1500</v>
      </c>
      <c r="C10" s="63" t="s">
        <v>56</v>
      </c>
      <c r="D10" s="95">
        <v>6571883951</v>
      </c>
      <c r="E10" s="95">
        <v>7560190597.8299999</v>
      </c>
      <c r="F10" s="95">
        <f t="shared" si="0"/>
        <v>7560190597.8299999</v>
      </c>
      <c r="G10" s="96">
        <f t="shared" si="1"/>
        <v>1</v>
      </c>
    </row>
    <row r="11" spans="1:7" ht="19.5" customHeight="1" thickBot="1" x14ac:dyDescent="0.3">
      <c r="A11" s="249"/>
      <c r="B11" s="60">
        <v>1600</v>
      </c>
      <c r="C11" s="63" t="s">
        <v>57</v>
      </c>
      <c r="D11" s="95">
        <v>0</v>
      </c>
      <c r="E11" s="95">
        <v>0</v>
      </c>
      <c r="F11" s="95">
        <f t="shared" si="0"/>
        <v>0</v>
      </c>
      <c r="G11" s="96">
        <v>0</v>
      </c>
    </row>
    <row r="12" spans="1:7" ht="19.5" customHeight="1" thickBot="1" x14ac:dyDescent="0.3">
      <c r="A12" s="249"/>
      <c r="B12" s="60">
        <v>1700</v>
      </c>
      <c r="C12" s="63" t="s">
        <v>58</v>
      </c>
      <c r="D12" s="95">
        <v>2331914568</v>
      </c>
      <c r="E12" s="95">
        <v>2671802593.8699999</v>
      </c>
      <c r="F12" s="95">
        <f t="shared" si="0"/>
        <v>2671802593.8699999</v>
      </c>
      <c r="G12" s="96">
        <f t="shared" si="1"/>
        <v>1</v>
      </c>
    </row>
    <row r="13" spans="1:7" ht="19.5" customHeight="1" thickBot="1" x14ac:dyDescent="0.3">
      <c r="A13" s="250"/>
      <c r="B13" s="243" t="s">
        <v>59</v>
      </c>
      <c r="C13" s="244"/>
      <c r="D13" s="97">
        <f>SUM(D6:D12)</f>
        <v>32731229400</v>
      </c>
      <c r="E13" s="97">
        <f t="shared" ref="E13:F13" si="2">SUM(E6:E12)</f>
        <v>34627796607.57</v>
      </c>
      <c r="F13" s="97">
        <f t="shared" si="2"/>
        <v>34627796607.57</v>
      </c>
      <c r="G13" s="98">
        <v>1</v>
      </c>
    </row>
    <row r="14" spans="1:7" ht="30.75" thickBot="1" x14ac:dyDescent="0.3">
      <c r="A14" s="248" t="s">
        <v>60</v>
      </c>
      <c r="B14" s="65">
        <v>2100</v>
      </c>
      <c r="C14" s="64" t="s">
        <v>61</v>
      </c>
      <c r="D14" s="95">
        <v>0</v>
      </c>
      <c r="E14" s="95">
        <f>116368386.77+445403.79</f>
        <v>116813790.56</v>
      </c>
      <c r="F14" s="95">
        <f>E14</f>
        <v>116813790.56</v>
      </c>
      <c r="G14" s="96">
        <f>F14/E14</f>
        <v>1</v>
      </c>
    </row>
    <row r="15" spans="1:7" ht="19.5" customHeight="1" thickBot="1" x14ac:dyDescent="0.3">
      <c r="A15" s="249"/>
      <c r="B15" s="65">
        <v>2200</v>
      </c>
      <c r="C15" s="63" t="s">
        <v>62</v>
      </c>
      <c r="D15" s="95">
        <v>0</v>
      </c>
      <c r="E15" s="95">
        <v>17107336.300000001</v>
      </c>
      <c r="F15" s="95">
        <f t="shared" ref="F15:F22" si="3">E15</f>
        <v>17107336.300000001</v>
      </c>
      <c r="G15" s="96">
        <f t="shared" ref="G15:G22" si="4">F15/E15</f>
        <v>1</v>
      </c>
    </row>
    <row r="16" spans="1:7" ht="19.5" customHeight="1" thickBot="1" x14ac:dyDescent="0.3">
      <c r="A16" s="249"/>
      <c r="B16" s="65">
        <v>2300</v>
      </c>
      <c r="C16" s="63" t="s">
        <v>63</v>
      </c>
      <c r="D16" s="95">
        <v>0</v>
      </c>
      <c r="E16" s="95">
        <v>0</v>
      </c>
      <c r="F16" s="95">
        <f t="shared" si="3"/>
        <v>0</v>
      </c>
      <c r="G16" s="96">
        <v>0</v>
      </c>
    </row>
    <row r="17" spans="1:7" ht="19.5" customHeight="1" thickBot="1" x14ac:dyDescent="0.3">
      <c r="A17" s="249"/>
      <c r="B17" s="65">
        <v>2400</v>
      </c>
      <c r="C17" s="63" t="s">
        <v>64</v>
      </c>
      <c r="D17" s="95">
        <v>0</v>
      </c>
      <c r="E17" s="95">
        <v>73809221.959999993</v>
      </c>
      <c r="F17" s="95">
        <f t="shared" si="3"/>
        <v>73809221.959999993</v>
      </c>
      <c r="G17" s="96">
        <f t="shared" si="4"/>
        <v>1</v>
      </c>
    </row>
    <row r="18" spans="1:7" ht="19.5" customHeight="1" thickBot="1" x14ac:dyDescent="0.3">
      <c r="A18" s="249"/>
      <c r="B18" s="65">
        <v>2500</v>
      </c>
      <c r="C18" s="63" t="s">
        <v>65</v>
      </c>
      <c r="D18" s="95">
        <v>0</v>
      </c>
      <c r="E18" s="95">
        <v>9140402.5199999996</v>
      </c>
      <c r="F18" s="95">
        <f t="shared" si="3"/>
        <v>9140402.5199999996</v>
      </c>
      <c r="G18" s="96">
        <f t="shared" si="4"/>
        <v>1</v>
      </c>
    </row>
    <row r="19" spans="1:7" ht="19.5" customHeight="1" thickBot="1" x14ac:dyDescent="0.3">
      <c r="A19" s="249"/>
      <c r="B19" s="65">
        <v>2600</v>
      </c>
      <c r="C19" s="63" t="s">
        <v>66</v>
      </c>
      <c r="D19" s="95">
        <v>0</v>
      </c>
      <c r="E19" s="95">
        <v>44389637.530000001</v>
      </c>
      <c r="F19" s="95">
        <f t="shared" si="3"/>
        <v>44389637.530000001</v>
      </c>
      <c r="G19" s="96">
        <f t="shared" si="4"/>
        <v>1</v>
      </c>
    </row>
    <row r="20" spans="1:7" ht="30.75" thickBot="1" x14ac:dyDescent="0.3">
      <c r="A20" s="249"/>
      <c r="B20" s="65">
        <v>2700</v>
      </c>
      <c r="C20" s="64" t="s">
        <v>67</v>
      </c>
      <c r="D20" s="95">
        <v>0</v>
      </c>
      <c r="E20" s="95">
        <v>3044802.02</v>
      </c>
      <c r="F20" s="95">
        <f t="shared" si="3"/>
        <v>3044802.02</v>
      </c>
      <c r="G20" s="96">
        <f t="shared" si="4"/>
        <v>1</v>
      </c>
    </row>
    <row r="21" spans="1:7" ht="19.5" customHeight="1" thickBot="1" x14ac:dyDescent="0.3">
      <c r="A21" s="249"/>
      <c r="B21" s="65">
        <v>2800</v>
      </c>
      <c r="C21" s="63" t="s">
        <v>68</v>
      </c>
      <c r="D21" s="95">
        <v>0</v>
      </c>
      <c r="E21" s="95">
        <v>0</v>
      </c>
      <c r="F21" s="95">
        <f t="shared" si="3"/>
        <v>0</v>
      </c>
      <c r="G21" s="96">
        <v>0</v>
      </c>
    </row>
    <row r="22" spans="1:7" ht="19.5" customHeight="1" thickBot="1" x14ac:dyDescent="0.3">
      <c r="A22" s="249"/>
      <c r="B22" s="65">
        <v>2900</v>
      </c>
      <c r="C22" s="63" t="s">
        <v>69</v>
      </c>
      <c r="D22" s="95">
        <v>0</v>
      </c>
      <c r="E22" s="95">
        <v>25426281.32</v>
      </c>
      <c r="F22" s="95">
        <f t="shared" si="3"/>
        <v>25426281.32</v>
      </c>
      <c r="G22" s="96">
        <f t="shared" si="4"/>
        <v>1</v>
      </c>
    </row>
    <row r="23" spans="1:7" ht="19.5" customHeight="1" thickBot="1" x14ac:dyDescent="0.3">
      <c r="A23" s="250"/>
      <c r="B23" s="243" t="s">
        <v>70</v>
      </c>
      <c r="C23" s="244"/>
      <c r="D23" s="97">
        <f>SUM(D14:D22)</f>
        <v>0</v>
      </c>
      <c r="E23" s="97">
        <f>SUM(E14:E22)</f>
        <v>289731472.21000004</v>
      </c>
      <c r="F23" s="97">
        <f>SUM(F14:F22)</f>
        <v>289731472.21000004</v>
      </c>
      <c r="G23" s="98">
        <v>1</v>
      </c>
    </row>
    <row r="24" spans="1:7" ht="19.5" customHeight="1" thickBot="1" x14ac:dyDescent="0.3">
      <c r="A24" s="248" t="s">
        <v>71</v>
      </c>
      <c r="B24" s="60">
        <v>3100</v>
      </c>
      <c r="C24" s="63" t="s">
        <v>72</v>
      </c>
      <c r="D24" s="95">
        <v>0</v>
      </c>
      <c r="E24" s="95">
        <v>287586338.29000002</v>
      </c>
      <c r="F24" s="95">
        <f>E24</f>
        <v>287586338.29000002</v>
      </c>
      <c r="G24" s="96">
        <f>F24/E24</f>
        <v>1</v>
      </c>
    </row>
    <row r="25" spans="1:7" ht="19.5" customHeight="1" thickBot="1" x14ac:dyDescent="0.3">
      <c r="A25" s="249"/>
      <c r="B25" s="60">
        <v>3200</v>
      </c>
      <c r="C25" s="63" t="s">
        <v>73</v>
      </c>
      <c r="D25" s="95">
        <v>0</v>
      </c>
      <c r="E25" s="95">
        <v>41593132.060000002</v>
      </c>
      <c r="F25" s="95">
        <f t="shared" ref="F25:F32" si="5">E25</f>
        <v>41593132.060000002</v>
      </c>
      <c r="G25" s="96">
        <f t="shared" ref="G25:G32" si="6">F25/E25</f>
        <v>1</v>
      </c>
    </row>
    <row r="26" spans="1:7" ht="19.5" customHeight="1" thickBot="1" x14ac:dyDescent="0.3">
      <c r="A26" s="249"/>
      <c r="B26" s="60">
        <v>3300</v>
      </c>
      <c r="C26" s="63" t="s">
        <v>74</v>
      </c>
      <c r="D26" s="95">
        <v>0</v>
      </c>
      <c r="E26" s="95">
        <v>45529410.630000003</v>
      </c>
      <c r="F26" s="95">
        <f t="shared" si="5"/>
        <v>45529410.630000003</v>
      </c>
      <c r="G26" s="96">
        <f t="shared" si="6"/>
        <v>1</v>
      </c>
    </row>
    <row r="27" spans="1:7" ht="19.5" customHeight="1" thickBot="1" x14ac:dyDescent="0.3">
      <c r="A27" s="249"/>
      <c r="B27" s="60">
        <v>3400</v>
      </c>
      <c r="C27" s="63" t="s">
        <v>75</v>
      </c>
      <c r="D27" s="95">
        <v>0</v>
      </c>
      <c r="E27" s="95">
        <v>12080255.130000001</v>
      </c>
      <c r="F27" s="95">
        <f t="shared" si="5"/>
        <v>12080255.130000001</v>
      </c>
      <c r="G27" s="96">
        <f t="shared" si="6"/>
        <v>1</v>
      </c>
    </row>
    <row r="28" spans="1:7" ht="30.75" thickBot="1" x14ac:dyDescent="0.3">
      <c r="A28" s="249"/>
      <c r="B28" s="60">
        <v>3500</v>
      </c>
      <c r="C28" s="64" t="s">
        <v>76</v>
      </c>
      <c r="D28" s="95">
        <v>0</v>
      </c>
      <c r="E28" s="95">
        <v>18267686.390000001</v>
      </c>
      <c r="F28" s="95">
        <f t="shared" si="5"/>
        <v>18267686.390000001</v>
      </c>
      <c r="G28" s="96">
        <f t="shared" si="6"/>
        <v>1</v>
      </c>
    </row>
    <row r="29" spans="1:7" ht="19.5" customHeight="1" thickBot="1" x14ac:dyDescent="0.3">
      <c r="A29" s="249"/>
      <c r="B29" s="60">
        <v>3600</v>
      </c>
      <c r="C29" s="63" t="s">
        <v>77</v>
      </c>
      <c r="D29" s="95">
        <v>0</v>
      </c>
      <c r="E29" s="95">
        <v>5066778.72</v>
      </c>
      <c r="F29" s="95">
        <f t="shared" si="5"/>
        <v>5066778.72</v>
      </c>
      <c r="G29" s="96">
        <f t="shared" si="6"/>
        <v>1</v>
      </c>
    </row>
    <row r="30" spans="1:7" ht="19.5" customHeight="1" thickBot="1" x14ac:dyDescent="0.3">
      <c r="A30" s="249"/>
      <c r="B30" s="60">
        <v>3700</v>
      </c>
      <c r="C30" s="63" t="s">
        <v>78</v>
      </c>
      <c r="D30" s="95">
        <v>0</v>
      </c>
      <c r="E30" s="95">
        <v>11101089.84</v>
      </c>
      <c r="F30" s="95">
        <f t="shared" si="5"/>
        <v>11101089.84</v>
      </c>
      <c r="G30" s="96">
        <f t="shared" si="6"/>
        <v>1</v>
      </c>
    </row>
    <row r="31" spans="1:7" ht="19.5" customHeight="1" thickBot="1" x14ac:dyDescent="0.3">
      <c r="A31" s="249"/>
      <c r="B31" s="60">
        <v>3800</v>
      </c>
      <c r="C31" s="63" t="s">
        <v>79</v>
      </c>
      <c r="D31" s="95">
        <v>0</v>
      </c>
      <c r="E31" s="95">
        <v>15670904.48</v>
      </c>
      <c r="F31" s="95">
        <f t="shared" si="5"/>
        <v>15670904.48</v>
      </c>
      <c r="G31" s="96">
        <f t="shared" si="6"/>
        <v>1</v>
      </c>
    </row>
    <row r="32" spans="1:7" ht="19.5" customHeight="1" thickBot="1" x14ac:dyDescent="0.3">
      <c r="A32" s="249"/>
      <c r="B32" s="60">
        <v>3900</v>
      </c>
      <c r="C32" s="63" t="s">
        <v>80</v>
      </c>
      <c r="D32" s="95">
        <v>0</v>
      </c>
      <c r="E32" s="95">
        <v>5313880.04</v>
      </c>
      <c r="F32" s="95">
        <f t="shared" si="5"/>
        <v>5313880.04</v>
      </c>
      <c r="G32" s="96">
        <f t="shared" si="6"/>
        <v>1</v>
      </c>
    </row>
    <row r="33" spans="1:7" ht="19.5" customHeight="1" thickBot="1" x14ac:dyDescent="0.3">
      <c r="A33" s="250"/>
      <c r="B33" s="243" t="s">
        <v>81</v>
      </c>
      <c r="C33" s="244"/>
      <c r="D33" s="97">
        <f>SUM(D24:D32)</f>
        <v>0</v>
      </c>
      <c r="E33" s="97">
        <f>SUM(E24:E32)</f>
        <v>442209475.58000004</v>
      </c>
      <c r="F33" s="97">
        <f>SUM(F24:F32)</f>
        <v>442209475.58000004</v>
      </c>
      <c r="G33" s="98">
        <v>1</v>
      </c>
    </row>
    <row r="34" spans="1:7" s="2" customFormat="1" ht="32.25" customHeight="1" thickBot="1" x14ac:dyDescent="0.3">
      <c r="A34" s="241" t="s">
        <v>230</v>
      </c>
      <c r="B34" s="60">
        <v>4400</v>
      </c>
      <c r="C34" s="63" t="s">
        <v>231</v>
      </c>
      <c r="D34" s="95">
        <v>731495544</v>
      </c>
      <c r="E34" s="95">
        <v>0</v>
      </c>
      <c r="F34" s="95">
        <v>0</v>
      </c>
      <c r="G34" s="96">
        <v>0</v>
      </c>
    </row>
    <row r="35" spans="1:7" s="2" customFormat="1" ht="38.25" customHeight="1" thickBot="1" x14ac:dyDescent="0.3">
      <c r="A35" s="242"/>
      <c r="B35" s="243" t="s">
        <v>232</v>
      </c>
      <c r="C35" s="244"/>
      <c r="D35" s="97">
        <f>SUM(D34)</f>
        <v>731495544</v>
      </c>
      <c r="E35" s="97">
        <f t="shared" ref="E35:G35" si="7">SUM(E34)</f>
        <v>0</v>
      </c>
      <c r="F35" s="97">
        <f t="shared" si="7"/>
        <v>0</v>
      </c>
      <c r="G35" s="98">
        <f t="shared" si="7"/>
        <v>0</v>
      </c>
    </row>
    <row r="36" spans="1:7" ht="19.5" customHeight="1" thickBot="1" x14ac:dyDescent="0.3">
      <c r="A36" s="99"/>
      <c r="B36" s="100"/>
      <c r="C36" s="89"/>
      <c r="D36" s="97"/>
      <c r="E36" s="97"/>
      <c r="F36" s="97"/>
      <c r="G36" s="98"/>
    </row>
    <row r="37" spans="1:7" ht="27.75" customHeight="1" thickBot="1" x14ac:dyDescent="0.3">
      <c r="A37" s="245" t="s">
        <v>82</v>
      </c>
      <c r="B37" s="246"/>
      <c r="C37" s="247"/>
      <c r="D37" s="101">
        <f>D13+D23+D33+D35</f>
        <v>33462724944</v>
      </c>
      <c r="E37" s="101">
        <f>E13+E23+E33+E35</f>
        <v>35359737555.360001</v>
      </c>
      <c r="F37" s="101">
        <f t="shared" ref="F37" si="8">F13+F23+F33+F35</f>
        <v>35359737555.360001</v>
      </c>
      <c r="G37" s="102">
        <v>1</v>
      </c>
    </row>
    <row r="38" spans="1:7" hidden="1" x14ac:dyDescent="0.25"/>
    <row r="39" spans="1:7" hidden="1" x14ac:dyDescent="0.25">
      <c r="A39" s="66"/>
    </row>
    <row r="40" spans="1:7" x14ac:dyDescent="0.25"/>
    <row r="41" spans="1:7" s="2" customFormat="1" ht="15" x14ac:dyDescent="0.25">
      <c r="A41" s="103" t="s">
        <v>233</v>
      </c>
    </row>
    <row r="42" spans="1:7" s="2" customFormat="1" ht="15" x14ac:dyDescent="0.25"/>
    <row r="43" spans="1:7" s="2" customFormat="1" ht="15" x14ac:dyDescent="0.25">
      <c r="A43" s="103" t="s">
        <v>234</v>
      </c>
    </row>
  </sheetData>
  <mergeCells count="15">
    <mergeCell ref="A2:G2"/>
    <mergeCell ref="A4:A5"/>
    <mergeCell ref="B4:C5"/>
    <mergeCell ref="D4:D5"/>
    <mergeCell ref="E4:E5"/>
    <mergeCell ref="F4:F5"/>
    <mergeCell ref="A34:A35"/>
    <mergeCell ref="B35:C35"/>
    <mergeCell ref="A37:C37"/>
    <mergeCell ref="A6:A13"/>
    <mergeCell ref="B13:C13"/>
    <mergeCell ref="A14:A23"/>
    <mergeCell ref="B23:C23"/>
    <mergeCell ref="A24:A33"/>
    <mergeCell ref="B33:C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2"/>
  <sheetViews>
    <sheetView workbookViewId="0">
      <pane ySplit="5" topLeftCell="A12" activePane="bottomLeft" state="frozen"/>
      <selection pane="bottomLeft" activeCell="C13" sqref="C13"/>
    </sheetView>
  </sheetViews>
  <sheetFormatPr baseColWidth="10" defaultColWidth="0" defaultRowHeight="23.25" customHeight="1" x14ac:dyDescent="0.25"/>
  <cols>
    <col min="1" max="1" width="15.42578125" style="19" bestFit="1" customWidth="1"/>
    <col min="2" max="2" width="66.5703125" style="19" customWidth="1"/>
    <col min="3" max="3" width="81.7109375" style="19" customWidth="1"/>
    <col min="4" max="16384" width="11.42578125" style="19" hidden="1"/>
  </cols>
  <sheetData>
    <row r="2" spans="1:3" ht="23.25" customHeight="1" x14ac:dyDescent="0.25">
      <c r="A2" s="264" t="s">
        <v>163</v>
      </c>
      <c r="B2" s="264"/>
      <c r="C2" s="264"/>
    </row>
    <row r="3" spans="1:3" ht="23.25" customHeight="1" thickBot="1" x14ac:dyDescent="0.3">
      <c r="A3" s="58"/>
    </row>
    <row r="4" spans="1:3" ht="23.25" customHeight="1" x14ac:dyDescent="0.25">
      <c r="A4" s="260" t="s">
        <v>83</v>
      </c>
      <c r="B4" s="265" t="s">
        <v>84</v>
      </c>
      <c r="C4" s="260" t="s">
        <v>85</v>
      </c>
    </row>
    <row r="5" spans="1:3" ht="23.25" customHeight="1" thickBot="1" x14ac:dyDescent="0.3">
      <c r="A5" s="261"/>
      <c r="B5" s="266"/>
      <c r="C5" s="261"/>
    </row>
    <row r="6" spans="1:3" ht="23.25" customHeight="1" thickBot="1" x14ac:dyDescent="0.3">
      <c r="A6" s="267" t="s">
        <v>86</v>
      </c>
      <c r="B6" s="47" t="s">
        <v>87</v>
      </c>
      <c r="C6" s="104">
        <v>5362919474.0600004</v>
      </c>
    </row>
    <row r="7" spans="1:3" ht="23.25" customHeight="1" thickBot="1" x14ac:dyDescent="0.3">
      <c r="A7" s="268"/>
      <c r="B7" s="47" t="s">
        <v>88</v>
      </c>
      <c r="C7" s="104">
        <v>358226549.11000001</v>
      </c>
    </row>
    <row r="8" spans="1:3" ht="23.25" customHeight="1" thickBot="1" x14ac:dyDescent="0.3">
      <c r="A8" s="268"/>
      <c r="B8" s="47" t="s">
        <v>89</v>
      </c>
      <c r="C8" s="104">
        <v>238233248.00999999</v>
      </c>
    </row>
    <row r="9" spans="1:3" ht="23.25" customHeight="1" thickBot="1" x14ac:dyDescent="0.3">
      <c r="A9" s="268"/>
      <c r="B9" s="47" t="s">
        <v>90</v>
      </c>
      <c r="C9" s="104">
        <v>0</v>
      </c>
    </row>
    <row r="10" spans="1:3" ht="23.25" customHeight="1" thickBot="1" x14ac:dyDescent="0.3">
      <c r="A10" s="269"/>
      <c r="B10" s="59" t="s">
        <v>91</v>
      </c>
      <c r="C10" s="105">
        <f>SUM(C6:C9)</f>
        <v>5959379271.1800003</v>
      </c>
    </row>
    <row r="11" spans="1:3" ht="23.25" customHeight="1" thickBot="1" x14ac:dyDescent="0.3">
      <c r="A11" s="267" t="s">
        <v>92</v>
      </c>
      <c r="B11" s="47" t="s">
        <v>88</v>
      </c>
      <c r="C11" s="104">
        <v>10523761948.1</v>
      </c>
    </row>
    <row r="12" spans="1:3" ht="23.25" customHeight="1" thickBot="1" x14ac:dyDescent="0.3">
      <c r="A12" s="268"/>
      <c r="B12" s="47" t="s">
        <v>89</v>
      </c>
      <c r="C12" s="104">
        <v>4507960174.6000004</v>
      </c>
    </row>
    <row r="13" spans="1:3" ht="23.25" customHeight="1" thickBot="1" x14ac:dyDescent="0.3">
      <c r="A13" s="268"/>
      <c r="B13" s="47" t="s">
        <v>93</v>
      </c>
      <c r="C13" s="104">
        <v>0</v>
      </c>
    </row>
    <row r="14" spans="1:3" ht="23.25" customHeight="1" thickBot="1" x14ac:dyDescent="0.3">
      <c r="A14" s="269"/>
      <c r="B14" s="59" t="s">
        <v>94</v>
      </c>
      <c r="C14" s="105">
        <f>SUM(C11:C13)</f>
        <v>15031722122.700001</v>
      </c>
    </row>
    <row r="15" spans="1:3" ht="23.25" customHeight="1" thickBot="1" x14ac:dyDescent="0.3">
      <c r="A15" s="267" t="s">
        <v>95</v>
      </c>
      <c r="B15" s="47" t="s">
        <v>88</v>
      </c>
      <c r="C15" s="104">
        <v>12137751753.02</v>
      </c>
    </row>
    <row r="16" spans="1:3" ht="23.25" customHeight="1" thickBot="1" x14ac:dyDescent="0.3">
      <c r="A16" s="268"/>
      <c r="B16" s="47" t="s">
        <v>96</v>
      </c>
      <c r="C16" s="104">
        <v>815558260.58000004</v>
      </c>
    </row>
    <row r="17" spans="1:3" ht="23.25" customHeight="1" thickBot="1" x14ac:dyDescent="0.3">
      <c r="A17" s="268"/>
      <c r="B17" s="47" t="s">
        <v>97</v>
      </c>
      <c r="C17" s="104">
        <v>540812969.83000004</v>
      </c>
    </row>
    <row r="18" spans="1:3" ht="23.25" customHeight="1" thickBot="1" x14ac:dyDescent="0.3">
      <c r="A18" s="268"/>
      <c r="B18" s="47" t="s">
        <v>93</v>
      </c>
      <c r="C18" s="104">
        <v>0</v>
      </c>
    </row>
    <row r="19" spans="1:3" ht="23.25" customHeight="1" thickBot="1" x14ac:dyDescent="0.3">
      <c r="A19" s="268"/>
      <c r="B19" s="47" t="s">
        <v>98</v>
      </c>
      <c r="C19" s="104">
        <v>0</v>
      </c>
    </row>
    <row r="20" spans="1:3" ht="23.25" customHeight="1" thickBot="1" x14ac:dyDescent="0.3">
      <c r="A20" s="269"/>
      <c r="B20" s="59" t="s">
        <v>99</v>
      </c>
      <c r="C20" s="105">
        <f>SUM(C15:C19)</f>
        <v>13494122983.43</v>
      </c>
    </row>
    <row r="21" spans="1:3" ht="23.25" customHeight="1" thickBot="1" x14ac:dyDescent="0.3">
      <c r="A21" s="46" t="s">
        <v>100</v>
      </c>
      <c r="B21" s="61" t="s">
        <v>101</v>
      </c>
      <c r="C21" s="106">
        <v>874513178.04999995</v>
      </c>
    </row>
    <row r="22" spans="1:3" ht="23.25" customHeight="1" thickBot="1" x14ac:dyDescent="0.3">
      <c r="A22" s="262" t="s">
        <v>102</v>
      </c>
      <c r="B22" s="263"/>
      <c r="C22" s="107">
        <f>C10+C20+C14+C21</f>
        <v>35359737555.360001</v>
      </c>
    </row>
  </sheetData>
  <mergeCells count="8">
    <mergeCell ref="A22:B22"/>
    <mergeCell ref="A2:C2"/>
    <mergeCell ref="A4:A5"/>
    <mergeCell ref="B4:B5"/>
    <mergeCell ref="C4:C5"/>
    <mergeCell ref="A6:A10"/>
    <mergeCell ref="A11:A14"/>
    <mergeCell ref="A15:A20"/>
  </mergeCell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1"/>
  <sheetViews>
    <sheetView topLeftCell="A214" workbookViewId="0">
      <selection activeCell="B6" sqref="B6"/>
    </sheetView>
  </sheetViews>
  <sheetFormatPr baseColWidth="10" defaultColWidth="0" defaultRowHeight="15.75" zeroHeight="1" x14ac:dyDescent="0.25"/>
  <cols>
    <col min="1" max="1" width="31.28515625" style="19" customWidth="1"/>
    <col min="2" max="6" width="32.5703125" style="19" customWidth="1"/>
    <col min="7" max="16384" width="11.42578125" style="19" hidden="1"/>
  </cols>
  <sheetData>
    <row r="1" spans="1:6" x14ac:dyDescent="0.25"/>
    <row r="2" spans="1:6" x14ac:dyDescent="0.25">
      <c r="A2" s="264" t="s">
        <v>162</v>
      </c>
      <c r="B2" s="264"/>
      <c r="C2" s="264"/>
      <c r="D2" s="264"/>
      <c r="E2" s="264"/>
      <c r="F2" s="264"/>
    </row>
    <row r="3" spans="1:6" ht="16.5" thickBot="1" x14ac:dyDescent="0.3">
      <c r="A3" s="57"/>
    </row>
    <row r="4" spans="1:6" ht="30" customHeight="1" thickBot="1" x14ac:dyDescent="0.3">
      <c r="A4" s="260" t="s">
        <v>103</v>
      </c>
      <c r="B4" s="270" t="s">
        <v>83</v>
      </c>
      <c r="C4" s="271"/>
      <c r="D4" s="271"/>
      <c r="E4" s="272"/>
      <c r="F4" s="53"/>
    </row>
    <row r="5" spans="1:6" ht="23.25" customHeight="1" thickBot="1" x14ac:dyDescent="0.3">
      <c r="A5" s="261"/>
      <c r="B5" s="54" t="s">
        <v>86</v>
      </c>
      <c r="C5" s="54" t="s">
        <v>92</v>
      </c>
      <c r="D5" s="54" t="s">
        <v>95</v>
      </c>
      <c r="E5" s="54" t="s">
        <v>100</v>
      </c>
      <c r="F5" s="54" t="s">
        <v>34</v>
      </c>
    </row>
    <row r="6" spans="1:6" ht="45" customHeight="1" thickBot="1" x14ac:dyDescent="0.3">
      <c r="A6" s="108" t="s">
        <v>235</v>
      </c>
      <c r="B6" s="109">
        <v>2419641.6800000002</v>
      </c>
      <c r="C6" s="109">
        <v>3856877.64</v>
      </c>
      <c r="D6" s="109">
        <v>10387142.619999999</v>
      </c>
      <c r="E6" s="109">
        <v>0</v>
      </c>
      <c r="F6" s="109">
        <f>SUM(B6:E6)</f>
        <v>16663661.939999999</v>
      </c>
    </row>
    <row r="7" spans="1:6" ht="45" customHeight="1" thickBot="1" x14ac:dyDescent="0.3">
      <c r="A7" s="108" t="s">
        <v>236</v>
      </c>
      <c r="B7" s="109">
        <v>1873664.47</v>
      </c>
      <c r="C7" s="109">
        <v>0</v>
      </c>
      <c r="D7" s="109">
        <v>3175996.16</v>
      </c>
      <c r="E7" s="109">
        <v>0</v>
      </c>
      <c r="F7" s="109">
        <f t="shared" ref="F7:F70" si="0">SUM(B7:E7)</f>
        <v>5049660.63</v>
      </c>
    </row>
    <row r="8" spans="1:6" ht="45" customHeight="1" thickBot="1" x14ac:dyDescent="0.3">
      <c r="A8" s="108" t="s">
        <v>237</v>
      </c>
      <c r="B8" s="109">
        <v>28003294.140000001</v>
      </c>
      <c r="C8" s="109">
        <v>95829030.609999999</v>
      </c>
      <c r="D8" s="109">
        <v>77094953.150000006</v>
      </c>
      <c r="E8" s="109">
        <v>0</v>
      </c>
      <c r="F8" s="109">
        <f t="shared" si="0"/>
        <v>200927277.90000001</v>
      </c>
    </row>
    <row r="9" spans="1:6" ht="45" customHeight="1" thickBot="1" x14ac:dyDescent="0.3">
      <c r="A9" s="108" t="s">
        <v>238</v>
      </c>
      <c r="B9" s="109">
        <v>15140076.09</v>
      </c>
      <c r="C9" s="109">
        <v>19266143.370000001</v>
      </c>
      <c r="D9" s="109">
        <v>43575647.009999998</v>
      </c>
      <c r="E9" s="109">
        <v>0</v>
      </c>
      <c r="F9" s="109">
        <f t="shared" si="0"/>
        <v>77981866.469999999</v>
      </c>
    </row>
    <row r="10" spans="1:6" ht="45" customHeight="1" thickBot="1" x14ac:dyDescent="0.3">
      <c r="A10" s="108" t="s">
        <v>239</v>
      </c>
      <c r="B10" s="109">
        <v>1949026.63</v>
      </c>
      <c r="C10" s="109">
        <v>1079927.9099999999</v>
      </c>
      <c r="D10" s="109">
        <v>3857466.8</v>
      </c>
      <c r="E10" s="109">
        <v>0</v>
      </c>
      <c r="F10" s="109">
        <f t="shared" si="0"/>
        <v>6886421.3399999999</v>
      </c>
    </row>
    <row r="11" spans="1:6" ht="45" customHeight="1" thickBot="1" x14ac:dyDescent="0.3">
      <c r="A11" s="108" t="s">
        <v>240</v>
      </c>
      <c r="B11" s="109">
        <v>10261873.26</v>
      </c>
      <c r="C11" s="109">
        <v>15847292.960000001</v>
      </c>
      <c r="D11" s="109">
        <v>20361077.789999999</v>
      </c>
      <c r="E11" s="109">
        <v>0</v>
      </c>
      <c r="F11" s="109">
        <f t="shared" si="0"/>
        <v>46470244.009999998</v>
      </c>
    </row>
    <row r="12" spans="1:6" ht="45" customHeight="1" thickBot="1" x14ac:dyDescent="0.3">
      <c r="A12" s="108" t="s">
        <v>241</v>
      </c>
      <c r="B12" s="109">
        <v>1111319.6100000001</v>
      </c>
      <c r="C12" s="109">
        <v>5819123.75</v>
      </c>
      <c r="D12" s="109">
        <v>6302311.5999999996</v>
      </c>
      <c r="E12" s="109">
        <v>0</v>
      </c>
      <c r="F12" s="109">
        <f t="shared" si="0"/>
        <v>13232754.960000001</v>
      </c>
    </row>
    <row r="13" spans="1:6" ht="45" customHeight="1" thickBot="1" x14ac:dyDescent="0.3">
      <c r="A13" s="108" t="s">
        <v>242</v>
      </c>
      <c r="B13" s="109">
        <v>1828675.58</v>
      </c>
      <c r="C13" s="109">
        <v>3074215.51</v>
      </c>
      <c r="D13" s="109">
        <v>9031052.4000000004</v>
      </c>
      <c r="E13" s="109">
        <v>0</v>
      </c>
      <c r="F13" s="109">
        <f t="shared" si="0"/>
        <v>13933943.49</v>
      </c>
    </row>
    <row r="14" spans="1:6" ht="45" customHeight="1" thickBot="1" x14ac:dyDescent="0.3">
      <c r="A14" s="108" t="s">
        <v>243</v>
      </c>
      <c r="B14" s="109">
        <v>5464568.9400000004</v>
      </c>
      <c r="C14" s="109">
        <v>11489146.939999999</v>
      </c>
      <c r="D14" s="109">
        <v>27904843.66</v>
      </c>
      <c r="E14" s="109">
        <v>0</v>
      </c>
      <c r="F14" s="109">
        <f t="shared" si="0"/>
        <v>44858559.539999999</v>
      </c>
    </row>
    <row r="15" spans="1:6" ht="45" customHeight="1" thickBot="1" x14ac:dyDescent="0.3">
      <c r="A15" s="108" t="s">
        <v>244</v>
      </c>
      <c r="B15" s="109">
        <v>18077948.960000001</v>
      </c>
      <c r="C15" s="109">
        <v>60067693.450000003</v>
      </c>
      <c r="D15" s="109">
        <v>58788142.210000001</v>
      </c>
      <c r="E15" s="109">
        <v>0</v>
      </c>
      <c r="F15" s="109">
        <f t="shared" si="0"/>
        <v>136933784.62</v>
      </c>
    </row>
    <row r="16" spans="1:6" ht="45" customHeight="1" thickBot="1" x14ac:dyDescent="0.3">
      <c r="A16" s="108" t="s">
        <v>245</v>
      </c>
      <c r="B16" s="109">
        <v>30690146.920000002</v>
      </c>
      <c r="C16" s="109">
        <v>28551171.77</v>
      </c>
      <c r="D16" s="109">
        <v>58156836.979999997</v>
      </c>
      <c r="E16" s="109">
        <v>0</v>
      </c>
      <c r="F16" s="109">
        <f t="shared" si="0"/>
        <v>117398155.66999999</v>
      </c>
    </row>
    <row r="17" spans="1:6" ht="45" customHeight="1" thickBot="1" x14ac:dyDescent="0.3">
      <c r="A17" s="108" t="s">
        <v>246</v>
      </c>
      <c r="B17" s="109">
        <v>3853750.54</v>
      </c>
      <c r="C17" s="109">
        <v>7249753.5599999996</v>
      </c>
      <c r="D17" s="109">
        <v>5527419.7199999997</v>
      </c>
      <c r="E17" s="109">
        <v>0</v>
      </c>
      <c r="F17" s="109">
        <f t="shared" si="0"/>
        <v>16630923.82</v>
      </c>
    </row>
    <row r="18" spans="1:6" ht="45" customHeight="1" thickBot="1" x14ac:dyDescent="0.3">
      <c r="A18" s="108" t="s">
        <v>247</v>
      </c>
      <c r="B18" s="109">
        <v>17401168.52</v>
      </c>
      <c r="C18" s="109">
        <v>36550866.939999998</v>
      </c>
      <c r="D18" s="109">
        <v>36764773.060000002</v>
      </c>
      <c r="E18" s="109">
        <v>0</v>
      </c>
      <c r="F18" s="109">
        <f t="shared" si="0"/>
        <v>90716808.519999996</v>
      </c>
    </row>
    <row r="19" spans="1:6" ht="45" customHeight="1" thickBot="1" x14ac:dyDescent="0.3">
      <c r="A19" s="108" t="s">
        <v>248</v>
      </c>
      <c r="B19" s="109">
        <v>11205841.800000001</v>
      </c>
      <c r="C19" s="109">
        <v>13745875.75</v>
      </c>
      <c r="D19" s="109">
        <v>38624869.32</v>
      </c>
      <c r="E19" s="109">
        <v>0</v>
      </c>
      <c r="F19" s="109">
        <f t="shared" si="0"/>
        <v>63576586.870000005</v>
      </c>
    </row>
    <row r="20" spans="1:6" ht="45" customHeight="1" thickBot="1" x14ac:dyDescent="0.3">
      <c r="A20" s="108" t="s">
        <v>249</v>
      </c>
      <c r="B20" s="109">
        <v>10419826.58</v>
      </c>
      <c r="C20" s="109">
        <v>9805448.5299999993</v>
      </c>
      <c r="D20" s="109">
        <v>31152345.390000001</v>
      </c>
      <c r="E20" s="109">
        <v>0</v>
      </c>
      <c r="F20" s="109">
        <f t="shared" si="0"/>
        <v>51377620.5</v>
      </c>
    </row>
    <row r="21" spans="1:6" ht="45" customHeight="1" thickBot="1" x14ac:dyDescent="0.3">
      <c r="A21" s="108" t="s">
        <v>250</v>
      </c>
      <c r="B21" s="109">
        <v>11960178.83</v>
      </c>
      <c r="C21" s="109">
        <v>44926858.299999997</v>
      </c>
      <c r="D21" s="109">
        <v>28559818.620000001</v>
      </c>
      <c r="E21" s="109">
        <v>0</v>
      </c>
      <c r="F21" s="109">
        <f t="shared" si="0"/>
        <v>85446855.75</v>
      </c>
    </row>
    <row r="22" spans="1:6" ht="45" customHeight="1" thickBot="1" x14ac:dyDescent="0.3">
      <c r="A22" s="108" t="s">
        <v>251</v>
      </c>
      <c r="B22" s="109">
        <v>1455966.65</v>
      </c>
      <c r="C22" s="109">
        <v>807798.27</v>
      </c>
      <c r="D22" s="109">
        <v>6509412.5800000001</v>
      </c>
      <c r="E22" s="109">
        <v>0</v>
      </c>
      <c r="F22" s="109">
        <f t="shared" si="0"/>
        <v>8773177.5</v>
      </c>
    </row>
    <row r="23" spans="1:6" ht="45" customHeight="1" thickBot="1" x14ac:dyDescent="0.3">
      <c r="A23" s="108" t="s">
        <v>252</v>
      </c>
      <c r="B23" s="109">
        <v>748805.36</v>
      </c>
      <c r="C23" s="109">
        <v>0</v>
      </c>
      <c r="D23" s="109">
        <v>913265.59</v>
      </c>
      <c r="E23" s="109">
        <v>0</v>
      </c>
      <c r="F23" s="109">
        <f t="shared" si="0"/>
        <v>1662070.95</v>
      </c>
    </row>
    <row r="24" spans="1:6" ht="45" customHeight="1" thickBot="1" x14ac:dyDescent="0.3">
      <c r="A24" s="108" t="s">
        <v>253</v>
      </c>
      <c r="B24" s="109">
        <v>3561854.15</v>
      </c>
      <c r="C24" s="109">
        <v>15884622.720000001</v>
      </c>
      <c r="D24" s="109">
        <v>5487719.2000000002</v>
      </c>
      <c r="E24" s="109">
        <v>0</v>
      </c>
      <c r="F24" s="109">
        <f t="shared" si="0"/>
        <v>24934196.07</v>
      </c>
    </row>
    <row r="25" spans="1:6" ht="45" customHeight="1" thickBot="1" x14ac:dyDescent="0.3">
      <c r="A25" s="108" t="s">
        <v>254</v>
      </c>
      <c r="B25" s="109">
        <v>4054173.59</v>
      </c>
      <c r="C25" s="109">
        <v>12005668.560000001</v>
      </c>
      <c r="D25" s="109">
        <v>9570978.7400000002</v>
      </c>
      <c r="E25" s="109">
        <v>0</v>
      </c>
      <c r="F25" s="109">
        <f t="shared" si="0"/>
        <v>25630820.890000001</v>
      </c>
    </row>
    <row r="26" spans="1:6" ht="45" customHeight="1" thickBot="1" x14ac:dyDescent="0.3">
      <c r="A26" s="108" t="s">
        <v>255</v>
      </c>
      <c r="B26" s="109">
        <v>7482710.5499999998</v>
      </c>
      <c r="C26" s="109">
        <v>14274117.51</v>
      </c>
      <c r="D26" s="109">
        <v>17426038.309999999</v>
      </c>
      <c r="E26" s="109">
        <v>0</v>
      </c>
      <c r="F26" s="109">
        <f t="shared" si="0"/>
        <v>39182866.369999997</v>
      </c>
    </row>
    <row r="27" spans="1:6" ht="45" customHeight="1" thickBot="1" x14ac:dyDescent="0.3">
      <c r="A27" s="108" t="s">
        <v>256</v>
      </c>
      <c r="B27" s="109">
        <v>6709345.9299999997</v>
      </c>
      <c r="C27" s="109">
        <v>17004464.09</v>
      </c>
      <c r="D27" s="109">
        <v>12560626.939999999</v>
      </c>
      <c r="E27" s="109">
        <v>0</v>
      </c>
      <c r="F27" s="109">
        <f t="shared" si="0"/>
        <v>36274436.960000001</v>
      </c>
    </row>
    <row r="28" spans="1:6" ht="45" customHeight="1" thickBot="1" x14ac:dyDescent="0.3">
      <c r="A28" s="108" t="s">
        <v>257</v>
      </c>
      <c r="B28" s="109">
        <v>10051301.18</v>
      </c>
      <c r="C28" s="109">
        <v>49564456.079999998</v>
      </c>
      <c r="D28" s="109">
        <v>49883975.25</v>
      </c>
      <c r="E28" s="109">
        <v>0</v>
      </c>
      <c r="F28" s="109">
        <f t="shared" si="0"/>
        <v>109499732.50999999</v>
      </c>
    </row>
    <row r="29" spans="1:6" ht="45" customHeight="1" thickBot="1" x14ac:dyDescent="0.3">
      <c r="A29" s="108" t="s">
        <v>258</v>
      </c>
      <c r="B29" s="109">
        <v>3605218.72</v>
      </c>
      <c r="C29" s="109">
        <v>3982980.74</v>
      </c>
      <c r="D29" s="109">
        <v>7049949.5700000003</v>
      </c>
      <c r="E29" s="109">
        <v>0</v>
      </c>
      <c r="F29" s="109">
        <f t="shared" si="0"/>
        <v>14638149.030000001</v>
      </c>
    </row>
    <row r="30" spans="1:6" ht="45" customHeight="1" thickBot="1" x14ac:dyDescent="0.3">
      <c r="A30" s="108" t="s">
        <v>259</v>
      </c>
      <c r="B30" s="109">
        <v>7535834.46</v>
      </c>
      <c r="C30" s="109">
        <v>1688392.67</v>
      </c>
      <c r="D30" s="109">
        <v>22940942.420000002</v>
      </c>
      <c r="E30" s="109">
        <v>0</v>
      </c>
      <c r="F30" s="109">
        <f t="shared" si="0"/>
        <v>32165169.550000001</v>
      </c>
    </row>
    <row r="31" spans="1:6" ht="45" customHeight="1" thickBot="1" x14ac:dyDescent="0.3">
      <c r="A31" s="108" t="s">
        <v>260</v>
      </c>
      <c r="B31" s="109">
        <v>21314695.710000001</v>
      </c>
      <c r="C31" s="109">
        <v>31753658.120000001</v>
      </c>
      <c r="D31" s="109">
        <v>25708687.91</v>
      </c>
      <c r="E31" s="109">
        <v>0</v>
      </c>
      <c r="F31" s="109">
        <f t="shared" si="0"/>
        <v>78777041.739999995</v>
      </c>
    </row>
    <row r="32" spans="1:6" ht="45" customHeight="1" thickBot="1" x14ac:dyDescent="0.3">
      <c r="A32" s="108" t="s">
        <v>261</v>
      </c>
      <c r="B32" s="109">
        <v>11988444.109999999</v>
      </c>
      <c r="C32" s="109">
        <v>25164486.829999998</v>
      </c>
      <c r="D32" s="109">
        <v>17534560.66</v>
      </c>
      <c r="E32" s="109">
        <v>0</v>
      </c>
      <c r="F32" s="109">
        <f t="shared" si="0"/>
        <v>54687491.599999994</v>
      </c>
    </row>
    <row r="33" spans="1:6" ht="45" customHeight="1" thickBot="1" x14ac:dyDescent="0.3">
      <c r="A33" s="108" t="s">
        <v>262</v>
      </c>
      <c r="B33" s="109">
        <v>60478803.539999999</v>
      </c>
      <c r="C33" s="109">
        <v>167622724.13999999</v>
      </c>
      <c r="D33" s="109">
        <v>175936924.80000001</v>
      </c>
      <c r="E33" s="109">
        <v>6986732.96</v>
      </c>
      <c r="F33" s="109">
        <f t="shared" si="0"/>
        <v>411025185.44</v>
      </c>
    </row>
    <row r="34" spans="1:6" ht="45" customHeight="1" thickBot="1" x14ac:dyDescent="0.3">
      <c r="A34" s="108" t="s">
        <v>263</v>
      </c>
      <c r="B34" s="109">
        <v>3081378.43</v>
      </c>
      <c r="C34" s="109">
        <v>13901115.859999999</v>
      </c>
      <c r="D34" s="109">
        <v>12553341.189999999</v>
      </c>
      <c r="E34" s="109">
        <v>0</v>
      </c>
      <c r="F34" s="109">
        <f t="shared" si="0"/>
        <v>29535835.479999997</v>
      </c>
    </row>
    <row r="35" spans="1:6" ht="45" customHeight="1" thickBot="1" x14ac:dyDescent="0.3">
      <c r="A35" s="108" t="s">
        <v>264</v>
      </c>
      <c r="B35" s="109">
        <v>12635983.9</v>
      </c>
      <c r="C35" s="109">
        <v>20348147.829999998</v>
      </c>
      <c r="D35" s="109">
        <v>25442377.010000002</v>
      </c>
      <c r="E35" s="109">
        <v>0</v>
      </c>
      <c r="F35" s="109">
        <f t="shared" si="0"/>
        <v>58426508.739999995</v>
      </c>
    </row>
    <row r="36" spans="1:6" ht="45" customHeight="1" thickBot="1" x14ac:dyDescent="0.3">
      <c r="A36" s="108" t="s">
        <v>265</v>
      </c>
      <c r="B36" s="109">
        <v>2565706.98</v>
      </c>
      <c r="C36" s="109">
        <v>13286295.869999999</v>
      </c>
      <c r="D36" s="109">
        <v>15663051.029999999</v>
      </c>
      <c r="E36" s="109">
        <v>0</v>
      </c>
      <c r="F36" s="109">
        <f t="shared" si="0"/>
        <v>31515053.879999999</v>
      </c>
    </row>
    <row r="37" spans="1:6" ht="45" customHeight="1" thickBot="1" x14ac:dyDescent="0.3">
      <c r="A37" s="108" t="s">
        <v>266</v>
      </c>
      <c r="B37" s="109">
        <v>25272761.809999999</v>
      </c>
      <c r="C37" s="109">
        <v>37400889.119999997</v>
      </c>
      <c r="D37" s="109">
        <v>44406860.810000002</v>
      </c>
      <c r="E37" s="109">
        <v>0</v>
      </c>
      <c r="F37" s="109">
        <f t="shared" si="0"/>
        <v>107080511.73999999</v>
      </c>
    </row>
    <row r="38" spans="1:6" ht="45" customHeight="1" thickBot="1" x14ac:dyDescent="0.3">
      <c r="A38" s="108" t="s">
        <v>267</v>
      </c>
      <c r="B38" s="109">
        <v>11486241.59</v>
      </c>
      <c r="C38" s="109">
        <v>32045869.960000001</v>
      </c>
      <c r="D38" s="109">
        <v>31214656.199999999</v>
      </c>
      <c r="E38" s="109">
        <v>0</v>
      </c>
      <c r="F38" s="109">
        <f t="shared" si="0"/>
        <v>74746767.75</v>
      </c>
    </row>
    <row r="39" spans="1:6" ht="45" customHeight="1" thickBot="1" x14ac:dyDescent="0.3">
      <c r="A39" s="108" t="s">
        <v>268</v>
      </c>
      <c r="B39" s="109">
        <v>18798932.129999999</v>
      </c>
      <c r="C39" s="109">
        <v>41077934.520000003</v>
      </c>
      <c r="D39" s="109">
        <v>38759626.909999996</v>
      </c>
      <c r="E39" s="109">
        <v>0</v>
      </c>
      <c r="F39" s="109">
        <f t="shared" si="0"/>
        <v>98636493.560000002</v>
      </c>
    </row>
    <row r="40" spans="1:6" ht="45" customHeight="1" thickBot="1" x14ac:dyDescent="0.3">
      <c r="A40" s="108" t="s">
        <v>269</v>
      </c>
      <c r="B40" s="109">
        <v>5837380.7599999998</v>
      </c>
      <c r="C40" s="109">
        <v>10128268.189999999</v>
      </c>
      <c r="D40" s="109">
        <v>15419652.699999999</v>
      </c>
      <c r="E40" s="109">
        <v>0</v>
      </c>
      <c r="F40" s="109">
        <f t="shared" si="0"/>
        <v>31385301.649999999</v>
      </c>
    </row>
    <row r="41" spans="1:6" ht="45" customHeight="1" thickBot="1" x14ac:dyDescent="0.3">
      <c r="A41" s="108" t="s">
        <v>270</v>
      </c>
      <c r="B41" s="109">
        <v>1372481.97</v>
      </c>
      <c r="C41" s="109">
        <v>10448258.68</v>
      </c>
      <c r="D41" s="109">
        <v>8623472.8000000007</v>
      </c>
      <c r="E41" s="109">
        <v>0</v>
      </c>
      <c r="F41" s="109">
        <f t="shared" si="0"/>
        <v>20444213.450000003</v>
      </c>
    </row>
    <row r="42" spans="1:6" ht="45" customHeight="1" thickBot="1" x14ac:dyDescent="0.3">
      <c r="A42" s="108" t="s">
        <v>271</v>
      </c>
      <c r="B42" s="109">
        <v>3753707.67</v>
      </c>
      <c r="C42" s="109">
        <v>10478521.82</v>
      </c>
      <c r="D42" s="109">
        <v>7583292.6699999999</v>
      </c>
      <c r="E42" s="109">
        <v>0</v>
      </c>
      <c r="F42" s="109">
        <f t="shared" si="0"/>
        <v>21815522.16</v>
      </c>
    </row>
    <row r="43" spans="1:6" ht="45" customHeight="1" thickBot="1" x14ac:dyDescent="0.3">
      <c r="A43" s="108" t="s">
        <v>272</v>
      </c>
      <c r="B43" s="109">
        <v>46865786.450000003</v>
      </c>
      <c r="C43" s="109">
        <v>95704021.810000002</v>
      </c>
      <c r="D43" s="109">
        <v>93450580.329999998</v>
      </c>
      <c r="E43" s="109">
        <v>0</v>
      </c>
      <c r="F43" s="109">
        <f t="shared" si="0"/>
        <v>236020388.58999997</v>
      </c>
    </row>
    <row r="44" spans="1:6" ht="45" customHeight="1" thickBot="1" x14ac:dyDescent="0.3">
      <c r="A44" s="108" t="s">
        <v>273</v>
      </c>
      <c r="B44" s="109">
        <v>59561545.950000003</v>
      </c>
      <c r="C44" s="109">
        <v>313621366.74000001</v>
      </c>
      <c r="D44" s="109">
        <v>217068224.12</v>
      </c>
      <c r="E44" s="109">
        <v>11148459.27</v>
      </c>
      <c r="F44" s="109">
        <f t="shared" si="0"/>
        <v>601399596.07999992</v>
      </c>
    </row>
    <row r="45" spans="1:6" ht="45" customHeight="1" thickBot="1" x14ac:dyDescent="0.3">
      <c r="A45" s="108" t="s">
        <v>274</v>
      </c>
      <c r="B45" s="109">
        <v>17852446.68</v>
      </c>
      <c r="C45" s="109">
        <v>70109933.540000007</v>
      </c>
      <c r="D45" s="109">
        <v>48756081.57</v>
      </c>
      <c r="E45" s="109">
        <v>0</v>
      </c>
      <c r="F45" s="109">
        <f t="shared" si="0"/>
        <v>136718461.78999999</v>
      </c>
    </row>
    <row r="46" spans="1:6" ht="45" customHeight="1" thickBot="1" x14ac:dyDescent="0.3">
      <c r="A46" s="108" t="s">
        <v>275</v>
      </c>
      <c r="B46" s="109">
        <v>1043251.39</v>
      </c>
      <c r="C46" s="109"/>
      <c r="D46" s="109">
        <v>633950.16</v>
      </c>
      <c r="E46" s="109">
        <v>0</v>
      </c>
      <c r="F46" s="109">
        <f t="shared" si="0"/>
        <v>1677201.55</v>
      </c>
    </row>
    <row r="47" spans="1:6" ht="45" customHeight="1" thickBot="1" x14ac:dyDescent="0.3">
      <c r="A47" s="108" t="s">
        <v>276</v>
      </c>
      <c r="B47" s="109">
        <v>2372503.2400000002</v>
      </c>
      <c r="C47" s="109">
        <v>9286019.9700000007</v>
      </c>
      <c r="D47" s="109">
        <v>5314130.0999999996</v>
      </c>
      <c r="E47" s="109">
        <v>0</v>
      </c>
      <c r="F47" s="109">
        <f t="shared" si="0"/>
        <v>16972653.310000002</v>
      </c>
    </row>
    <row r="48" spans="1:6" ht="45" customHeight="1" thickBot="1" x14ac:dyDescent="0.3">
      <c r="A48" s="108" t="s">
        <v>277</v>
      </c>
      <c r="B48" s="109">
        <v>1610022.85</v>
      </c>
      <c r="C48" s="109">
        <v>6969531.3399999999</v>
      </c>
      <c r="D48" s="109">
        <v>16326896.199999999</v>
      </c>
      <c r="E48" s="109">
        <v>0</v>
      </c>
      <c r="F48" s="109">
        <f t="shared" si="0"/>
        <v>24906450.390000001</v>
      </c>
    </row>
    <row r="49" spans="1:6" ht="45" customHeight="1" thickBot="1" x14ac:dyDescent="0.3">
      <c r="A49" s="108" t="s">
        <v>278</v>
      </c>
      <c r="B49" s="109">
        <v>66364705.979999997</v>
      </c>
      <c r="C49" s="109">
        <v>174895616.59999999</v>
      </c>
      <c r="D49" s="109">
        <v>131921181.22</v>
      </c>
      <c r="E49" s="109">
        <v>0</v>
      </c>
      <c r="F49" s="109">
        <f t="shared" si="0"/>
        <v>373181503.79999995</v>
      </c>
    </row>
    <row r="50" spans="1:6" ht="45" customHeight="1" thickBot="1" x14ac:dyDescent="0.3">
      <c r="A50" s="108" t="s">
        <v>279</v>
      </c>
      <c r="B50" s="109">
        <v>20189782.66</v>
      </c>
      <c r="C50" s="109">
        <v>57029863.509999998</v>
      </c>
      <c r="D50" s="109">
        <v>64304316.640000001</v>
      </c>
      <c r="E50" s="109">
        <v>0</v>
      </c>
      <c r="F50" s="109">
        <f t="shared" si="0"/>
        <v>141523962.81</v>
      </c>
    </row>
    <row r="51" spans="1:6" ht="45" customHeight="1" thickBot="1" x14ac:dyDescent="0.3">
      <c r="A51" s="108" t="s">
        <v>280</v>
      </c>
      <c r="B51" s="109">
        <v>4737812.3600000003</v>
      </c>
      <c r="C51" s="109">
        <v>10222996.67</v>
      </c>
      <c r="D51" s="109">
        <v>9002138.1600000001</v>
      </c>
      <c r="E51" s="109">
        <v>0</v>
      </c>
      <c r="F51" s="109">
        <f t="shared" si="0"/>
        <v>23962947.190000001</v>
      </c>
    </row>
    <row r="52" spans="1:6" ht="45" customHeight="1" thickBot="1" x14ac:dyDescent="0.3">
      <c r="A52" s="108" t="s">
        <v>281</v>
      </c>
      <c r="B52" s="109">
        <v>29821443.129999999</v>
      </c>
      <c r="C52" s="109">
        <v>23776809.469999999</v>
      </c>
      <c r="D52" s="109">
        <v>48206917.490000002</v>
      </c>
      <c r="E52" s="109">
        <v>0</v>
      </c>
      <c r="F52" s="109">
        <f t="shared" si="0"/>
        <v>101805170.09</v>
      </c>
    </row>
    <row r="53" spans="1:6" ht="45" customHeight="1" thickBot="1" x14ac:dyDescent="0.3">
      <c r="A53" s="108" t="s">
        <v>282</v>
      </c>
      <c r="B53" s="109">
        <v>42245571.490000002</v>
      </c>
      <c r="C53" s="109">
        <v>110952350.76000001</v>
      </c>
      <c r="D53" s="109">
        <v>91793265.450000003</v>
      </c>
      <c r="E53" s="109">
        <v>0</v>
      </c>
      <c r="F53" s="109">
        <f t="shared" si="0"/>
        <v>244991187.69999999</v>
      </c>
    </row>
    <row r="54" spans="1:6" ht="45" customHeight="1" thickBot="1" x14ac:dyDescent="0.3">
      <c r="A54" s="108" t="s">
        <v>283</v>
      </c>
      <c r="B54" s="109">
        <v>2452469.66</v>
      </c>
      <c r="C54" s="109">
        <v>13663327.9</v>
      </c>
      <c r="D54" s="109">
        <v>20960901.73</v>
      </c>
      <c r="E54" s="109">
        <v>0</v>
      </c>
      <c r="F54" s="109">
        <f t="shared" si="0"/>
        <v>37076699.289999999</v>
      </c>
    </row>
    <row r="55" spans="1:6" ht="45" customHeight="1" thickBot="1" x14ac:dyDescent="0.3">
      <c r="A55" s="108" t="s">
        <v>284</v>
      </c>
      <c r="B55" s="109">
        <v>12495209.119999999</v>
      </c>
      <c r="C55" s="109">
        <v>25764394.949999999</v>
      </c>
      <c r="D55" s="109">
        <v>17266079.699999999</v>
      </c>
      <c r="E55" s="109">
        <v>0</v>
      </c>
      <c r="F55" s="109">
        <f t="shared" si="0"/>
        <v>55525683.769999996</v>
      </c>
    </row>
    <row r="56" spans="1:6" ht="45" customHeight="1" thickBot="1" x14ac:dyDescent="0.3">
      <c r="A56" s="108" t="s">
        <v>285</v>
      </c>
      <c r="B56" s="109">
        <v>15374226.119999999</v>
      </c>
      <c r="C56" s="109">
        <v>39214686.960000001</v>
      </c>
      <c r="D56" s="109">
        <v>25076196.010000002</v>
      </c>
      <c r="E56" s="109">
        <v>0</v>
      </c>
      <c r="F56" s="109">
        <f t="shared" si="0"/>
        <v>79665109.090000004</v>
      </c>
    </row>
    <row r="57" spans="1:6" ht="45" customHeight="1" thickBot="1" x14ac:dyDescent="0.3">
      <c r="A57" s="108" t="s">
        <v>286</v>
      </c>
      <c r="B57" s="109">
        <v>3530892.07</v>
      </c>
      <c r="C57" s="109">
        <v>12139794.27</v>
      </c>
      <c r="D57" s="109">
        <v>11537408.060000001</v>
      </c>
      <c r="E57" s="109">
        <v>0</v>
      </c>
      <c r="F57" s="109">
        <f t="shared" si="0"/>
        <v>27208094.399999999</v>
      </c>
    </row>
    <row r="58" spans="1:6" ht="45" customHeight="1" thickBot="1" x14ac:dyDescent="0.3">
      <c r="A58" s="108" t="s">
        <v>287</v>
      </c>
      <c r="B58" s="109">
        <v>7008468.8300000001</v>
      </c>
      <c r="C58" s="109">
        <v>30662237.91</v>
      </c>
      <c r="D58" s="109">
        <v>30861158.030000001</v>
      </c>
      <c r="E58" s="109">
        <v>0</v>
      </c>
      <c r="F58" s="109">
        <f t="shared" si="0"/>
        <v>68531864.770000011</v>
      </c>
    </row>
    <row r="59" spans="1:6" ht="45" customHeight="1" thickBot="1" x14ac:dyDescent="0.3">
      <c r="A59" s="108" t="s">
        <v>288</v>
      </c>
      <c r="B59" s="109">
        <v>4476976.87</v>
      </c>
      <c r="C59" s="109">
        <v>10039330.74</v>
      </c>
      <c r="D59" s="109">
        <v>10714320.189999999</v>
      </c>
      <c r="E59" s="109">
        <v>0</v>
      </c>
      <c r="F59" s="109">
        <f t="shared" si="0"/>
        <v>25230627.799999997</v>
      </c>
    </row>
    <row r="60" spans="1:6" ht="45" customHeight="1" thickBot="1" x14ac:dyDescent="0.3">
      <c r="A60" s="108" t="s">
        <v>289</v>
      </c>
      <c r="B60" s="109">
        <v>11458502.74</v>
      </c>
      <c r="C60" s="109">
        <v>21355561.07</v>
      </c>
      <c r="D60" s="109">
        <v>17220374.940000001</v>
      </c>
      <c r="E60" s="109">
        <v>0</v>
      </c>
      <c r="F60" s="109">
        <f t="shared" si="0"/>
        <v>50034438.75</v>
      </c>
    </row>
    <row r="61" spans="1:6" ht="45" customHeight="1" thickBot="1" x14ac:dyDescent="0.3">
      <c r="A61" s="108" t="s">
        <v>290</v>
      </c>
      <c r="B61" s="109">
        <v>6104011.8600000003</v>
      </c>
      <c r="C61" s="109">
        <v>9166766.0500000007</v>
      </c>
      <c r="D61" s="109">
        <v>6957086.7400000002</v>
      </c>
      <c r="E61" s="109">
        <v>0</v>
      </c>
      <c r="F61" s="109">
        <f t="shared" si="0"/>
        <v>22227864.649999999</v>
      </c>
    </row>
    <row r="62" spans="1:6" ht="45" customHeight="1" thickBot="1" x14ac:dyDescent="0.3">
      <c r="A62" s="108" t="s">
        <v>291</v>
      </c>
      <c r="B62" s="109">
        <v>3163045</v>
      </c>
      <c r="C62" s="109">
        <v>1887793.01</v>
      </c>
      <c r="D62" s="109">
        <v>11852788.4</v>
      </c>
      <c r="E62" s="109">
        <v>0</v>
      </c>
      <c r="F62" s="109">
        <f t="shared" si="0"/>
        <v>16903626.41</v>
      </c>
    </row>
    <row r="63" spans="1:6" ht="45" customHeight="1" thickBot="1" x14ac:dyDescent="0.3">
      <c r="A63" s="108" t="s">
        <v>292</v>
      </c>
      <c r="B63" s="109">
        <v>41042412.079999998</v>
      </c>
      <c r="C63" s="109">
        <v>79103864.609999999</v>
      </c>
      <c r="D63" s="109">
        <v>65767952.82</v>
      </c>
      <c r="E63" s="109">
        <v>0</v>
      </c>
      <c r="F63" s="109">
        <f t="shared" si="0"/>
        <v>185914229.50999999</v>
      </c>
    </row>
    <row r="64" spans="1:6" ht="45" customHeight="1" thickBot="1" x14ac:dyDescent="0.3">
      <c r="A64" s="108" t="s">
        <v>293</v>
      </c>
      <c r="B64" s="109">
        <v>9325332.4900000002</v>
      </c>
      <c r="C64" s="109">
        <v>20099579.370000001</v>
      </c>
      <c r="D64" s="109">
        <v>15680521.5</v>
      </c>
      <c r="E64" s="109">
        <v>0</v>
      </c>
      <c r="F64" s="109">
        <f t="shared" si="0"/>
        <v>45105433.359999999</v>
      </c>
    </row>
    <row r="65" spans="1:6" ht="45" customHeight="1" thickBot="1" x14ac:dyDescent="0.3">
      <c r="A65" s="108" t="s">
        <v>294</v>
      </c>
      <c r="B65" s="109">
        <v>6593364.46</v>
      </c>
      <c r="C65" s="109">
        <v>14795025.67</v>
      </c>
      <c r="D65" s="109">
        <v>19566838.93</v>
      </c>
      <c r="E65" s="109">
        <v>0</v>
      </c>
      <c r="F65" s="109">
        <f t="shared" si="0"/>
        <v>40955229.060000002</v>
      </c>
    </row>
    <row r="66" spans="1:6" ht="45" customHeight="1" thickBot="1" x14ac:dyDescent="0.3">
      <c r="A66" s="108" t="s">
        <v>295</v>
      </c>
      <c r="B66" s="109">
        <v>17007979.550000001</v>
      </c>
      <c r="C66" s="109">
        <v>143388514.94999999</v>
      </c>
      <c r="D66" s="109">
        <v>59910804.960000001</v>
      </c>
      <c r="E66" s="109">
        <v>0</v>
      </c>
      <c r="F66" s="109">
        <f t="shared" si="0"/>
        <v>220307299.46000001</v>
      </c>
    </row>
    <row r="67" spans="1:6" ht="45" customHeight="1" thickBot="1" x14ac:dyDescent="0.3">
      <c r="A67" s="108" t="s">
        <v>296</v>
      </c>
      <c r="B67" s="109">
        <v>6846234.4100000001</v>
      </c>
      <c r="C67" s="109">
        <v>7004368.6600000001</v>
      </c>
      <c r="D67" s="109">
        <v>18910026.129999999</v>
      </c>
      <c r="E67" s="109">
        <v>0</v>
      </c>
      <c r="F67" s="109">
        <f t="shared" si="0"/>
        <v>32760629.199999999</v>
      </c>
    </row>
    <row r="68" spans="1:6" ht="45" customHeight="1" thickBot="1" x14ac:dyDescent="0.3">
      <c r="A68" s="108" t="s">
        <v>297</v>
      </c>
      <c r="B68" s="109">
        <v>6731719.9199999999</v>
      </c>
      <c r="C68" s="109">
        <v>5086298.18</v>
      </c>
      <c r="D68" s="109">
        <v>14062753.369999999</v>
      </c>
      <c r="E68" s="109">
        <v>0</v>
      </c>
      <c r="F68" s="109">
        <f t="shared" si="0"/>
        <v>25880771.469999999</v>
      </c>
    </row>
    <row r="69" spans="1:6" ht="45" customHeight="1" thickBot="1" x14ac:dyDescent="0.3">
      <c r="A69" s="108" t="s">
        <v>298</v>
      </c>
      <c r="B69" s="109">
        <v>3315645.51</v>
      </c>
      <c r="C69" s="109">
        <v>7085972.21</v>
      </c>
      <c r="D69" s="109">
        <v>2642491.14</v>
      </c>
      <c r="E69" s="109">
        <v>0</v>
      </c>
      <c r="F69" s="109">
        <f t="shared" si="0"/>
        <v>13044108.859999999</v>
      </c>
    </row>
    <row r="70" spans="1:6" ht="45" customHeight="1" thickBot="1" x14ac:dyDescent="0.3">
      <c r="A70" s="108" t="s">
        <v>299</v>
      </c>
      <c r="B70" s="109">
        <v>31482407</v>
      </c>
      <c r="C70" s="109">
        <v>38419206.460000001</v>
      </c>
      <c r="D70" s="109">
        <v>80089503.019999996</v>
      </c>
      <c r="E70" s="109">
        <v>0</v>
      </c>
      <c r="F70" s="109">
        <f t="shared" si="0"/>
        <v>149991116.48000002</v>
      </c>
    </row>
    <row r="71" spans="1:6" ht="45" customHeight="1" thickBot="1" x14ac:dyDescent="0.3">
      <c r="A71" s="108" t="s">
        <v>300</v>
      </c>
      <c r="B71" s="109">
        <v>19795545.329999998</v>
      </c>
      <c r="C71" s="109">
        <v>42563877.479999997</v>
      </c>
      <c r="D71" s="109">
        <v>39075244.670000002</v>
      </c>
      <c r="E71" s="109">
        <v>0</v>
      </c>
      <c r="F71" s="109">
        <f t="shared" ref="F71:F134" si="1">SUM(B71:E71)</f>
        <v>101434667.47999999</v>
      </c>
    </row>
    <row r="72" spans="1:6" ht="45" customHeight="1" thickBot="1" x14ac:dyDescent="0.3">
      <c r="A72" s="108" t="s">
        <v>301</v>
      </c>
      <c r="B72" s="109">
        <v>8993259.6400000006</v>
      </c>
      <c r="C72" s="109">
        <v>22486849.190000001</v>
      </c>
      <c r="D72" s="109">
        <v>17898414.199999999</v>
      </c>
      <c r="E72" s="109">
        <v>0</v>
      </c>
      <c r="F72" s="109">
        <f t="shared" si="1"/>
        <v>49378523.030000001</v>
      </c>
    </row>
    <row r="73" spans="1:6" ht="45" customHeight="1" thickBot="1" x14ac:dyDescent="0.3">
      <c r="A73" s="108" t="s">
        <v>302</v>
      </c>
      <c r="B73" s="109">
        <v>29344061.02</v>
      </c>
      <c r="C73" s="109">
        <v>52436900.740000002</v>
      </c>
      <c r="D73" s="109">
        <v>40900986.009999998</v>
      </c>
      <c r="E73" s="109">
        <v>0</v>
      </c>
      <c r="F73" s="109">
        <f t="shared" si="1"/>
        <v>122681947.77000001</v>
      </c>
    </row>
    <row r="74" spans="1:6" ht="45" customHeight="1" thickBot="1" x14ac:dyDescent="0.3">
      <c r="A74" s="108" t="s">
        <v>303</v>
      </c>
      <c r="B74" s="109">
        <v>11756156.07</v>
      </c>
      <c r="C74" s="109">
        <v>40672742.25</v>
      </c>
      <c r="D74" s="109">
        <v>34890253.420000002</v>
      </c>
      <c r="E74" s="109">
        <v>0</v>
      </c>
      <c r="F74" s="109">
        <f t="shared" si="1"/>
        <v>87319151.74000001</v>
      </c>
    </row>
    <row r="75" spans="1:6" ht="45" customHeight="1" thickBot="1" x14ac:dyDescent="0.3">
      <c r="A75" s="108" t="s">
        <v>304</v>
      </c>
      <c r="B75" s="109">
        <v>4330248.22</v>
      </c>
      <c r="C75" s="109">
        <v>20456477.859999999</v>
      </c>
      <c r="D75" s="109">
        <v>16358702.300000001</v>
      </c>
      <c r="E75" s="109">
        <v>0</v>
      </c>
      <c r="F75" s="109">
        <f t="shared" si="1"/>
        <v>41145428.379999995</v>
      </c>
    </row>
    <row r="76" spans="1:6" ht="45" customHeight="1" thickBot="1" x14ac:dyDescent="0.3">
      <c r="A76" s="108" t="s">
        <v>305</v>
      </c>
      <c r="B76" s="109">
        <v>16942834.050000001</v>
      </c>
      <c r="C76" s="109">
        <v>29974068.07</v>
      </c>
      <c r="D76" s="109">
        <v>48378660.850000001</v>
      </c>
      <c r="E76" s="109">
        <v>0</v>
      </c>
      <c r="F76" s="109">
        <f t="shared" si="1"/>
        <v>95295562.969999999</v>
      </c>
    </row>
    <row r="77" spans="1:6" ht="45" customHeight="1" thickBot="1" x14ac:dyDescent="0.3">
      <c r="A77" s="108" t="s">
        <v>306</v>
      </c>
      <c r="B77" s="109">
        <v>12357392.460000001</v>
      </c>
      <c r="C77" s="109">
        <v>37327333.880000003</v>
      </c>
      <c r="D77" s="109">
        <v>26365214.550000001</v>
      </c>
      <c r="E77" s="109">
        <v>0</v>
      </c>
      <c r="F77" s="109">
        <f t="shared" si="1"/>
        <v>76049940.890000001</v>
      </c>
    </row>
    <row r="78" spans="1:6" ht="45" customHeight="1" thickBot="1" x14ac:dyDescent="0.3">
      <c r="A78" s="108" t="s">
        <v>307</v>
      </c>
      <c r="B78" s="109">
        <v>25190697.329999998</v>
      </c>
      <c r="C78" s="109">
        <v>65756277.289999999</v>
      </c>
      <c r="D78" s="109">
        <v>44689423.859999999</v>
      </c>
      <c r="E78" s="109">
        <v>0</v>
      </c>
      <c r="F78" s="109">
        <f t="shared" si="1"/>
        <v>135636398.48000002</v>
      </c>
    </row>
    <row r="79" spans="1:6" ht="45" customHeight="1" thickBot="1" x14ac:dyDescent="0.3">
      <c r="A79" s="108" t="s">
        <v>308</v>
      </c>
      <c r="B79" s="109">
        <v>3577242.95</v>
      </c>
      <c r="C79" s="109">
        <v>5297952.07</v>
      </c>
      <c r="D79" s="109">
        <v>2806028.96</v>
      </c>
      <c r="E79" s="109">
        <v>0</v>
      </c>
      <c r="F79" s="109">
        <f t="shared" si="1"/>
        <v>11681223.98</v>
      </c>
    </row>
    <row r="80" spans="1:6" ht="45" customHeight="1" thickBot="1" x14ac:dyDescent="0.3">
      <c r="A80" s="108" t="s">
        <v>309</v>
      </c>
      <c r="B80" s="109">
        <v>4771476.07</v>
      </c>
      <c r="C80" s="109">
        <v>16766867.32</v>
      </c>
      <c r="D80" s="109">
        <v>17642051.989999998</v>
      </c>
      <c r="E80" s="109">
        <v>0</v>
      </c>
      <c r="F80" s="109">
        <f t="shared" si="1"/>
        <v>39180395.379999995</v>
      </c>
    </row>
    <row r="81" spans="1:6" ht="45" customHeight="1" thickBot="1" x14ac:dyDescent="0.3">
      <c r="A81" s="108" t="s">
        <v>310</v>
      </c>
      <c r="B81" s="109">
        <v>10913971.77</v>
      </c>
      <c r="C81" s="109">
        <v>28928476.649999999</v>
      </c>
      <c r="D81" s="109">
        <v>12170995.199999999</v>
      </c>
      <c r="E81" s="109">
        <v>0</v>
      </c>
      <c r="F81" s="109">
        <f t="shared" si="1"/>
        <v>52013443.620000005</v>
      </c>
    </row>
    <row r="82" spans="1:6" ht="45" customHeight="1" thickBot="1" x14ac:dyDescent="0.3">
      <c r="A82" s="108" t="s">
        <v>311</v>
      </c>
      <c r="B82" s="109">
        <v>12524269.390000001</v>
      </c>
      <c r="C82" s="109">
        <v>48837369.060000002</v>
      </c>
      <c r="D82" s="109">
        <v>34023790.600000001</v>
      </c>
      <c r="E82" s="109">
        <v>0</v>
      </c>
      <c r="F82" s="109">
        <f t="shared" si="1"/>
        <v>95385429.050000012</v>
      </c>
    </row>
    <row r="83" spans="1:6" ht="45" customHeight="1" thickBot="1" x14ac:dyDescent="0.3">
      <c r="A83" s="108" t="s">
        <v>312</v>
      </c>
      <c r="B83" s="109">
        <v>7129316</v>
      </c>
      <c r="C83" s="109">
        <v>8138019.6799999997</v>
      </c>
      <c r="D83" s="109">
        <v>6427896.4699999997</v>
      </c>
      <c r="E83" s="109">
        <v>0</v>
      </c>
      <c r="F83" s="109">
        <f t="shared" si="1"/>
        <v>21695232.149999999</v>
      </c>
    </row>
    <row r="84" spans="1:6" ht="45" customHeight="1" thickBot="1" x14ac:dyDescent="0.3">
      <c r="A84" s="108" t="s">
        <v>313</v>
      </c>
      <c r="B84" s="109">
        <v>187367.51</v>
      </c>
      <c r="C84" s="109">
        <v>5756426.3300000001</v>
      </c>
      <c r="D84" s="109">
        <v>9345486.2699999996</v>
      </c>
      <c r="E84" s="109">
        <v>0</v>
      </c>
      <c r="F84" s="109">
        <f t="shared" si="1"/>
        <v>15289280.109999999</v>
      </c>
    </row>
    <row r="85" spans="1:6" ht="45" customHeight="1" thickBot="1" x14ac:dyDescent="0.3">
      <c r="A85" s="108" t="s">
        <v>314</v>
      </c>
      <c r="B85" s="109">
        <v>9449033.7699999996</v>
      </c>
      <c r="C85" s="109">
        <v>8585134.1899999995</v>
      </c>
      <c r="D85" s="109">
        <v>14616985.01</v>
      </c>
      <c r="E85" s="109">
        <v>0</v>
      </c>
      <c r="F85" s="109">
        <f t="shared" si="1"/>
        <v>32651152.969999999</v>
      </c>
    </row>
    <row r="86" spans="1:6" ht="45" customHeight="1" thickBot="1" x14ac:dyDescent="0.3">
      <c r="A86" s="108" t="s">
        <v>315</v>
      </c>
      <c r="B86" s="109">
        <v>9538837.2699999996</v>
      </c>
      <c r="C86" s="109">
        <v>16743419.470000001</v>
      </c>
      <c r="D86" s="109">
        <v>793854.33</v>
      </c>
      <c r="E86" s="109">
        <v>0</v>
      </c>
      <c r="F86" s="109">
        <f t="shared" si="1"/>
        <v>27076111.07</v>
      </c>
    </row>
    <row r="87" spans="1:6" ht="45" customHeight="1" thickBot="1" x14ac:dyDescent="0.3">
      <c r="A87" s="108" t="s">
        <v>316</v>
      </c>
      <c r="B87" s="109">
        <v>2608376.71</v>
      </c>
      <c r="C87" s="109">
        <v>13548256.029999999</v>
      </c>
      <c r="D87" s="109">
        <v>12683263.029999999</v>
      </c>
      <c r="E87" s="109">
        <v>0</v>
      </c>
      <c r="F87" s="109">
        <f t="shared" si="1"/>
        <v>28839895.769999996</v>
      </c>
    </row>
    <row r="88" spans="1:6" ht="45" customHeight="1" thickBot="1" x14ac:dyDescent="0.3">
      <c r="A88" s="108" t="s">
        <v>317</v>
      </c>
      <c r="B88" s="109">
        <v>27879954.16</v>
      </c>
      <c r="C88" s="109">
        <v>83086625.200000003</v>
      </c>
      <c r="D88" s="109">
        <v>58819005.600000001</v>
      </c>
      <c r="E88" s="109">
        <v>0</v>
      </c>
      <c r="F88" s="109">
        <f t="shared" si="1"/>
        <v>169785584.96000001</v>
      </c>
    </row>
    <row r="89" spans="1:6" ht="45" customHeight="1" thickBot="1" x14ac:dyDescent="0.3">
      <c r="A89" s="108" t="s">
        <v>318</v>
      </c>
      <c r="B89" s="109">
        <v>1874744.72</v>
      </c>
      <c r="C89" s="109">
        <v>4199347.83</v>
      </c>
      <c r="D89" s="109">
        <v>7210592.75</v>
      </c>
      <c r="E89" s="109">
        <v>0</v>
      </c>
      <c r="F89" s="109">
        <f t="shared" si="1"/>
        <v>13284685.300000001</v>
      </c>
    </row>
    <row r="90" spans="1:6" ht="45" customHeight="1" thickBot="1" x14ac:dyDescent="0.3">
      <c r="A90" s="108" t="s">
        <v>319</v>
      </c>
      <c r="B90" s="109">
        <v>34306545.280000001</v>
      </c>
      <c r="C90" s="109">
        <v>45237243.5</v>
      </c>
      <c r="D90" s="109">
        <v>64296384.619999997</v>
      </c>
      <c r="E90" s="109">
        <v>0</v>
      </c>
      <c r="F90" s="109">
        <f t="shared" si="1"/>
        <v>143840173.40000001</v>
      </c>
    </row>
    <row r="91" spans="1:6" ht="45" customHeight="1" thickBot="1" x14ac:dyDescent="0.3">
      <c r="A91" s="108" t="s">
        <v>320</v>
      </c>
      <c r="B91" s="109">
        <v>21098142.609999999</v>
      </c>
      <c r="C91" s="109">
        <v>30869363.640000001</v>
      </c>
      <c r="D91" s="109">
        <v>31051655.23</v>
      </c>
      <c r="E91" s="109">
        <v>0</v>
      </c>
      <c r="F91" s="109">
        <f t="shared" si="1"/>
        <v>83019161.480000004</v>
      </c>
    </row>
    <row r="92" spans="1:6" ht="45" customHeight="1" thickBot="1" x14ac:dyDescent="0.3">
      <c r="A92" s="108" t="s">
        <v>321</v>
      </c>
      <c r="B92" s="109">
        <v>400446998.20999998</v>
      </c>
      <c r="C92" s="109">
        <v>757714766.66999996</v>
      </c>
      <c r="D92" s="109">
        <v>727322370.60000002</v>
      </c>
      <c r="E92" s="109">
        <v>26319238.48</v>
      </c>
      <c r="F92" s="109">
        <f t="shared" si="1"/>
        <v>1911803373.96</v>
      </c>
    </row>
    <row r="93" spans="1:6" ht="45" customHeight="1" thickBot="1" x14ac:dyDescent="0.3">
      <c r="A93" s="108" t="s">
        <v>322</v>
      </c>
      <c r="B93" s="109">
        <v>1509555.52</v>
      </c>
      <c r="C93" s="109">
        <v>208195.82</v>
      </c>
      <c r="D93" s="109">
        <v>2994546.83</v>
      </c>
      <c r="E93" s="109">
        <v>0</v>
      </c>
      <c r="F93" s="109">
        <f t="shared" si="1"/>
        <v>4712298.17</v>
      </c>
    </row>
    <row r="94" spans="1:6" ht="45" customHeight="1" thickBot="1" x14ac:dyDescent="0.3">
      <c r="A94" s="108" t="s">
        <v>323</v>
      </c>
      <c r="B94" s="109">
        <v>14561447.02</v>
      </c>
      <c r="C94" s="109">
        <v>25611152.219999999</v>
      </c>
      <c r="D94" s="109">
        <v>27352498.190000001</v>
      </c>
      <c r="E94" s="109">
        <v>0</v>
      </c>
      <c r="F94" s="109">
        <f t="shared" si="1"/>
        <v>67525097.429999992</v>
      </c>
    </row>
    <row r="95" spans="1:6" ht="45" customHeight="1" thickBot="1" x14ac:dyDescent="0.3">
      <c r="A95" s="108" t="s">
        <v>324</v>
      </c>
      <c r="B95" s="109">
        <v>4101148.18</v>
      </c>
      <c r="C95" s="109">
        <v>6024044.5</v>
      </c>
      <c r="D95" s="109">
        <v>16518320.27</v>
      </c>
      <c r="E95" s="109">
        <v>0</v>
      </c>
      <c r="F95" s="109">
        <f t="shared" si="1"/>
        <v>26643512.949999999</v>
      </c>
    </row>
    <row r="96" spans="1:6" ht="45" customHeight="1" thickBot="1" x14ac:dyDescent="0.3">
      <c r="A96" s="108" t="s">
        <v>325</v>
      </c>
      <c r="B96" s="109">
        <v>6447233.4000000004</v>
      </c>
      <c r="C96" s="109">
        <v>36651259.270000003</v>
      </c>
      <c r="D96" s="109">
        <v>27887775.620000001</v>
      </c>
      <c r="E96" s="109">
        <v>0</v>
      </c>
      <c r="F96" s="109">
        <f t="shared" si="1"/>
        <v>70986268.290000007</v>
      </c>
    </row>
    <row r="97" spans="1:6" ht="45" customHeight="1" thickBot="1" x14ac:dyDescent="0.3">
      <c r="A97" s="108" t="s">
        <v>326</v>
      </c>
      <c r="B97" s="109">
        <v>13326168.800000001</v>
      </c>
      <c r="C97" s="109">
        <v>13007728.07</v>
      </c>
      <c r="D97" s="109">
        <v>27406008.079999998</v>
      </c>
      <c r="E97" s="109">
        <v>0</v>
      </c>
      <c r="F97" s="109">
        <f t="shared" si="1"/>
        <v>53739904.950000003</v>
      </c>
    </row>
    <row r="98" spans="1:6" ht="45" customHeight="1" thickBot="1" x14ac:dyDescent="0.3">
      <c r="A98" s="108" t="s">
        <v>327</v>
      </c>
      <c r="B98" s="109">
        <v>8182318.75</v>
      </c>
      <c r="C98" s="109">
        <v>12165579.18</v>
      </c>
      <c r="D98" s="109">
        <v>14970240.390000001</v>
      </c>
      <c r="E98" s="109">
        <v>0</v>
      </c>
      <c r="F98" s="109">
        <f t="shared" si="1"/>
        <v>35318138.32</v>
      </c>
    </row>
    <row r="99" spans="1:6" ht="45" customHeight="1" thickBot="1" x14ac:dyDescent="0.3">
      <c r="A99" s="108" t="s">
        <v>328</v>
      </c>
      <c r="B99" s="109">
        <v>15809168.050000001</v>
      </c>
      <c r="C99" s="109">
        <v>51723458.640000001</v>
      </c>
      <c r="D99" s="109">
        <v>36505580.950000003</v>
      </c>
      <c r="E99" s="109">
        <v>0</v>
      </c>
      <c r="F99" s="109">
        <f t="shared" si="1"/>
        <v>104038207.64</v>
      </c>
    </row>
    <row r="100" spans="1:6" ht="45" customHeight="1" thickBot="1" x14ac:dyDescent="0.3">
      <c r="A100" s="108" t="s">
        <v>329</v>
      </c>
      <c r="B100" s="109">
        <v>4471218.7300000004</v>
      </c>
      <c r="C100" s="109">
        <v>9982721.4199999999</v>
      </c>
      <c r="D100" s="109">
        <v>25511931.420000002</v>
      </c>
      <c r="E100" s="109">
        <v>0</v>
      </c>
      <c r="F100" s="109">
        <f t="shared" si="1"/>
        <v>39965871.57</v>
      </c>
    </row>
    <row r="101" spans="1:6" ht="45" customHeight="1" thickBot="1" x14ac:dyDescent="0.3">
      <c r="A101" s="108" t="s">
        <v>330</v>
      </c>
      <c r="B101" s="109">
        <v>434227.31</v>
      </c>
      <c r="C101" s="109"/>
      <c r="D101" s="109">
        <v>911547.72</v>
      </c>
      <c r="E101" s="109">
        <v>0</v>
      </c>
      <c r="F101" s="109">
        <f t="shared" si="1"/>
        <v>1345775.03</v>
      </c>
    </row>
    <row r="102" spans="1:6" ht="45" customHeight="1" thickBot="1" x14ac:dyDescent="0.3">
      <c r="A102" s="108" t="s">
        <v>331</v>
      </c>
      <c r="B102" s="109">
        <v>9395818.7799999993</v>
      </c>
      <c r="C102" s="109">
        <v>21699203.73</v>
      </c>
      <c r="D102" s="109">
        <v>20799632.010000002</v>
      </c>
      <c r="E102" s="109">
        <v>0</v>
      </c>
      <c r="F102" s="109">
        <f t="shared" si="1"/>
        <v>51894654.519999996</v>
      </c>
    </row>
    <row r="103" spans="1:6" ht="45" customHeight="1" thickBot="1" x14ac:dyDescent="0.3">
      <c r="A103" s="108" t="s">
        <v>332</v>
      </c>
      <c r="B103" s="109">
        <v>2096638.35</v>
      </c>
      <c r="C103" s="109">
        <v>4160512.63</v>
      </c>
      <c r="D103" s="109"/>
      <c r="E103" s="109">
        <v>0</v>
      </c>
      <c r="F103" s="109">
        <f t="shared" si="1"/>
        <v>6257150.9800000004</v>
      </c>
    </row>
    <row r="104" spans="1:6" ht="45" customHeight="1" thickBot="1" x14ac:dyDescent="0.3">
      <c r="A104" s="108" t="s">
        <v>333</v>
      </c>
      <c r="B104" s="109">
        <v>10983865.85</v>
      </c>
      <c r="C104" s="109">
        <v>4607910.45</v>
      </c>
      <c r="D104" s="109">
        <v>11757492.4</v>
      </c>
      <c r="E104" s="109">
        <v>0</v>
      </c>
      <c r="F104" s="109">
        <f t="shared" si="1"/>
        <v>27349268.700000003</v>
      </c>
    </row>
    <row r="105" spans="1:6" ht="45" customHeight="1" thickBot="1" x14ac:dyDescent="0.3">
      <c r="A105" s="108" t="s">
        <v>334</v>
      </c>
      <c r="B105" s="109">
        <v>5241809.68</v>
      </c>
      <c r="C105" s="109">
        <v>5399331.5999999996</v>
      </c>
      <c r="D105" s="109">
        <v>19316154.5</v>
      </c>
      <c r="E105" s="109">
        <v>0</v>
      </c>
      <c r="F105" s="109">
        <f t="shared" si="1"/>
        <v>29957295.780000001</v>
      </c>
    </row>
    <row r="106" spans="1:6" ht="45" customHeight="1" thickBot="1" x14ac:dyDescent="0.3">
      <c r="A106" s="108" t="s">
        <v>335</v>
      </c>
      <c r="B106" s="109">
        <v>10418879.460000001</v>
      </c>
      <c r="C106" s="109">
        <v>22307409.629999999</v>
      </c>
      <c r="D106" s="109">
        <v>23259551.789999999</v>
      </c>
      <c r="E106" s="109">
        <v>0</v>
      </c>
      <c r="F106" s="109">
        <f t="shared" si="1"/>
        <v>55985840.879999995</v>
      </c>
    </row>
    <row r="107" spans="1:6" ht="45" customHeight="1" thickBot="1" x14ac:dyDescent="0.3">
      <c r="A107" s="108" t="s">
        <v>336</v>
      </c>
      <c r="B107" s="109">
        <v>49905822.359999999</v>
      </c>
      <c r="C107" s="109">
        <v>151784022.5</v>
      </c>
      <c r="D107" s="109">
        <v>130111727.53</v>
      </c>
      <c r="E107" s="109">
        <v>0</v>
      </c>
      <c r="F107" s="109">
        <f t="shared" si="1"/>
        <v>331801572.38999999</v>
      </c>
    </row>
    <row r="108" spans="1:6" ht="45" customHeight="1" thickBot="1" x14ac:dyDescent="0.3">
      <c r="A108" s="108" t="s">
        <v>337</v>
      </c>
      <c r="B108" s="109">
        <v>6227491.04</v>
      </c>
      <c r="C108" s="109">
        <v>21317009.170000002</v>
      </c>
      <c r="D108" s="109">
        <v>12206627.93</v>
      </c>
      <c r="E108" s="109">
        <v>0</v>
      </c>
      <c r="F108" s="109">
        <f t="shared" si="1"/>
        <v>39751128.140000001</v>
      </c>
    </row>
    <row r="109" spans="1:6" ht="45" customHeight="1" thickBot="1" x14ac:dyDescent="0.3">
      <c r="A109" s="108" t="s">
        <v>338</v>
      </c>
      <c r="B109" s="109">
        <v>9826484.9100000001</v>
      </c>
      <c r="C109" s="109">
        <v>23211042.949999999</v>
      </c>
      <c r="D109" s="109">
        <v>15520902.699999999</v>
      </c>
      <c r="E109" s="109">
        <v>0</v>
      </c>
      <c r="F109" s="109">
        <f t="shared" si="1"/>
        <v>48558430.560000002</v>
      </c>
    </row>
    <row r="110" spans="1:6" ht="45" customHeight="1" thickBot="1" x14ac:dyDescent="0.3">
      <c r="A110" s="108" t="s">
        <v>339</v>
      </c>
      <c r="B110" s="109">
        <v>15468454.460000001</v>
      </c>
      <c r="C110" s="109">
        <v>41773691.490000002</v>
      </c>
      <c r="D110" s="109">
        <v>38297976.399999999</v>
      </c>
      <c r="E110" s="109">
        <v>0</v>
      </c>
      <c r="F110" s="109">
        <f t="shared" si="1"/>
        <v>95540122.349999994</v>
      </c>
    </row>
    <row r="111" spans="1:6" ht="45" customHeight="1" thickBot="1" x14ac:dyDescent="0.3">
      <c r="A111" s="108" t="s">
        <v>340</v>
      </c>
      <c r="B111" s="109">
        <v>2484573.37</v>
      </c>
      <c r="C111" s="109">
        <v>831829.35</v>
      </c>
      <c r="D111" s="109">
        <v>4902838.12</v>
      </c>
      <c r="E111" s="109">
        <v>0</v>
      </c>
      <c r="F111" s="109">
        <f t="shared" si="1"/>
        <v>8219240.8399999999</v>
      </c>
    </row>
    <row r="112" spans="1:6" ht="45" customHeight="1" thickBot="1" x14ac:dyDescent="0.3">
      <c r="A112" s="108" t="s">
        <v>341</v>
      </c>
      <c r="B112" s="109">
        <v>0</v>
      </c>
      <c r="C112" s="109">
        <v>757194.12</v>
      </c>
      <c r="D112" s="109">
        <v>2865251.11</v>
      </c>
      <c r="E112" s="109">
        <v>0</v>
      </c>
      <c r="F112" s="109">
        <f t="shared" si="1"/>
        <v>3622445.23</v>
      </c>
    </row>
    <row r="113" spans="1:6" ht="45" customHeight="1" thickBot="1" x14ac:dyDescent="0.3">
      <c r="A113" s="108" t="s">
        <v>342</v>
      </c>
      <c r="B113" s="109">
        <v>32031419.239999998</v>
      </c>
      <c r="C113" s="109">
        <v>191300590.78999999</v>
      </c>
      <c r="D113" s="109">
        <v>155229377.86000001</v>
      </c>
      <c r="E113" s="109">
        <v>0</v>
      </c>
      <c r="F113" s="109">
        <f t="shared" si="1"/>
        <v>378561387.88999999</v>
      </c>
    </row>
    <row r="114" spans="1:6" ht="45" customHeight="1" thickBot="1" x14ac:dyDescent="0.3">
      <c r="A114" s="108" t="s">
        <v>343</v>
      </c>
      <c r="B114" s="109">
        <v>23918582.670000002</v>
      </c>
      <c r="C114" s="109">
        <v>76894591.609999999</v>
      </c>
      <c r="D114" s="109">
        <v>124325049.08</v>
      </c>
      <c r="E114" s="109">
        <v>0</v>
      </c>
      <c r="F114" s="109">
        <f t="shared" si="1"/>
        <v>225138223.36000001</v>
      </c>
    </row>
    <row r="115" spans="1:6" ht="45" customHeight="1" thickBot="1" x14ac:dyDescent="0.3">
      <c r="A115" s="108" t="s">
        <v>344</v>
      </c>
      <c r="B115" s="109">
        <v>6218686.1200000001</v>
      </c>
      <c r="C115" s="109">
        <v>15691873</v>
      </c>
      <c r="D115" s="109">
        <v>6812380.3499999996</v>
      </c>
      <c r="E115" s="109">
        <v>0</v>
      </c>
      <c r="F115" s="109">
        <f t="shared" si="1"/>
        <v>28722939.469999999</v>
      </c>
    </row>
    <row r="116" spans="1:6" ht="45" customHeight="1" thickBot="1" x14ac:dyDescent="0.3">
      <c r="A116" s="108" t="s">
        <v>345</v>
      </c>
      <c r="B116" s="109">
        <v>4335853.12</v>
      </c>
      <c r="C116" s="109">
        <v>16098474.32</v>
      </c>
      <c r="D116" s="109">
        <v>17860541.5</v>
      </c>
      <c r="E116" s="109">
        <v>0</v>
      </c>
      <c r="F116" s="109">
        <f t="shared" si="1"/>
        <v>38294868.939999998</v>
      </c>
    </row>
    <row r="117" spans="1:6" ht="45" customHeight="1" thickBot="1" x14ac:dyDescent="0.3">
      <c r="A117" s="108" t="s">
        <v>346</v>
      </c>
      <c r="B117" s="109">
        <v>8087641.7400000002</v>
      </c>
      <c r="C117" s="109">
        <v>6776082.1100000003</v>
      </c>
      <c r="D117" s="109">
        <v>28823216.969999999</v>
      </c>
      <c r="E117" s="109">
        <v>0</v>
      </c>
      <c r="F117" s="109">
        <f t="shared" si="1"/>
        <v>43686940.82</v>
      </c>
    </row>
    <row r="118" spans="1:6" ht="45" customHeight="1" thickBot="1" x14ac:dyDescent="0.3">
      <c r="A118" s="108" t="s">
        <v>347</v>
      </c>
      <c r="B118" s="109">
        <v>1367088.16</v>
      </c>
      <c r="C118" s="109">
        <v>1038386.11</v>
      </c>
      <c r="D118" s="109">
        <v>4903116.32</v>
      </c>
      <c r="E118" s="109">
        <v>0</v>
      </c>
      <c r="F118" s="109">
        <f t="shared" si="1"/>
        <v>7308590.5899999999</v>
      </c>
    </row>
    <row r="119" spans="1:6" ht="45" customHeight="1" thickBot="1" x14ac:dyDescent="0.3">
      <c r="A119" s="108" t="s">
        <v>348</v>
      </c>
      <c r="B119" s="109">
        <v>5570370.1299999999</v>
      </c>
      <c r="C119" s="109">
        <v>16017753.199999999</v>
      </c>
      <c r="D119" s="109">
        <v>20003295.899999999</v>
      </c>
      <c r="E119" s="109">
        <v>0</v>
      </c>
      <c r="F119" s="109">
        <f t="shared" si="1"/>
        <v>41591419.229999997</v>
      </c>
    </row>
    <row r="120" spans="1:6" ht="45" customHeight="1" thickBot="1" x14ac:dyDescent="0.3">
      <c r="A120" s="108" t="s">
        <v>349</v>
      </c>
      <c r="B120" s="109">
        <v>21618425.800000001</v>
      </c>
      <c r="C120" s="109">
        <v>19909241.449999999</v>
      </c>
      <c r="D120" s="109">
        <v>34842808.200000003</v>
      </c>
      <c r="E120" s="109">
        <v>0</v>
      </c>
      <c r="F120" s="109">
        <f t="shared" si="1"/>
        <v>76370475.450000003</v>
      </c>
    </row>
    <row r="121" spans="1:6" ht="45" customHeight="1" thickBot="1" x14ac:dyDescent="0.3">
      <c r="A121" s="108" t="s">
        <v>350</v>
      </c>
      <c r="B121" s="109">
        <v>7880281.0899999999</v>
      </c>
      <c r="C121" s="109">
        <v>9616354.4199999999</v>
      </c>
      <c r="D121" s="109">
        <v>11231152.119999999</v>
      </c>
      <c r="E121" s="109">
        <v>0</v>
      </c>
      <c r="F121" s="109">
        <f t="shared" si="1"/>
        <v>28727787.629999995</v>
      </c>
    </row>
    <row r="122" spans="1:6" ht="45" customHeight="1" thickBot="1" x14ac:dyDescent="0.3">
      <c r="A122" s="108" t="s">
        <v>351</v>
      </c>
      <c r="B122" s="109">
        <v>4394260.91</v>
      </c>
      <c r="C122" s="109">
        <v>18561820.52</v>
      </c>
      <c r="D122" s="109">
        <v>34147848.219999999</v>
      </c>
      <c r="E122" s="109">
        <v>0</v>
      </c>
      <c r="F122" s="109">
        <f t="shared" si="1"/>
        <v>57103929.649999999</v>
      </c>
    </row>
    <row r="123" spans="1:6" ht="45" customHeight="1" thickBot="1" x14ac:dyDescent="0.3">
      <c r="A123" s="108" t="s">
        <v>352</v>
      </c>
      <c r="B123" s="109">
        <v>82932306.030000001</v>
      </c>
      <c r="C123" s="109">
        <v>125759579.88</v>
      </c>
      <c r="D123" s="109">
        <v>154865889.87</v>
      </c>
      <c r="E123" s="109">
        <v>12745550.140000001</v>
      </c>
      <c r="F123" s="109">
        <f t="shared" si="1"/>
        <v>376303325.91999996</v>
      </c>
    </row>
    <row r="124" spans="1:6" ht="45" customHeight="1" thickBot="1" x14ac:dyDescent="0.3">
      <c r="A124" s="108" t="s">
        <v>353</v>
      </c>
      <c r="B124" s="109">
        <v>1948826.76</v>
      </c>
      <c r="C124" s="109">
        <v>3865437.04</v>
      </c>
      <c r="D124" s="109">
        <v>5934080.0999999996</v>
      </c>
      <c r="E124" s="109">
        <v>0</v>
      </c>
      <c r="F124" s="109">
        <f t="shared" si="1"/>
        <v>11748343.899999999</v>
      </c>
    </row>
    <row r="125" spans="1:6" ht="45" customHeight="1" thickBot="1" x14ac:dyDescent="0.3">
      <c r="A125" s="108" t="s">
        <v>354</v>
      </c>
      <c r="B125" s="109">
        <v>4068563.11</v>
      </c>
      <c r="C125" s="109">
        <v>12520938.18</v>
      </c>
      <c r="D125" s="109">
        <v>6404252.79</v>
      </c>
      <c r="E125" s="109">
        <v>0</v>
      </c>
      <c r="F125" s="109">
        <f t="shared" si="1"/>
        <v>22993754.079999998</v>
      </c>
    </row>
    <row r="126" spans="1:6" ht="45" customHeight="1" thickBot="1" x14ac:dyDescent="0.3">
      <c r="A126" s="108" t="s">
        <v>355</v>
      </c>
      <c r="B126" s="109">
        <v>7547847.96</v>
      </c>
      <c r="C126" s="109">
        <v>21697149.309999999</v>
      </c>
      <c r="D126" s="109">
        <v>27518150.469999999</v>
      </c>
      <c r="E126" s="109">
        <v>0</v>
      </c>
      <c r="F126" s="109">
        <f t="shared" si="1"/>
        <v>56763147.739999995</v>
      </c>
    </row>
    <row r="127" spans="1:6" ht="45" customHeight="1" thickBot="1" x14ac:dyDescent="0.3">
      <c r="A127" s="108" t="s">
        <v>356</v>
      </c>
      <c r="B127" s="109">
        <v>9552263.4000000004</v>
      </c>
      <c r="C127" s="109">
        <v>23636635.699999999</v>
      </c>
      <c r="D127" s="109">
        <v>14069977.73</v>
      </c>
      <c r="E127" s="109">
        <v>0</v>
      </c>
      <c r="F127" s="109">
        <f t="shared" si="1"/>
        <v>47258876.829999998</v>
      </c>
    </row>
    <row r="128" spans="1:6" ht="45" customHeight="1" thickBot="1" x14ac:dyDescent="0.3">
      <c r="A128" s="108" t="s">
        <v>357</v>
      </c>
      <c r="B128" s="109">
        <v>43814304.25</v>
      </c>
      <c r="C128" s="109">
        <v>115360576.09</v>
      </c>
      <c r="D128" s="109">
        <v>98831598.75</v>
      </c>
      <c r="E128" s="109">
        <v>0</v>
      </c>
      <c r="F128" s="109">
        <f t="shared" si="1"/>
        <v>258006479.09</v>
      </c>
    </row>
    <row r="129" spans="1:6" ht="45" customHeight="1" thickBot="1" x14ac:dyDescent="0.3">
      <c r="A129" s="108" t="s">
        <v>358</v>
      </c>
      <c r="B129" s="109">
        <v>86350788.159999996</v>
      </c>
      <c r="C129" s="109">
        <v>237743128.71000001</v>
      </c>
      <c r="D129" s="109">
        <v>206272953.71000001</v>
      </c>
      <c r="E129" s="109">
        <v>0</v>
      </c>
      <c r="F129" s="109">
        <f t="shared" si="1"/>
        <v>530366870.58000004</v>
      </c>
    </row>
    <row r="130" spans="1:6" ht="45" customHeight="1" thickBot="1" x14ac:dyDescent="0.3">
      <c r="A130" s="108" t="s">
        <v>359</v>
      </c>
      <c r="B130" s="109">
        <v>5236729.43</v>
      </c>
      <c r="C130" s="109">
        <v>23257440.960000001</v>
      </c>
      <c r="D130" s="109">
        <v>20527076.440000001</v>
      </c>
      <c r="E130" s="109">
        <v>0</v>
      </c>
      <c r="F130" s="109">
        <f t="shared" si="1"/>
        <v>49021246.829999998</v>
      </c>
    </row>
    <row r="131" spans="1:6" ht="45" customHeight="1" thickBot="1" x14ac:dyDescent="0.3">
      <c r="A131" s="108" t="s">
        <v>360</v>
      </c>
      <c r="B131" s="109">
        <v>12033793.16</v>
      </c>
      <c r="C131" s="109">
        <v>8241694.2000000002</v>
      </c>
      <c r="D131" s="109">
        <v>41811910.590000004</v>
      </c>
      <c r="E131" s="109">
        <v>0</v>
      </c>
      <c r="F131" s="109">
        <f t="shared" si="1"/>
        <v>62087397.950000003</v>
      </c>
    </row>
    <row r="132" spans="1:6" ht="45" customHeight="1" thickBot="1" x14ac:dyDescent="0.3">
      <c r="A132" s="108" t="s">
        <v>361</v>
      </c>
      <c r="B132" s="109">
        <v>12982998.800000001</v>
      </c>
      <c r="C132" s="109">
        <v>42869825.090000004</v>
      </c>
      <c r="D132" s="109">
        <v>16585033.050000001</v>
      </c>
      <c r="E132" s="109">
        <v>0</v>
      </c>
      <c r="F132" s="109">
        <f t="shared" si="1"/>
        <v>72437856.939999998</v>
      </c>
    </row>
    <row r="133" spans="1:6" ht="45" customHeight="1" thickBot="1" x14ac:dyDescent="0.3">
      <c r="A133" s="108" t="s">
        <v>362</v>
      </c>
      <c r="B133" s="109">
        <v>33325784.27</v>
      </c>
      <c r="C133" s="109">
        <v>102458745.64</v>
      </c>
      <c r="D133" s="109">
        <v>77639765.849999994</v>
      </c>
      <c r="E133" s="109">
        <v>0</v>
      </c>
      <c r="F133" s="109">
        <f t="shared" si="1"/>
        <v>213424295.75999999</v>
      </c>
    </row>
    <row r="134" spans="1:6" ht="45" customHeight="1" thickBot="1" x14ac:dyDescent="0.3">
      <c r="A134" s="108" t="s">
        <v>363</v>
      </c>
      <c r="B134" s="109">
        <v>11508305.220000001</v>
      </c>
      <c r="C134" s="109">
        <v>22016296.960000001</v>
      </c>
      <c r="D134" s="109">
        <v>22105545.260000002</v>
      </c>
      <c r="E134" s="109">
        <v>0</v>
      </c>
      <c r="F134" s="109">
        <f t="shared" si="1"/>
        <v>55630147.439999998</v>
      </c>
    </row>
    <row r="135" spans="1:6" ht="45" customHeight="1" thickBot="1" x14ac:dyDescent="0.3">
      <c r="A135" s="108" t="s">
        <v>364</v>
      </c>
      <c r="B135" s="109">
        <v>20938486.940000001</v>
      </c>
      <c r="C135" s="109">
        <v>55290704.359999999</v>
      </c>
      <c r="D135" s="109">
        <v>49248054.82</v>
      </c>
      <c r="E135" s="109">
        <v>0</v>
      </c>
      <c r="F135" s="109">
        <f t="shared" ref="F135:F198" si="2">SUM(B135:E135)</f>
        <v>125477246.12</v>
      </c>
    </row>
    <row r="136" spans="1:6" ht="45" customHeight="1" thickBot="1" x14ac:dyDescent="0.3">
      <c r="A136" s="108" t="s">
        <v>365</v>
      </c>
      <c r="B136" s="109">
        <v>84672947.700000003</v>
      </c>
      <c r="C136" s="109">
        <v>223886720.50999999</v>
      </c>
      <c r="D136" s="109">
        <v>186503195.38</v>
      </c>
      <c r="E136" s="109">
        <v>12248870.710000001</v>
      </c>
      <c r="F136" s="109">
        <f t="shared" si="2"/>
        <v>507311734.29999995</v>
      </c>
    </row>
    <row r="137" spans="1:6" ht="45" customHeight="1" thickBot="1" x14ac:dyDescent="0.3">
      <c r="A137" s="108" t="s">
        <v>366</v>
      </c>
      <c r="B137" s="109">
        <v>11218344.050000001</v>
      </c>
      <c r="C137" s="109">
        <v>15534476.51</v>
      </c>
      <c r="D137" s="109">
        <v>17582969.640000001</v>
      </c>
      <c r="E137" s="109">
        <v>0</v>
      </c>
      <c r="F137" s="109">
        <f t="shared" si="2"/>
        <v>44335790.200000003</v>
      </c>
    </row>
    <row r="138" spans="1:6" ht="45" customHeight="1" thickBot="1" x14ac:dyDescent="0.3">
      <c r="A138" s="108" t="s">
        <v>367</v>
      </c>
      <c r="B138" s="109">
        <v>28830678.829999998</v>
      </c>
      <c r="C138" s="109">
        <v>75040461.980000004</v>
      </c>
      <c r="D138" s="109">
        <v>61838306.939999998</v>
      </c>
      <c r="E138" s="109">
        <v>0</v>
      </c>
      <c r="F138" s="109">
        <f t="shared" si="2"/>
        <v>165709447.75</v>
      </c>
    </row>
    <row r="139" spans="1:6" ht="45" customHeight="1" thickBot="1" x14ac:dyDescent="0.3">
      <c r="A139" s="108" t="s">
        <v>368</v>
      </c>
      <c r="B139" s="109">
        <v>6870438.0199999996</v>
      </c>
      <c r="C139" s="109">
        <v>12332018.6</v>
      </c>
      <c r="D139" s="109">
        <v>13391680.84</v>
      </c>
      <c r="E139" s="109">
        <v>0</v>
      </c>
      <c r="F139" s="109">
        <f t="shared" si="2"/>
        <v>32594137.459999997</v>
      </c>
    </row>
    <row r="140" spans="1:6" ht="45" customHeight="1" thickBot="1" x14ac:dyDescent="0.3">
      <c r="A140" s="108" t="s">
        <v>369</v>
      </c>
      <c r="B140" s="109">
        <v>14339948.390000001</v>
      </c>
      <c r="C140" s="109">
        <v>31364386.879999999</v>
      </c>
      <c r="D140" s="109">
        <v>20959692.260000002</v>
      </c>
      <c r="E140" s="109">
        <v>0</v>
      </c>
      <c r="F140" s="109">
        <f t="shared" si="2"/>
        <v>66664027.530000001</v>
      </c>
    </row>
    <row r="141" spans="1:6" ht="45" customHeight="1" thickBot="1" x14ac:dyDescent="0.3">
      <c r="A141" s="108" t="s">
        <v>370</v>
      </c>
      <c r="B141" s="109">
        <v>8185764.0099999998</v>
      </c>
      <c r="C141" s="109">
        <v>7059737.5599999996</v>
      </c>
      <c r="D141" s="109">
        <v>8558855.3699999992</v>
      </c>
      <c r="E141" s="109">
        <v>0</v>
      </c>
      <c r="F141" s="109">
        <f t="shared" si="2"/>
        <v>23804356.939999998</v>
      </c>
    </row>
    <row r="142" spans="1:6" ht="45" customHeight="1" thickBot="1" x14ac:dyDescent="0.3">
      <c r="A142" s="108" t="s">
        <v>371</v>
      </c>
      <c r="B142" s="109">
        <v>5445622.2300000004</v>
      </c>
      <c r="C142" s="109">
        <v>6806942.9299999997</v>
      </c>
      <c r="D142" s="109">
        <v>2561131.0099999998</v>
      </c>
      <c r="E142" s="109">
        <v>0</v>
      </c>
      <c r="F142" s="109">
        <f t="shared" si="2"/>
        <v>14813696.17</v>
      </c>
    </row>
    <row r="143" spans="1:6" ht="45" customHeight="1" thickBot="1" x14ac:dyDescent="0.3">
      <c r="A143" s="108" t="s">
        <v>372</v>
      </c>
      <c r="B143" s="109">
        <v>13554340.35</v>
      </c>
      <c r="C143" s="109">
        <v>40406332.5</v>
      </c>
      <c r="D143" s="109">
        <v>49237419.100000001</v>
      </c>
      <c r="E143" s="109">
        <v>0</v>
      </c>
      <c r="F143" s="109">
        <f t="shared" si="2"/>
        <v>103198091.95</v>
      </c>
    </row>
    <row r="144" spans="1:6" ht="45" customHeight="1" thickBot="1" x14ac:dyDescent="0.3">
      <c r="A144" s="108" t="s">
        <v>373</v>
      </c>
      <c r="B144" s="109">
        <v>1974645.08</v>
      </c>
      <c r="C144" s="109">
        <v>1221684.6399999999</v>
      </c>
      <c r="D144" s="109">
        <v>4797912.28</v>
      </c>
      <c r="E144" s="109">
        <v>0</v>
      </c>
      <c r="F144" s="109">
        <f t="shared" si="2"/>
        <v>7994242</v>
      </c>
    </row>
    <row r="145" spans="1:6" ht="45" customHeight="1" thickBot="1" x14ac:dyDescent="0.3">
      <c r="A145" s="108" t="s">
        <v>374</v>
      </c>
      <c r="B145" s="109">
        <v>1023528.15</v>
      </c>
      <c r="C145" s="109">
        <v>2723051.25</v>
      </c>
      <c r="D145" s="109">
        <v>1919220.27</v>
      </c>
      <c r="E145" s="109">
        <v>0</v>
      </c>
      <c r="F145" s="109">
        <f t="shared" si="2"/>
        <v>5665799.6699999999</v>
      </c>
    </row>
    <row r="146" spans="1:6" ht="45" customHeight="1" thickBot="1" x14ac:dyDescent="0.3">
      <c r="A146" s="108" t="s">
        <v>375</v>
      </c>
      <c r="B146" s="109">
        <v>61816987.530000001</v>
      </c>
      <c r="C146" s="109">
        <v>159584741.75999999</v>
      </c>
      <c r="D146" s="109">
        <v>128691318.58</v>
      </c>
      <c r="E146" s="109">
        <v>0</v>
      </c>
      <c r="F146" s="109">
        <f t="shared" si="2"/>
        <v>350093047.87</v>
      </c>
    </row>
    <row r="147" spans="1:6" ht="45" customHeight="1" thickBot="1" x14ac:dyDescent="0.3">
      <c r="A147" s="108" t="s">
        <v>376</v>
      </c>
      <c r="B147" s="109">
        <v>7743122.9199999999</v>
      </c>
      <c r="C147" s="109">
        <v>32761443.289999999</v>
      </c>
      <c r="D147" s="109">
        <v>31488760.5</v>
      </c>
      <c r="E147" s="109">
        <v>0</v>
      </c>
      <c r="F147" s="109">
        <f t="shared" si="2"/>
        <v>71993326.710000008</v>
      </c>
    </row>
    <row r="148" spans="1:6" ht="45" customHeight="1" thickBot="1" x14ac:dyDescent="0.3">
      <c r="A148" s="108" t="s">
        <v>377</v>
      </c>
      <c r="B148" s="109">
        <v>26368235.149999999</v>
      </c>
      <c r="C148" s="109">
        <v>39552410.329999998</v>
      </c>
      <c r="D148" s="109">
        <v>52857873.170000002</v>
      </c>
      <c r="E148" s="109">
        <v>0</v>
      </c>
      <c r="F148" s="109">
        <f t="shared" si="2"/>
        <v>118778518.65000001</v>
      </c>
    </row>
    <row r="149" spans="1:6" ht="45" customHeight="1" thickBot="1" x14ac:dyDescent="0.3">
      <c r="A149" s="108" t="s">
        <v>378</v>
      </c>
      <c r="B149" s="109">
        <v>10269653.439999999</v>
      </c>
      <c r="C149" s="109">
        <v>40626898.469999999</v>
      </c>
      <c r="D149" s="109">
        <v>24392870.25</v>
      </c>
      <c r="E149" s="109">
        <v>0</v>
      </c>
      <c r="F149" s="109">
        <f t="shared" si="2"/>
        <v>75289422.159999996</v>
      </c>
    </row>
    <row r="150" spans="1:6" ht="45" customHeight="1" thickBot="1" x14ac:dyDescent="0.3">
      <c r="A150" s="108" t="s">
        <v>379</v>
      </c>
      <c r="B150" s="109">
        <v>3962952.08</v>
      </c>
      <c r="C150" s="109">
        <v>7669029.75</v>
      </c>
      <c r="D150" s="109">
        <v>9990073.75</v>
      </c>
      <c r="E150" s="109">
        <v>0</v>
      </c>
      <c r="F150" s="109">
        <f t="shared" si="2"/>
        <v>21622055.579999998</v>
      </c>
    </row>
    <row r="151" spans="1:6" ht="45" customHeight="1" thickBot="1" x14ac:dyDescent="0.3">
      <c r="A151" s="108" t="s">
        <v>380</v>
      </c>
      <c r="B151" s="109">
        <v>951991.19</v>
      </c>
      <c r="C151" s="109">
        <v>1454386.1</v>
      </c>
      <c r="D151" s="109">
        <v>4301227.13</v>
      </c>
      <c r="E151" s="109">
        <v>0</v>
      </c>
      <c r="F151" s="109">
        <f t="shared" si="2"/>
        <v>6707604.4199999999</v>
      </c>
    </row>
    <row r="152" spans="1:6" ht="45" customHeight="1" thickBot="1" x14ac:dyDescent="0.3">
      <c r="A152" s="108" t="s">
        <v>381</v>
      </c>
      <c r="B152" s="109">
        <v>13350530.460000001</v>
      </c>
      <c r="C152" s="109">
        <v>36102161.469999999</v>
      </c>
      <c r="D152" s="109">
        <v>19140354.07</v>
      </c>
      <c r="E152" s="109">
        <v>0</v>
      </c>
      <c r="F152" s="109">
        <f t="shared" si="2"/>
        <v>68593046</v>
      </c>
    </row>
    <row r="153" spans="1:6" ht="45" customHeight="1" thickBot="1" x14ac:dyDescent="0.3">
      <c r="A153" s="108" t="s">
        <v>382</v>
      </c>
      <c r="B153" s="109">
        <v>13502841.439999999</v>
      </c>
      <c r="C153" s="109">
        <v>27204375.57</v>
      </c>
      <c r="D153" s="109">
        <v>20070601.98</v>
      </c>
      <c r="E153" s="109">
        <v>0</v>
      </c>
      <c r="F153" s="109">
        <f t="shared" si="2"/>
        <v>60777818.989999995</v>
      </c>
    </row>
    <row r="154" spans="1:6" ht="45" customHeight="1" thickBot="1" x14ac:dyDescent="0.3">
      <c r="A154" s="108" t="s">
        <v>383</v>
      </c>
      <c r="B154" s="109">
        <v>20071519.309999999</v>
      </c>
      <c r="C154" s="109">
        <v>52008115.399999999</v>
      </c>
      <c r="D154" s="109">
        <v>32444191.07</v>
      </c>
      <c r="E154" s="109">
        <v>0</v>
      </c>
      <c r="F154" s="109">
        <f t="shared" si="2"/>
        <v>104523825.78</v>
      </c>
    </row>
    <row r="155" spans="1:6" ht="45" customHeight="1" thickBot="1" x14ac:dyDescent="0.3">
      <c r="A155" s="108" t="s">
        <v>384</v>
      </c>
      <c r="B155" s="109">
        <v>4637546.55</v>
      </c>
      <c r="C155" s="109">
        <v>10788602.619999999</v>
      </c>
      <c r="D155" s="109">
        <v>12587785.26</v>
      </c>
      <c r="E155" s="109">
        <v>0</v>
      </c>
      <c r="F155" s="109">
        <f t="shared" si="2"/>
        <v>28013934.43</v>
      </c>
    </row>
    <row r="156" spans="1:6" ht="45" customHeight="1" thickBot="1" x14ac:dyDescent="0.3">
      <c r="A156" s="108" t="s">
        <v>385</v>
      </c>
      <c r="B156" s="109">
        <v>10226603.189999999</v>
      </c>
      <c r="C156" s="109">
        <v>17530228.43</v>
      </c>
      <c r="D156" s="109">
        <v>36468605.990000002</v>
      </c>
      <c r="E156" s="109">
        <v>0</v>
      </c>
      <c r="F156" s="109">
        <f t="shared" si="2"/>
        <v>64225437.609999999</v>
      </c>
    </row>
    <row r="157" spans="1:6" ht="45" customHeight="1" thickBot="1" x14ac:dyDescent="0.3">
      <c r="A157" s="108" t="s">
        <v>386</v>
      </c>
      <c r="B157" s="109">
        <v>4042628.7</v>
      </c>
      <c r="C157" s="109">
        <v>16531745.199999999</v>
      </c>
      <c r="D157" s="109">
        <v>16380937.439999999</v>
      </c>
      <c r="E157" s="109">
        <v>0</v>
      </c>
      <c r="F157" s="109">
        <f t="shared" si="2"/>
        <v>36955311.339999996</v>
      </c>
    </row>
    <row r="158" spans="1:6" ht="45" customHeight="1" thickBot="1" x14ac:dyDescent="0.3">
      <c r="A158" s="108" t="s">
        <v>387</v>
      </c>
      <c r="B158" s="109">
        <v>2249793.31</v>
      </c>
      <c r="C158" s="109">
        <v>6008895.6500000004</v>
      </c>
      <c r="D158" s="109">
        <v>7687895.1600000001</v>
      </c>
      <c r="E158" s="109">
        <v>0</v>
      </c>
      <c r="F158" s="109">
        <f t="shared" si="2"/>
        <v>15946584.120000001</v>
      </c>
    </row>
    <row r="159" spans="1:6" ht="45" customHeight="1" thickBot="1" x14ac:dyDescent="0.3">
      <c r="A159" s="108" t="s">
        <v>388</v>
      </c>
      <c r="B159" s="109">
        <v>4567149.8899999997</v>
      </c>
      <c r="C159" s="109">
        <v>6982235.0300000003</v>
      </c>
      <c r="D159" s="109">
        <v>10710702.380000001</v>
      </c>
      <c r="E159" s="109">
        <v>0</v>
      </c>
      <c r="F159" s="109">
        <f t="shared" si="2"/>
        <v>22260087.300000001</v>
      </c>
    </row>
    <row r="160" spans="1:6" ht="45" customHeight="1" thickBot="1" x14ac:dyDescent="0.3">
      <c r="A160" s="108" t="s">
        <v>389</v>
      </c>
      <c r="B160" s="109">
        <v>63935369.159999996</v>
      </c>
      <c r="C160" s="109">
        <v>141369159.63999999</v>
      </c>
      <c r="D160" s="109">
        <v>153414338.56</v>
      </c>
      <c r="E160" s="109">
        <v>0</v>
      </c>
      <c r="F160" s="109">
        <f t="shared" si="2"/>
        <v>358718867.36000001</v>
      </c>
    </row>
    <row r="161" spans="1:6" ht="45" customHeight="1" thickBot="1" x14ac:dyDescent="0.3">
      <c r="A161" s="108" t="s">
        <v>390</v>
      </c>
      <c r="B161" s="109">
        <v>681666.15</v>
      </c>
      <c r="C161" s="109">
        <v>1984544.12</v>
      </c>
      <c r="D161" s="109">
        <v>6737671.1600000001</v>
      </c>
      <c r="E161" s="109">
        <v>0</v>
      </c>
      <c r="F161" s="109">
        <f t="shared" si="2"/>
        <v>9403881.4299999997</v>
      </c>
    </row>
    <row r="162" spans="1:6" ht="45" customHeight="1" thickBot="1" x14ac:dyDescent="0.3">
      <c r="A162" s="108" t="s">
        <v>391</v>
      </c>
      <c r="B162" s="109">
        <v>13174937.98</v>
      </c>
      <c r="C162" s="109">
        <v>22187461.789999999</v>
      </c>
      <c r="D162" s="109">
        <v>25124828.039999999</v>
      </c>
      <c r="E162" s="109">
        <v>0</v>
      </c>
      <c r="F162" s="109">
        <f t="shared" si="2"/>
        <v>60487227.809999995</v>
      </c>
    </row>
    <row r="163" spans="1:6" ht="45" customHeight="1" thickBot="1" x14ac:dyDescent="0.3">
      <c r="A163" s="108" t="s">
        <v>392</v>
      </c>
      <c r="B163" s="109">
        <v>15040766.48</v>
      </c>
      <c r="C163" s="109">
        <v>30343345.440000001</v>
      </c>
      <c r="D163" s="109">
        <v>29088751.84</v>
      </c>
      <c r="E163" s="109">
        <v>0</v>
      </c>
      <c r="F163" s="109">
        <f t="shared" si="2"/>
        <v>74472863.760000005</v>
      </c>
    </row>
    <row r="164" spans="1:6" ht="45" customHeight="1" thickBot="1" x14ac:dyDescent="0.3">
      <c r="A164" s="108" t="s">
        <v>393</v>
      </c>
      <c r="B164" s="109">
        <v>17548600.629999999</v>
      </c>
      <c r="C164" s="109">
        <v>44907222.43</v>
      </c>
      <c r="D164" s="109">
        <v>23386695.010000002</v>
      </c>
      <c r="E164" s="109">
        <v>0</v>
      </c>
      <c r="F164" s="109">
        <f t="shared" si="2"/>
        <v>85842518.070000008</v>
      </c>
    </row>
    <row r="165" spans="1:6" ht="45" customHeight="1" thickBot="1" x14ac:dyDescent="0.3">
      <c r="A165" s="108" t="s">
        <v>394</v>
      </c>
      <c r="B165" s="109">
        <v>44004683.960000001</v>
      </c>
      <c r="C165" s="109">
        <v>129849205.76000001</v>
      </c>
      <c r="D165" s="109">
        <v>132947203.47</v>
      </c>
      <c r="E165" s="109">
        <v>0</v>
      </c>
      <c r="F165" s="109">
        <f t="shared" si="2"/>
        <v>306801093.19</v>
      </c>
    </row>
    <row r="166" spans="1:6" ht="45" customHeight="1" thickBot="1" x14ac:dyDescent="0.3">
      <c r="A166" s="108" t="s">
        <v>395</v>
      </c>
      <c r="B166" s="109">
        <v>27799850.210000001</v>
      </c>
      <c r="C166" s="109">
        <v>22975851.640000001</v>
      </c>
      <c r="D166" s="109">
        <v>36524532.039999999</v>
      </c>
      <c r="E166" s="109">
        <v>0</v>
      </c>
      <c r="F166" s="109">
        <f t="shared" si="2"/>
        <v>87300233.890000001</v>
      </c>
    </row>
    <row r="167" spans="1:6" ht="45" customHeight="1" thickBot="1" x14ac:dyDescent="0.3">
      <c r="A167" s="108" t="s">
        <v>396</v>
      </c>
      <c r="B167" s="109">
        <v>1351416.1</v>
      </c>
      <c r="C167" s="109">
        <v>453992.68</v>
      </c>
      <c r="D167" s="109">
        <v>3191124.85</v>
      </c>
      <c r="E167" s="109">
        <v>0</v>
      </c>
      <c r="F167" s="109">
        <f t="shared" si="2"/>
        <v>4996533.63</v>
      </c>
    </row>
    <row r="168" spans="1:6" ht="45" customHeight="1" thickBot="1" x14ac:dyDescent="0.3">
      <c r="A168" s="108" t="s">
        <v>397</v>
      </c>
      <c r="B168" s="109">
        <v>1708126.37</v>
      </c>
      <c r="C168" s="109">
        <v>1427505.68</v>
      </c>
      <c r="D168" s="109">
        <v>5901314.4800000004</v>
      </c>
      <c r="E168" s="109">
        <v>0</v>
      </c>
      <c r="F168" s="109">
        <f t="shared" si="2"/>
        <v>9036946.5300000012</v>
      </c>
    </row>
    <row r="169" spans="1:6" ht="45" customHeight="1" thickBot="1" x14ac:dyDescent="0.3">
      <c r="A169" s="108" t="s">
        <v>398</v>
      </c>
      <c r="B169" s="109">
        <v>6763157.04</v>
      </c>
      <c r="C169" s="109">
        <v>14524794.970000001</v>
      </c>
      <c r="D169" s="109">
        <v>15325631.26</v>
      </c>
      <c r="E169" s="109">
        <v>0</v>
      </c>
      <c r="F169" s="109">
        <f t="shared" si="2"/>
        <v>36613583.270000003</v>
      </c>
    </row>
    <row r="170" spans="1:6" ht="45" customHeight="1" thickBot="1" x14ac:dyDescent="0.3">
      <c r="A170" s="108" t="s">
        <v>399</v>
      </c>
      <c r="B170" s="109">
        <v>451365.3</v>
      </c>
      <c r="C170" s="109">
        <v>2362530.34</v>
      </c>
      <c r="D170" s="109">
        <v>5642601.4699999997</v>
      </c>
      <c r="E170" s="109">
        <v>0</v>
      </c>
      <c r="F170" s="109">
        <f t="shared" si="2"/>
        <v>8456497.1099999994</v>
      </c>
    </row>
    <row r="171" spans="1:6" ht="45" customHeight="1" thickBot="1" x14ac:dyDescent="0.3">
      <c r="A171" s="108" t="s">
        <v>400</v>
      </c>
      <c r="B171" s="109">
        <v>3437722.89</v>
      </c>
      <c r="C171" s="109">
        <v>3624294.6</v>
      </c>
      <c r="D171" s="109">
        <v>4709762.05</v>
      </c>
      <c r="E171" s="109">
        <v>0</v>
      </c>
      <c r="F171" s="109">
        <f t="shared" si="2"/>
        <v>11771779.539999999</v>
      </c>
    </row>
    <row r="172" spans="1:6" ht="45" customHeight="1" thickBot="1" x14ac:dyDescent="0.3">
      <c r="A172" s="108" t="s">
        <v>401</v>
      </c>
      <c r="B172" s="109">
        <v>9812062.2200000007</v>
      </c>
      <c r="C172" s="109">
        <v>19385713.649999999</v>
      </c>
      <c r="D172" s="109">
        <v>16409283.890000001</v>
      </c>
      <c r="E172" s="109">
        <v>0</v>
      </c>
      <c r="F172" s="109">
        <f t="shared" si="2"/>
        <v>45607059.759999998</v>
      </c>
    </row>
    <row r="173" spans="1:6" ht="45" customHeight="1" thickBot="1" x14ac:dyDescent="0.3">
      <c r="A173" s="108" t="s">
        <v>402</v>
      </c>
      <c r="B173" s="109">
        <v>8758002.8000000007</v>
      </c>
      <c r="C173" s="109">
        <v>16874429.18</v>
      </c>
      <c r="D173" s="109">
        <v>16302459.029999999</v>
      </c>
      <c r="E173" s="109">
        <v>0</v>
      </c>
      <c r="F173" s="109">
        <f t="shared" si="2"/>
        <v>41934891.009999998</v>
      </c>
    </row>
    <row r="174" spans="1:6" ht="45" customHeight="1" thickBot="1" x14ac:dyDescent="0.3">
      <c r="A174" s="108" t="s">
        <v>403</v>
      </c>
      <c r="B174" s="109">
        <v>8678080.1999999993</v>
      </c>
      <c r="C174" s="109">
        <v>31284216.620000001</v>
      </c>
      <c r="D174" s="109">
        <v>25245004.039999999</v>
      </c>
      <c r="E174" s="109">
        <v>0</v>
      </c>
      <c r="F174" s="109">
        <f t="shared" si="2"/>
        <v>65207300.859999999</v>
      </c>
    </row>
    <row r="175" spans="1:6" ht="45" customHeight="1" thickBot="1" x14ac:dyDescent="0.3">
      <c r="A175" s="108" t="s">
        <v>404</v>
      </c>
      <c r="B175" s="109">
        <v>9632328.4600000009</v>
      </c>
      <c r="C175" s="109">
        <v>21880713.079999998</v>
      </c>
      <c r="D175" s="109">
        <v>10410402.630000001</v>
      </c>
      <c r="E175" s="109">
        <v>0</v>
      </c>
      <c r="F175" s="109">
        <f t="shared" si="2"/>
        <v>41923444.170000002</v>
      </c>
    </row>
    <row r="176" spans="1:6" ht="45" customHeight="1" thickBot="1" x14ac:dyDescent="0.3">
      <c r="A176" s="108" t="s">
        <v>405</v>
      </c>
      <c r="B176" s="109">
        <v>3699247.64</v>
      </c>
      <c r="C176" s="109">
        <v>4681150.4400000004</v>
      </c>
      <c r="D176" s="109">
        <v>5509684.8899999997</v>
      </c>
      <c r="E176" s="109">
        <v>0</v>
      </c>
      <c r="F176" s="109">
        <f t="shared" si="2"/>
        <v>13890082.969999999</v>
      </c>
    </row>
    <row r="177" spans="1:6" ht="45" customHeight="1" thickBot="1" x14ac:dyDescent="0.3">
      <c r="A177" s="108" t="s">
        <v>406</v>
      </c>
      <c r="B177" s="109">
        <v>4692839.08</v>
      </c>
      <c r="C177" s="109">
        <v>3352651.14</v>
      </c>
      <c r="D177" s="109">
        <v>13667787.619999999</v>
      </c>
      <c r="E177" s="109">
        <v>0</v>
      </c>
      <c r="F177" s="109">
        <f t="shared" si="2"/>
        <v>21713277.84</v>
      </c>
    </row>
    <row r="178" spans="1:6" ht="45" customHeight="1" thickBot="1" x14ac:dyDescent="0.3">
      <c r="A178" s="108" t="s">
        <v>407</v>
      </c>
      <c r="B178" s="109">
        <v>15663200.359999999</v>
      </c>
      <c r="C178" s="109">
        <v>54438632.979999997</v>
      </c>
      <c r="D178" s="109">
        <v>49591939.700000003</v>
      </c>
      <c r="E178" s="109">
        <v>0</v>
      </c>
      <c r="F178" s="109">
        <f t="shared" si="2"/>
        <v>119693773.04000001</v>
      </c>
    </row>
    <row r="179" spans="1:6" ht="45" customHeight="1" thickBot="1" x14ac:dyDescent="0.3">
      <c r="A179" s="108" t="s">
        <v>408</v>
      </c>
      <c r="B179" s="109">
        <v>33305155.420000002</v>
      </c>
      <c r="C179" s="109">
        <v>111590278.95999999</v>
      </c>
      <c r="D179" s="109">
        <v>88525361.25</v>
      </c>
      <c r="E179" s="109">
        <v>0</v>
      </c>
      <c r="F179" s="109">
        <f t="shared" si="2"/>
        <v>233420795.63</v>
      </c>
    </row>
    <row r="180" spans="1:6" ht="45" customHeight="1" thickBot="1" x14ac:dyDescent="0.3">
      <c r="A180" s="108" t="s">
        <v>409</v>
      </c>
      <c r="B180" s="109">
        <v>39334630.060000002</v>
      </c>
      <c r="C180" s="109">
        <v>119277154.8</v>
      </c>
      <c r="D180" s="109">
        <v>105734732.14</v>
      </c>
      <c r="E180" s="109">
        <v>0</v>
      </c>
      <c r="F180" s="109">
        <f t="shared" si="2"/>
        <v>264346517</v>
      </c>
    </row>
    <row r="181" spans="1:6" ht="45" customHeight="1" thickBot="1" x14ac:dyDescent="0.3">
      <c r="A181" s="108" t="s">
        <v>410</v>
      </c>
      <c r="B181" s="109">
        <v>873864.82</v>
      </c>
      <c r="C181" s="109">
        <v>4365644.7</v>
      </c>
      <c r="D181" s="109">
        <v>2906940.04</v>
      </c>
      <c r="E181" s="109">
        <v>0</v>
      </c>
      <c r="F181" s="109">
        <f t="shared" si="2"/>
        <v>8146449.5600000005</v>
      </c>
    </row>
    <row r="182" spans="1:6" ht="45" customHeight="1" thickBot="1" x14ac:dyDescent="0.3">
      <c r="A182" s="108" t="s">
        <v>411</v>
      </c>
      <c r="B182" s="109">
        <v>4078824.48</v>
      </c>
      <c r="C182" s="109">
        <v>13681119.119999999</v>
      </c>
      <c r="D182" s="109">
        <v>7986262.9900000002</v>
      </c>
      <c r="E182" s="109">
        <v>0</v>
      </c>
      <c r="F182" s="109">
        <f t="shared" si="2"/>
        <v>25746206.589999996</v>
      </c>
    </row>
    <row r="183" spans="1:6" ht="45" customHeight="1" thickBot="1" x14ac:dyDescent="0.3">
      <c r="A183" s="108" t="s">
        <v>412</v>
      </c>
      <c r="B183" s="109">
        <v>7487771.1399999997</v>
      </c>
      <c r="C183" s="109">
        <v>13415985.67</v>
      </c>
      <c r="D183" s="109">
        <v>9045268.4700000007</v>
      </c>
      <c r="E183" s="109">
        <v>0</v>
      </c>
      <c r="F183" s="109">
        <f t="shared" si="2"/>
        <v>29949025.280000001</v>
      </c>
    </row>
    <row r="184" spans="1:6" ht="45" customHeight="1" thickBot="1" x14ac:dyDescent="0.3">
      <c r="A184" s="108" t="s">
        <v>413</v>
      </c>
      <c r="B184" s="109">
        <v>420279.3</v>
      </c>
      <c r="C184" s="109">
        <v>3960153.33</v>
      </c>
      <c r="D184" s="109">
        <v>5516022.46</v>
      </c>
      <c r="E184" s="109">
        <v>0</v>
      </c>
      <c r="F184" s="109">
        <f t="shared" si="2"/>
        <v>9896455.0899999999</v>
      </c>
    </row>
    <row r="185" spans="1:6" ht="45" customHeight="1" thickBot="1" x14ac:dyDescent="0.3">
      <c r="A185" s="108" t="s">
        <v>414</v>
      </c>
      <c r="B185" s="109">
        <v>6357077.46</v>
      </c>
      <c r="C185" s="109">
        <v>20694997.969999999</v>
      </c>
      <c r="D185" s="109">
        <v>9231449.1400000006</v>
      </c>
      <c r="E185" s="109">
        <v>0</v>
      </c>
      <c r="F185" s="109">
        <f t="shared" si="2"/>
        <v>36283524.57</v>
      </c>
    </row>
    <row r="186" spans="1:6" ht="45" customHeight="1" thickBot="1" x14ac:dyDescent="0.3">
      <c r="A186" s="108" t="s">
        <v>415</v>
      </c>
      <c r="B186" s="109">
        <v>12370891.119999999</v>
      </c>
      <c r="C186" s="109">
        <v>24866164.600000001</v>
      </c>
      <c r="D186" s="109">
        <v>40864898.409999996</v>
      </c>
      <c r="E186" s="109">
        <v>0</v>
      </c>
      <c r="F186" s="109">
        <f t="shared" si="2"/>
        <v>78101954.129999995</v>
      </c>
    </row>
    <row r="187" spans="1:6" ht="45" customHeight="1" thickBot="1" x14ac:dyDescent="0.3">
      <c r="A187" s="108" t="s">
        <v>416</v>
      </c>
      <c r="B187" s="109">
        <v>7291074.5199999996</v>
      </c>
      <c r="C187" s="109">
        <v>25431107.210000001</v>
      </c>
      <c r="D187" s="109">
        <v>9702621.0999999996</v>
      </c>
      <c r="E187" s="109">
        <v>0</v>
      </c>
      <c r="F187" s="109">
        <f t="shared" si="2"/>
        <v>42424802.829999998</v>
      </c>
    </row>
    <row r="188" spans="1:6" ht="45" customHeight="1" thickBot="1" x14ac:dyDescent="0.3">
      <c r="A188" s="108" t="s">
        <v>417</v>
      </c>
      <c r="B188" s="109">
        <v>17873230.609999999</v>
      </c>
      <c r="C188" s="109">
        <v>63246936.170000002</v>
      </c>
      <c r="D188" s="109">
        <v>54637333.030000001</v>
      </c>
      <c r="E188" s="109">
        <v>0</v>
      </c>
      <c r="F188" s="109">
        <f t="shared" si="2"/>
        <v>135757499.81</v>
      </c>
    </row>
    <row r="189" spans="1:6" ht="45" customHeight="1" thickBot="1" x14ac:dyDescent="0.3">
      <c r="A189" s="108" t="s">
        <v>418</v>
      </c>
      <c r="B189" s="109">
        <v>4205819.72</v>
      </c>
      <c r="C189" s="109">
        <v>11527009.15</v>
      </c>
      <c r="D189" s="109">
        <v>3616220.57</v>
      </c>
      <c r="E189" s="109">
        <v>0</v>
      </c>
      <c r="F189" s="109">
        <f t="shared" si="2"/>
        <v>19349049.440000001</v>
      </c>
    </row>
    <row r="190" spans="1:6" ht="45" customHeight="1" thickBot="1" x14ac:dyDescent="0.3">
      <c r="A190" s="108" t="s">
        <v>419</v>
      </c>
      <c r="B190" s="109">
        <v>2440280.94</v>
      </c>
      <c r="C190" s="109">
        <v>2810934.34</v>
      </c>
      <c r="D190" s="109">
        <v>1457317.41</v>
      </c>
      <c r="E190" s="109">
        <v>0</v>
      </c>
      <c r="F190" s="109">
        <f t="shared" si="2"/>
        <v>6708532.6899999995</v>
      </c>
    </row>
    <row r="191" spans="1:6" ht="45" customHeight="1" thickBot="1" x14ac:dyDescent="0.3">
      <c r="A191" s="108" t="s">
        <v>420</v>
      </c>
      <c r="B191" s="109">
        <v>3004021.27</v>
      </c>
      <c r="C191" s="109">
        <v>6259214.4500000002</v>
      </c>
      <c r="D191" s="109">
        <v>7394363.9100000001</v>
      </c>
      <c r="E191" s="109">
        <v>0</v>
      </c>
      <c r="F191" s="109">
        <f t="shared" si="2"/>
        <v>16657599.630000001</v>
      </c>
    </row>
    <row r="192" spans="1:6" ht="45" customHeight="1" thickBot="1" x14ac:dyDescent="0.3">
      <c r="A192" s="108" t="s">
        <v>421</v>
      </c>
      <c r="B192" s="109">
        <v>2116032.11</v>
      </c>
      <c r="C192" s="109">
        <v>6339659.4299999997</v>
      </c>
      <c r="D192" s="109">
        <v>6575408.8499999996</v>
      </c>
      <c r="E192" s="109">
        <v>0</v>
      </c>
      <c r="F192" s="109">
        <f t="shared" si="2"/>
        <v>15031100.389999999</v>
      </c>
    </row>
    <row r="193" spans="1:6" ht="45" customHeight="1" thickBot="1" x14ac:dyDescent="0.3">
      <c r="A193" s="108" t="s">
        <v>422</v>
      </c>
      <c r="B193" s="109">
        <v>4837837.8899999997</v>
      </c>
      <c r="C193" s="109">
        <v>7879780.4100000001</v>
      </c>
      <c r="D193" s="109">
        <v>13613317.91</v>
      </c>
      <c r="E193" s="109">
        <v>0</v>
      </c>
      <c r="F193" s="109">
        <f t="shared" si="2"/>
        <v>26330936.210000001</v>
      </c>
    </row>
    <row r="194" spans="1:6" ht="45" customHeight="1" thickBot="1" x14ac:dyDescent="0.3">
      <c r="A194" s="108" t="s">
        <v>423</v>
      </c>
      <c r="B194" s="109">
        <v>76391336.920000002</v>
      </c>
      <c r="C194" s="109">
        <v>229203961.78999999</v>
      </c>
      <c r="D194" s="109">
        <v>175874489.77000001</v>
      </c>
      <c r="E194" s="109">
        <v>0</v>
      </c>
      <c r="F194" s="109">
        <f t="shared" si="2"/>
        <v>481469788.48000002</v>
      </c>
    </row>
    <row r="195" spans="1:6" ht="45" customHeight="1" thickBot="1" x14ac:dyDescent="0.3">
      <c r="A195" s="108" t="s">
        <v>424</v>
      </c>
      <c r="B195" s="109">
        <v>1693966.89</v>
      </c>
      <c r="C195" s="109">
        <v>1321082.21</v>
      </c>
      <c r="D195" s="109">
        <v>2360880.5499999998</v>
      </c>
      <c r="E195" s="109">
        <v>0</v>
      </c>
      <c r="F195" s="109">
        <f t="shared" si="2"/>
        <v>5375929.6499999994</v>
      </c>
    </row>
    <row r="196" spans="1:6" ht="45" customHeight="1" thickBot="1" x14ac:dyDescent="0.3">
      <c r="A196" s="108" t="s">
        <v>425</v>
      </c>
      <c r="B196" s="109">
        <v>11767618.609999999</v>
      </c>
      <c r="C196" s="109">
        <v>30535989.859999999</v>
      </c>
      <c r="D196" s="109">
        <v>36803865.82</v>
      </c>
      <c r="E196" s="109">
        <v>0</v>
      </c>
      <c r="F196" s="109">
        <f t="shared" si="2"/>
        <v>79107474.289999992</v>
      </c>
    </row>
    <row r="197" spans="1:6" ht="45" customHeight="1" thickBot="1" x14ac:dyDescent="0.3">
      <c r="A197" s="108" t="s">
        <v>426</v>
      </c>
      <c r="B197" s="109">
        <v>5576424.21</v>
      </c>
      <c r="C197" s="109">
        <v>17933303.59</v>
      </c>
      <c r="D197" s="109">
        <v>28173265.829999998</v>
      </c>
      <c r="E197" s="109">
        <v>0</v>
      </c>
      <c r="F197" s="109">
        <f t="shared" si="2"/>
        <v>51682993.629999995</v>
      </c>
    </row>
    <row r="198" spans="1:6" ht="45" customHeight="1" thickBot="1" x14ac:dyDescent="0.3">
      <c r="A198" s="108" t="s">
        <v>427</v>
      </c>
      <c r="B198" s="109">
        <v>249382797.53999999</v>
      </c>
      <c r="C198" s="109">
        <v>567983967.01999998</v>
      </c>
      <c r="D198" s="109">
        <v>490897517.02999997</v>
      </c>
      <c r="E198" s="109">
        <v>9864755.4000000004</v>
      </c>
      <c r="F198" s="109">
        <f t="shared" si="2"/>
        <v>1318129036.99</v>
      </c>
    </row>
    <row r="199" spans="1:6" ht="45" customHeight="1" thickBot="1" x14ac:dyDescent="0.3">
      <c r="A199" s="108" t="s">
        <v>428</v>
      </c>
      <c r="B199" s="109">
        <v>5597740.25</v>
      </c>
      <c r="C199" s="109">
        <v>9022484.8100000005</v>
      </c>
      <c r="D199" s="109">
        <v>12637284.59</v>
      </c>
      <c r="E199" s="109">
        <v>0</v>
      </c>
      <c r="F199" s="109">
        <f t="shared" ref="F199:F217" si="3">SUM(B199:E199)</f>
        <v>27257509.649999999</v>
      </c>
    </row>
    <row r="200" spans="1:6" ht="45" customHeight="1" thickBot="1" x14ac:dyDescent="0.3">
      <c r="A200" s="108" t="s">
        <v>429</v>
      </c>
      <c r="B200" s="109">
        <v>1643889.75</v>
      </c>
      <c r="C200" s="109">
        <v>2566772.83</v>
      </c>
      <c r="D200" s="109">
        <v>3468726.57</v>
      </c>
      <c r="E200" s="109">
        <v>0</v>
      </c>
      <c r="F200" s="109">
        <f t="shared" si="3"/>
        <v>7679389.1500000004</v>
      </c>
    </row>
    <row r="201" spans="1:6" ht="45" customHeight="1" thickBot="1" x14ac:dyDescent="0.3">
      <c r="A201" s="108" t="s">
        <v>430</v>
      </c>
      <c r="B201" s="109">
        <v>3640175.44</v>
      </c>
      <c r="C201" s="109">
        <v>10507177.93</v>
      </c>
      <c r="D201" s="109">
        <v>15876519.6</v>
      </c>
      <c r="E201" s="109">
        <v>0</v>
      </c>
      <c r="F201" s="109">
        <f t="shared" si="3"/>
        <v>30023872.969999999</v>
      </c>
    </row>
    <row r="202" spans="1:6" ht="45" customHeight="1" thickBot="1" x14ac:dyDescent="0.3">
      <c r="A202" s="108" t="s">
        <v>431</v>
      </c>
      <c r="B202" s="109">
        <v>3401796.51</v>
      </c>
      <c r="C202" s="109">
        <v>11132609.640000001</v>
      </c>
      <c r="D202" s="109">
        <v>15032687.609999999</v>
      </c>
      <c r="E202" s="109">
        <v>0</v>
      </c>
      <c r="F202" s="109">
        <f t="shared" si="3"/>
        <v>29567093.759999998</v>
      </c>
    </row>
    <row r="203" spans="1:6" ht="45" customHeight="1" thickBot="1" x14ac:dyDescent="0.3">
      <c r="A203" s="108" t="s">
        <v>432</v>
      </c>
      <c r="B203" s="109">
        <v>2241193.02</v>
      </c>
      <c r="C203" s="109">
        <v>11557641.23</v>
      </c>
      <c r="D203" s="109">
        <v>7462292.46</v>
      </c>
      <c r="E203" s="109">
        <v>0</v>
      </c>
      <c r="F203" s="109">
        <f t="shared" si="3"/>
        <v>21261126.710000001</v>
      </c>
    </row>
    <row r="204" spans="1:6" ht="45" customHeight="1" thickBot="1" x14ac:dyDescent="0.3">
      <c r="A204" s="108" t="s">
        <v>433</v>
      </c>
      <c r="B204" s="109">
        <v>7246312.75</v>
      </c>
      <c r="C204" s="109">
        <v>19299422.469999999</v>
      </c>
      <c r="D204" s="109">
        <v>11340714.9</v>
      </c>
      <c r="E204" s="109">
        <v>0</v>
      </c>
      <c r="F204" s="109">
        <f t="shared" si="3"/>
        <v>37886450.119999997</v>
      </c>
    </row>
    <row r="205" spans="1:6" ht="45" customHeight="1" thickBot="1" x14ac:dyDescent="0.3">
      <c r="A205" s="108" t="s">
        <v>434</v>
      </c>
      <c r="B205" s="109">
        <v>2069890.06</v>
      </c>
      <c r="C205" s="109">
        <v>4599808.49</v>
      </c>
      <c r="D205" s="109">
        <v>9819898.2699999996</v>
      </c>
      <c r="E205" s="109">
        <v>0</v>
      </c>
      <c r="F205" s="109">
        <f t="shared" si="3"/>
        <v>16489596.82</v>
      </c>
    </row>
    <row r="206" spans="1:6" ht="45" customHeight="1" thickBot="1" x14ac:dyDescent="0.3">
      <c r="A206" s="108" t="s">
        <v>435</v>
      </c>
      <c r="B206" s="109">
        <v>23824410.800000001</v>
      </c>
      <c r="C206" s="109">
        <v>52418079.380000003</v>
      </c>
      <c r="D206" s="109">
        <v>46094123.880000003</v>
      </c>
      <c r="E206" s="109">
        <v>0</v>
      </c>
      <c r="F206" s="109">
        <f t="shared" si="3"/>
        <v>122336614.06</v>
      </c>
    </row>
    <row r="207" spans="1:6" ht="45" customHeight="1" thickBot="1" x14ac:dyDescent="0.3">
      <c r="A207" s="108" t="s">
        <v>436</v>
      </c>
      <c r="B207" s="109">
        <v>12312249.390000001</v>
      </c>
      <c r="C207" s="109">
        <v>26850199.460000001</v>
      </c>
      <c r="D207" s="109">
        <v>14951001.76</v>
      </c>
      <c r="E207" s="109">
        <v>0</v>
      </c>
      <c r="F207" s="109">
        <f t="shared" si="3"/>
        <v>54113450.609999999</v>
      </c>
    </row>
    <row r="208" spans="1:6" ht="45" customHeight="1" thickBot="1" x14ac:dyDescent="0.3">
      <c r="A208" s="108" t="s">
        <v>437</v>
      </c>
      <c r="B208" s="109">
        <v>10262013.26</v>
      </c>
      <c r="C208" s="109">
        <v>21592016.16</v>
      </c>
      <c r="D208" s="109">
        <v>12146227.220000001</v>
      </c>
      <c r="E208" s="109">
        <v>0</v>
      </c>
      <c r="F208" s="109">
        <f t="shared" si="3"/>
        <v>44000256.640000001</v>
      </c>
    </row>
    <row r="209" spans="1:6" ht="45" customHeight="1" thickBot="1" x14ac:dyDescent="0.3">
      <c r="A209" s="108" t="s">
        <v>438</v>
      </c>
      <c r="B209" s="109">
        <v>9702004.4299999997</v>
      </c>
      <c r="C209" s="109">
        <v>58826409.649999999</v>
      </c>
      <c r="D209" s="109">
        <v>37184162.530000001</v>
      </c>
      <c r="E209" s="109">
        <v>0</v>
      </c>
      <c r="F209" s="109">
        <f t="shared" si="3"/>
        <v>105712576.61</v>
      </c>
    </row>
    <row r="210" spans="1:6" ht="45" customHeight="1" thickBot="1" x14ac:dyDescent="0.3">
      <c r="A210" s="108" t="s">
        <v>439</v>
      </c>
      <c r="B210" s="109">
        <v>10066048.199999999</v>
      </c>
      <c r="C210" s="109">
        <v>26834017.050000001</v>
      </c>
      <c r="D210" s="109">
        <v>37841501.090000004</v>
      </c>
      <c r="E210" s="109">
        <v>0</v>
      </c>
      <c r="F210" s="109">
        <f t="shared" si="3"/>
        <v>74741566.340000004</v>
      </c>
    </row>
    <row r="211" spans="1:6" ht="45" customHeight="1" thickBot="1" x14ac:dyDescent="0.3">
      <c r="A211" s="108" t="s">
        <v>440</v>
      </c>
      <c r="B211" s="109">
        <v>7506229.7400000002</v>
      </c>
      <c r="C211" s="109">
        <v>36445228.799999997</v>
      </c>
      <c r="D211" s="109">
        <v>25912503.5</v>
      </c>
      <c r="E211" s="109">
        <v>0</v>
      </c>
      <c r="F211" s="109">
        <f t="shared" si="3"/>
        <v>69863962.039999992</v>
      </c>
    </row>
    <row r="212" spans="1:6" ht="45" customHeight="1" thickBot="1" x14ac:dyDescent="0.3">
      <c r="A212" s="108" t="s">
        <v>441</v>
      </c>
      <c r="B212" s="109">
        <v>19697741.609999999</v>
      </c>
      <c r="C212" s="109">
        <v>57843597.759999998</v>
      </c>
      <c r="D212" s="109">
        <v>39314667.619999997</v>
      </c>
      <c r="E212" s="109">
        <v>0</v>
      </c>
      <c r="F212" s="109">
        <f t="shared" si="3"/>
        <v>116856006.99000001</v>
      </c>
    </row>
    <row r="213" spans="1:6" ht="45" customHeight="1" thickBot="1" x14ac:dyDescent="0.3">
      <c r="A213" s="108" t="s">
        <v>442</v>
      </c>
      <c r="B213" s="109">
        <v>6065795.4199999999</v>
      </c>
      <c r="C213" s="109">
        <v>26550620.789999999</v>
      </c>
      <c r="D213" s="109">
        <v>18837964.920000002</v>
      </c>
      <c r="E213" s="109">
        <v>0</v>
      </c>
      <c r="F213" s="109">
        <f t="shared" si="3"/>
        <v>51454381.130000003</v>
      </c>
    </row>
    <row r="214" spans="1:6" ht="45" customHeight="1" thickBot="1" x14ac:dyDescent="0.3">
      <c r="A214" s="108" t="s">
        <v>443</v>
      </c>
      <c r="B214" s="109">
        <v>9754372.4900000002</v>
      </c>
      <c r="C214" s="109">
        <v>23927190.440000001</v>
      </c>
      <c r="D214" s="109">
        <v>11370548.539999999</v>
      </c>
      <c r="E214" s="109">
        <v>0</v>
      </c>
      <c r="F214" s="109">
        <f t="shared" si="3"/>
        <v>45052111.469999999</v>
      </c>
    </row>
    <row r="215" spans="1:6" ht="45" customHeight="1" thickBot="1" x14ac:dyDescent="0.3">
      <c r="A215" s="108" t="s">
        <v>444</v>
      </c>
      <c r="B215" s="109">
        <v>12918131.300000001</v>
      </c>
      <c r="C215" s="109">
        <v>54261452.5</v>
      </c>
      <c r="D215" s="109">
        <v>22765493.25</v>
      </c>
      <c r="E215" s="109">
        <v>0</v>
      </c>
      <c r="F215" s="109">
        <f t="shared" si="3"/>
        <v>89945077.049999997</v>
      </c>
    </row>
    <row r="216" spans="1:6" ht="45" customHeight="1" thickBot="1" x14ac:dyDescent="0.3">
      <c r="A216" s="108" t="s">
        <v>445</v>
      </c>
      <c r="B216" s="109">
        <v>8484406</v>
      </c>
      <c r="C216" s="109">
        <v>22573832.559999999</v>
      </c>
      <c r="D216" s="109">
        <v>35883502.539999999</v>
      </c>
      <c r="E216" s="109">
        <v>0</v>
      </c>
      <c r="F216" s="109">
        <f t="shared" si="3"/>
        <v>66941741.099999994</v>
      </c>
    </row>
    <row r="217" spans="1:6" ht="45" customHeight="1" thickBot="1" x14ac:dyDescent="0.3">
      <c r="A217" s="108" t="s">
        <v>446</v>
      </c>
      <c r="B217" s="109">
        <v>6888646.0800000001</v>
      </c>
      <c r="C217" s="109">
        <v>22045891.710000001</v>
      </c>
      <c r="D217" s="109">
        <v>14258813.58</v>
      </c>
      <c r="E217" s="109">
        <v>0</v>
      </c>
      <c r="F217" s="109">
        <f t="shared" si="3"/>
        <v>43193351.369999997</v>
      </c>
    </row>
    <row r="218" spans="1:6" ht="42" customHeight="1" thickBot="1" x14ac:dyDescent="0.3">
      <c r="A218" s="56" t="s">
        <v>34</v>
      </c>
      <c r="B218" s="110">
        <f>SUM(B6:B217)</f>
        <v>3460942119.1700006</v>
      </c>
      <c r="C218" s="110">
        <f t="shared" ref="C218:F218" si="4">SUM(C6:C217)</f>
        <v>8462971139.7900019</v>
      </c>
      <c r="D218" s="110">
        <f t="shared" si="4"/>
        <v>7919976704.2800026</v>
      </c>
      <c r="E218" s="110">
        <f t="shared" si="4"/>
        <v>79313606.960000008</v>
      </c>
      <c r="F218" s="110">
        <f t="shared" si="4"/>
        <v>19923203570.200012</v>
      </c>
    </row>
    <row r="219" spans="1:6" x14ac:dyDescent="0.25"/>
    <row r="220" spans="1:6" x14ac:dyDescent="0.25"/>
    <row r="221" spans="1:6" x14ac:dyDescent="0.25">
      <c r="A221" t="s">
        <v>447</v>
      </c>
    </row>
    <row r="222" spans="1:6" x14ac:dyDescent="0.25"/>
    <row r="223" spans="1:6" x14ac:dyDescent="0.25"/>
    <row r="224" spans="1:6"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sheetData>
  <mergeCells count="3">
    <mergeCell ref="A2:F2"/>
    <mergeCell ref="A4:A5"/>
    <mergeCell ref="B4:E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topLeftCell="A4" workbookViewId="0">
      <selection activeCell="B7" sqref="B7"/>
    </sheetView>
  </sheetViews>
  <sheetFormatPr baseColWidth="10" defaultColWidth="0" defaultRowHeight="15.75" zeroHeight="1" x14ac:dyDescent="0.25"/>
  <cols>
    <col min="1" max="1" width="4.42578125" style="19" customWidth="1"/>
    <col min="2" max="2" width="30.7109375" style="19" customWidth="1"/>
    <col min="3" max="5" width="50.5703125" style="19" customWidth="1"/>
    <col min="6" max="16384" width="11.42578125" style="19" hidden="1"/>
  </cols>
  <sheetData>
    <row r="1" spans="1:5" x14ac:dyDescent="0.25"/>
    <row r="2" spans="1:5" x14ac:dyDescent="0.25">
      <c r="B2" s="273" t="s">
        <v>160</v>
      </c>
      <c r="C2" s="273"/>
      <c r="D2" s="273"/>
      <c r="E2" s="273"/>
    </row>
    <row r="3" spans="1:5" x14ac:dyDescent="0.25">
      <c r="B3" s="273"/>
      <c r="C3" s="273"/>
      <c r="D3" s="273"/>
      <c r="E3" s="273"/>
    </row>
    <row r="4" spans="1:5" ht="16.5" thickBot="1" x14ac:dyDescent="0.3">
      <c r="B4" s="94"/>
      <c r="C4" s="55"/>
      <c r="D4" s="55"/>
      <c r="E4" s="94"/>
    </row>
    <row r="5" spans="1:5" ht="16.5" thickBot="1" x14ac:dyDescent="0.3">
      <c r="A5" s="92"/>
      <c r="B5" s="92" t="s">
        <v>104</v>
      </c>
      <c r="C5" s="270" t="s">
        <v>106</v>
      </c>
      <c r="D5" s="272"/>
      <c r="E5" s="260" t="s">
        <v>34</v>
      </c>
    </row>
    <row r="6" spans="1:5" ht="16.5" thickBot="1" x14ac:dyDescent="0.3">
      <c r="A6" s="93"/>
      <c r="B6" s="93" t="s">
        <v>105</v>
      </c>
      <c r="C6" s="54" t="s">
        <v>107</v>
      </c>
      <c r="D6" s="54" t="s">
        <v>108</v>
      </c>
      <c r="E6" s="261"/>
    </row>
    <row r="7" spans="1:5" ht="30.75" thickBot="1" x14ac:dyDescent="0.3">
      <c r="A7" s="111">
        <v>1</v>
      </c>
      <c r="B7" s="112" t="s">
        <v>448</v>
      </c>
      <c r="C7" s="113">
        <v>27</v>
      </c>
      <c r="D7" s="113"/>
      <c r="E7" s="113">
        <f>C7+D7</f>
        <v>27</v>
      </c>
    </row>
    <row r="8" spans="1:5" ht="30.75" thickBot="1" x14ac:dyDescent="0.3">
      <c r="A8" s="111">
        <v>2</v>
      </c>
      <c r="B8" s="112" t="s">
        <v>449</v>
      </c>
      <c r="C8" s="113">
        <v>44639</v>
      </c>
      <c r="D8" s="113">
        <v>49663</v>
      </c>
      <c r="E8" s="113">
        <f t="shared" ref="E8:E14" si="0">C8+D8</f>
        <v>94302</v>
      </c>
    </row>
    <row r="9" spans="1:5" ht="45.75" thickBot="1" x14ac:dyDescent="0.3">
      <c r="A9" s="111">
        <v>3</v>
      </c>
      <c r="B9" s="114" t="s">
        <v>450</v>
      </c>
      <c r="C9" s="113">
        <v>11616</v>
      </c>
      <c r="D9" s="113"/>
      <c r="E9" s="113">
        <f t="shared" si="0"/>
        <v>11616</v>
      </c>
    </row>
    <row r="10" spans="1:5" ht="30.75" thickBot="1" x14ac:dyDescent="0.3">
      <c r="A10" s="111">
        <v>4</v>
      </c>
      <c r="B10" s="114" t="s">
        <v>451</v>
      </c>
      <c r="C10" s="113">
        <v>81</v>
      </c>
      <c r="D10" s="113">
        <v>96</v>
      </c>
      <c r="E10" s="113">
        <f t="shared" si="0"/>
        <v>177</v>
      </c>
    </row>
    <row r="11" spans="1:5" ht="45.75" thickBot="1" x14ac:dyDescent="0.3">
      <c r="A11" s="111">
        <v>5</v>
      </c>
      <c r="B11" s="114" t="s">
        <v>452</v>
      </c>
      <c r="C11" s="113">
        <v>55</v>
      </c>
      <c r="D11" s="113"/>
      <c r="E11" s="113">
        <f t="shared" si="0"/>
        <v>55</v>
      </c>
    </row>
    <row r="12" spans="1:5" ht="45.75" thickBot="1" x14ac:dyDescent="0.3">
      <c r="A12" s="111">
        <v>6</v>
      </c>
      <c r="B12" s="114" t="s">
        <v>453</v>
      </c>
      <c r="C12" s="113">
        <v>1</v>
      </c>
      <c r="D12" s="113"/>
      <c r="E12" s="113">
        <f t="shared" si="0"/>
        <v>1</v>
      </c>
    </row>
    <row r="13" spans="1:5" ht="60.75" thickBot="1" x14ac:dyDescent="0.3">
      <c r="A13" s="111">
        <v>7</v>
      </c>
      <c r="B13" s="114" t="s">
        <v>454</v>
      </c>
      <c r="C13" s="113">
        <v>61</v>
      </c>
      <c r="D13" s="113"/>
      <c r="E13" s="113">
        <f t="shared" si="0"/>
        <v>61</v>
      </c>
    </row>
    <row r="14" spans="1:5" ht="45.75" thickBot="1" x14ac:dyDescent="0.3">
      <c r="A14" s="111">
        <v>8</v>
      </c>
      <c r="B14" s="114" t="s">
        <v>455</v>
      </c>
      <c r="C14" s="113">
        <v>81</v>
      </c>
      <c r="D14" s="113">
        <v>89</v>
      </c>
      <c r="E14" s="113">
        <f t="shared" si="0"/>
        <v>170</v>
      </c>
    </row>
    <row r="15" spans="1:5" ht="16.5" thickBot="1" x14ac:dyDescent="0.3">
      <c r="A15" s="56"/>
      <c r="B15" s="56" t="s">
        <v>34</v>
      </c>
      <c r="C15" s="115">
        <f>SUM(C7:C14)</f>
        <v>56561</v>
      </c>
      <c r="D15" s="115">
        <f>SUM(D7:D14)</f>
        <v>49848</v>
      </c>
      <c r="E15" s="115">
        <f>SUM(E7:E14)</f>
        <v>106409</v>
      </c>
    </row>
    <row r="16" spans="1:5" x14ac:dyDescent="0.25">
      <c r="B16" s="274" t="s">
        <v>161</v>
      </c>
      <c r="C16" s="274"/>
      <c r="D16" s="274"/>
      <c r="E16" s="274"/>
    </row>
    <row r="17" spans="2:2" hidden="1" x14ac:dyDescent="0.25"/>
    <row r="18" spans="2:2" hidden="1" x14ac:dyDescent="0.25">
      <c r="B18" s="17"/>
    </row>
    <row r="19" spans="2:2" x14ac:dyDescent="0.25"/>
    <row r="20" spans="2:2" x14ac:dyDescent="0.25"/>
    <row r="21" spans="2:2" x14ac:dyDescent="0.25"/>
    <row r="22" spans="2:2" x14ac:dyDescent="0.25"/>
    <row r="23" spans="2:2" x14ac:dyDescent="0.25"/>
  </sheetData>
  <mergeCells count="4">
    <mergeCell ref="B2:E3"/>
    <mergeCell ref="C5:D5"/>
    <mergeCell ref="E5:E6"/>
    <mergeCell ref="B16:E1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topLeftCell="A37" workbookViewId="0">
      <selection activeCell="C44" sqref="C44"/>
    </sheetView>
  </sheetViews>
  <sheetFormatPr baseColWidth="10" defaultColWidth="0" defaultRowHeight="15.75" zeroHeight="1" x14ac:dyDescent="0.25"/>
  <cols>
    <col min="1" max="1" width="33.28515625" style="19" customWidth="1"/>
    <col min="2" max="2" width="24.140625" style="19" customWidth="1"/>
    <col min="3" max="3" width="28.5703125" style="19" customWidth="1"/>
    <col min="4" max="4" width="36.28515625" style="19" customWidth="1"/>
    <col min="5" max="5" width="53.28515625" style="19" bestFit="1" customWidth="1"/>
    <col min="6" max="16384" width="9.140625" style="19" hidden="1"/>
  </cols>
  <sheetData>
    <row r="1" spans="1:5" x14ac:dyDescent="0.25"/>
    <row r="2" spans="1:5" x14ac:dyDescent="0.25">
      <c r="A2" s="264" t="s">
        <v>157</v>
      </c>
      <c r="B2" s="264"/>
      <c r="C2" s="264"/>
      <c r="D2" s="264"/>
      <c r="E2" s="264"/>
    </row>
    <row r="3" spans="1:5" ht="16.5" thickBot="1" x14ac:dyDescent="0.3">
      <c r="A3" s="44"/>
    </row>
    <row r="4" spans="1:5" ht="45" customHeight="1" x14ac:dyDescent="0.25">
      <c r="A4" s="260" t="s">
        <v>32</v>
      </c>
      <c r="B4" s="260" t="s">
        <v>33</v>
      </c>
      <c r="C4" s="260" t="s">
        <v>34</v>
      </c>
      <c r="D4" s="260" t="s">
        <v>152</v>
      </c>
      <c r="E4" s="260" t="s">
        <v>35</v>
      </c>
    </row>
    <row r="5" spans="1:5" ht="29.25" customHeight="1" thickBot="1" x14ac:dyDescent="0.3">
      <c r="A5" s="261"/>
      <c r="B5" s="261"/>
      <c r="C5" s="261"/>
      <c r="D5" s="261"/>
      <c r="E5" s="261"/>
    </row>
    <row r="6" spans="1:5" ht="22.5" customHeight="1" thickBot="1" x14ac:dyDescent="0.3">
      <c r="A6" s="270" t="s">
        <v>153</v>
      </c>
      <c r="B6" s="271"/>
      <c r="C6" s="271"/>
      <c r="D6" s="271"/>
      <c r="E6" s="272"/>
    </row>
    <row r="7" spans="1:5" ht="39" customHeight="1" thickBot="1" x14ac:dyDescent="0.3">
      <c r="A7" s="275" t="s">
        <v>36</v>
      </c>
      <c r="B7" s="116" t="s">
        <v>456</v>
      </c>
      <c r="C7" s="123">
        <v>32943146097.880001</v>
      </c>
      <c r="D7" s="278">
        <f>+(C7+C8+C9+C10+C11)/C49</f>
        <v>0.57297054786397417</v>
      </c>
      <c r="E7" s="129" t="s">
        <v>494</v>
      </c>
    </row>
    <row r="8" spans="1:5" ht="25.5" customHeight="1" thickBot="1" x14ac:dyDescent="0.3">
      <c r="A8" s="276"/>
      <c r="B8" s="116" t="s">
        <v>457</v>
      </c>
      <c r="C8" s="124">
        <v>1682946768</v>
      </c>
      <c r="D8" s="279"/>
      <c r="E8" s="77" t="s">
        <v>494</v>
      </c>
    </row>
    <row r="9" spans="1:5" ht="25.5" customHeight="1" thickBot="1" x14ac:dyDescent="0.3">
      <c r="A9" s="276"/>
      <c r="B9" s="116" t="s">
        <v>458</v>
      </c>
      <c r="C9" s="124">
        <v>731495544</v>
      </c>
      <c r="D9" s="279"/>
      <c r="E9" s="77" t="s">
        <v>494</v>
      </c>
    </row>
    <row r="10" spans="1:5" ht="31.5" customHeight="1" thickBot="1" x14ac:dyDescent="0.3">
      <c r="A10" s="276"/>
      <c r="B10" s="116" t="s">
        <v>459</v>
      </c>
      <c r="C10" s="124">
        <v>1703741.69</v>
      </c>
      <c r="D10" s="279"/>
      <c r="E10" s="77" t="s">
        <v>494</v>
      </c>
    </row>
    <row r="11" spans="1:5" ht="31.5" customHeight="1" thickBot="1" x14ac:dyDescent="0.3">
      <c r="A11" s="276"/>
      <c r="B11" s="116" t="s">
        <v>460</v>
      </c>
      <c r="C11" s="124">
        <v>445403.79</v>
      </c>
      <c r="D11" s="280"/>
      <c r="E11" s="77" t="s">
        <v>494</v>
      </c>
    </row>
    <row r="12" spans="1:5" ht="51" customHeight="1" thickBot="1" x14ac:dyDescent="0.3">
      <c r="A12" s="276"/>
      <c r="B12" s="116" t="s">
        <v>461</v>
      </c>
      <c r="C12" s="124">
        <v>539678477.03999996</v>
      </c>
      <c r="D12" s="130">
        <f>+(C12)/C49</f>
        <v>8.7449708068642277E-3</v>
      </c>
      <c r="E12" s="77" t="s">
        <v>494</v>
      </c>
    </row>
    <row r="13" spans="1:5" ht="40.5" customHeight="1" thickBot="1" x14ac:dyDescent="0.3">
      <c r="A13" s="276"/>
      <c r="B13" s="116" t="s">
        <v>462</v>
      </c>
      <c r="C13" s="124">
        <v>222027028.58000001</v>
      </c>
      <c r="D13" s="130">
        <f>+C13/C49</f>
        <v>3.5977345139205923E-3</v>
      </c>
      <c r="E13" s="77" t="s">
        <v>494</v>
      </c>
    </row>
    <row r="14" spans="1:5" ht="40.5" customHeight="1" thickBot="1" x14ac:dyDescent="0.3">
      <c r="A14" s="276"/>
      <c r="B14" s="116" t="s">
        <v>463</v>
      </c>
      <c r="C14" s="124">
        <v>10430598.449999999</v>
      </c>
      <c r="D14" s="130">
        <f>+C14/C49</f>
        <v>1.6901781861612493E-4</v>
      </c>
      <c r="E14" s="77" t="s">
        <v>494</v>
      </c>
    </row>
    <row r="15" spans="1:5" ht="40.5" customHeight="1" thickBot="1" x14ac:dyDescent="0.3">
      <c r="A15" s="276"/>
      <c r="B15" s="116" t="s">
        <v>464</v>
      </c>
      <c r="C15" s="124">
        <v>1395716542.5999999</v>
      </c>
      <c r="D15" s="130">
        <f>+C15/C49</f>
        <v>2.2616244558498158E-2</v>
      </c>
      <c r="E15" s="129" t="s">
        <v>494</v>
      </c>
    </row>
    <row r="16" spans="1:5" ht="40.5" customHeight="1" thickBot="1" x14ac:dyDescent="0.3">
      <c r="A16" s="276"/>
      <c r="B16" s="116" t="s">
        <v>465</v>
      </c>
      <c r="C16" s="124">
        <v>38964373</v>
      </c>
      <c r="D16" s="130">
        <f>+(C16)/C49</f>
        <v>6.3138019930247021E-4</v>
      </c>
      <c r="E16" s="77" t="s">
        <v>494</v>
      </c>
    </row>
    <row r="17" spans="1:5" ht="40.5" customHeight="1" thickBot="1" x14ac:dyDescent="0.3">
      <c r="A17" s="276"/>
      <c r="B17" s="116" t="s">
        <v>466</v>
      </c>
      <c r="C17" s="124">
        <v>11275985.77</v>
      </c>
      <c r="D17" s="130">
        <f>+(C17)/C49</f>
        <v>1.8271650727690183E-4</v>
      </c>
      <c r="E17" s="77" t="s">
        <v>494</v>
      </c>
    </row>
    <row r="18" spans="1:5" ht="54.75" customHeight="1" thickBot="1" x14ac:dyDescent="0.3">
      <c r="A18" s="276"/>
      <c r="B18" s="116" t="s">
        <v>467</v>
      </c>
      <c r="C18" s="124">
        <v>469051</v>
      </c>
      <c r="D18" s="130">
        <f>+(C18)/C49</f>
        <v>7.6005204514139866E-6</v>
      </c>
      <c r="E18" s="77" t="s">
        <v>494</v>
      </c>
    </row>
    <row r="19" spans="1:5" ht="47.25" customHeight="1" thickBot="1" x14ac:dyDescent="0.3">
      <c r="A19" s="276"/>
      <c r="B19" s="116" t="s">
        <v>468</v>
      </c>
      <c r="C19" s="124">
        <v>96027.25</v>
      </c>
      <c r="D19" s="130">
        <f>+(C19)/C49</f>
        <v>1.5560292537869948E-6</v>
      </c>
      <c r="E19" s="77" t="s">
        <v>494</v>
      </c>
    </row>
    <row r="20" spans="1:5" ht="54.75" customHeight="1" thickBot="1" x14ac:dyDescent="0.3">
      <c r="A20" s="276"/>
      <c r="B20" s="116" t="s">
        <v>469</v>
      </c>
      <c r="C20" s="124">
        <v>6400000</v>
      </c>
      <c r="D20" s="130">
        <f>+(C20)/C49</f>
        <v>1.0370584624923412E-4</v>
      </c>
      <c r="E20" s="77" t="s">
        <v>494</v>
      </c>
    </row>
    <row r="21" spans="1:5" ht="40.5" customHeight="1" thickBot="1" x14ac:dyDescent="0.3">
      <c r="A21" s="276"/>
      <c r="B21" s="116" t="s">
        <v>470</v>
      </c>
      <c r="C21" s="124">
        <v>8447390.4900000002</v>
      </c>
      <c r="D21" s="130">
        <f>+(C21)/C49</f>
        <v>1.3688184052549726E-4</v>
      </c>
      <c r="E21" s="129" t="s">
        <v>494</v>
      </c>
    </row>
    <row r="22" spans="1:5" ht="66.75" customHeight="1" thickBot="1" x14ac:dyDescent="0.3">
      <c r="A22" s="276"/>
      <c r="B22" s="116" t="s">
        <v>471</v>
      </c>
      <c r="C22" s="124">
        <v>11164.11</v>
      </c>
      <c r="D22" s="130">
        <f>+(C22)/C49</f>
        <v>1.8090366799524018E-7</v>
      </c>
      <c r="E22" s="77" t="s">
        <v>494</v>
      </c>
    </row>
    <row r="23" spans="1:5" ht="54" customHeight="1" thickBot="1" x14ac:dyDescent="0.3">
      <c r="A23" s="276"/>
      <c r="B23" s="116" t="s">
        <v>472</v>
      </c>
      <c r="C23" s="124">
        <v>147758900.83000001</v>
      </c>
      <c r="D23" s="130">
        <f>+(C23)/C49</f>
        <v>2.3942909142862208E-3</v>
      </c>
      <c r="E23" s="77" t="s">
        <v>494</v>
      </c>
    </row>
    <row r="24" spans="1:5" ht="54" customHeight="1" thickBot="1" x14ac:dyDescent="0.3">
      <c r="A24" s="276"/>
      <c r="B24" s="116" t="s">
        <v>473</v>
      </c>
      <c r="C24" s="124">
        <v>22393338</v>
      </c>
      <c r="D24" s="130">
        <f>+(C24)/C49</f>
        <v>3.6286251056798935E-4</v>
      </c>
      <c r="E24" s="77" t="s">
        <v>494</v>
      </c>
    </row>
    <row r="25" spans="1:5" ht="61.5" customHeight="1" thickBot="1" x14ac:dyDescent="0.3">
      <c r="A25" s="276"/>
      <c r="B25" s="116" t="s">
        <v>474</v>
      </c>
      <c r="C25" s="124">
        <v>115385.67</v>
      </c>
      <c r="D25" s="130">
        <f>+(C25)/C49</f>
        <v>1.8697138363101353E-6</v>
      </c>
      <c r="E25" s="77" t="s">
        <v>494</v>
      </c>
    </row>
    <row r="26" spans="1:5" ht="54" customHeight="1" thickBot="1" x14ac:dyDescent="0.3">
      <c r="A26" s="276"/>
      <c r="B26" s="116" t="s">
        <v>475</v>
      </c>
      <c r="C26" s="124">
        <v>13567.28</v>
      </c>
      <c r="D26" s="130">
        <f>+(C26)/C49</f>
        <v>2.1984472714067331E-7</v>
      </c>
      <c r="E26" s="77" t="s">
        <v>494</v>
      </c>
    </row>
    <row r="27" spans="1:5" ht="47.25" customHeight="1" thickBot="1" x14ac:dyDescent="0.3">
      <c r="A27" s="276"/>
      <c r="B27" s="116" t="s">
        <v>476</v>
      </c>
      <c r="C27" s="124">
        <v>350000</v>
      </c>
      <c r="D27" s="130">
        <f>+(C27)/C49</f>
        <v>5.6714134667549909E-6</v>
      </c>
      <c r="E27" s="129" t="s">
        <v>494</v>
      </c>
    </row>
    <row r="28" spans="1:5" ht="47.25" customHeight="1" thickBot="1" x14ac:dyDescent="0.3">
      <c r="A28" s="276"/>
      <c r="B28" s="116" t="s">
        <v>477</v>
      </c>
      <c r="C28" s="124">
        <v>41667006.869999997</v>
      </c>
      <c r="D28" s="130">
        <f>+(C28)/C49</f>
        <v>6.7517378251968777E-4</v>
      </c>
      <c r="E28" s="77" t="s">
        <v>494</v>
      </c>
    </row>
    <row r="29" spans="1:5" ht="47.25" customHeight="1" thickBot="1" x14ac:dyDescent="0.3">
      <c r="A29" s="276"/>
      <c r="B29" s="116" t="s">
        <v>478</v>
      </c>
      <c r="C29" s="124">
        <v>19732465.420000002</v>
      </c>
      <c r="D29" s="130">
        <f>+(C29)/C49</f>
        <v>3.1974562890075767E-4</v>
      </c>
      <c r="E29" s="77" t="s">
        <v>494</v>
      </c>
    </row>
    <row r="30" spans="1:5" ht="47.25" customHeight="1" thickBot="1" x14ac:dyDescent="0.3">
      <c r="A30" s="276"/>
      <c r="B30" s="116" t="s">
        <v>479</v>
      </c>
      <c r="C30" s="124">
        <v>53145019.950000003</v>
      </c>
      <c r="D30" s="130">
        <f>+(C30)/C49</f>
        <v>8.6116394810112188E-4</v>
      </c>
      <c r="E30" s="129" t="s">
        <v>494</v>
      </c>
    </row>
    <row r="31" spans="1:5" ht="47.25" customHeight="1" thickBot="1" x14ac:dyDescent="0.3">
      <c r="A31" s="276"/>
      <c r="B31" s="116" t="s">
        <v>480</v>
      </c>
      <c r="C31" s="124">
        <v>227.14</v>
      </c>
      <c r="D31" s="128">
        <f>+(C31)/C49</f>
        <v>3.6805852995392246E-9</v>
      </c>
      <c r="E31" s="77" t="s">
        <v>494</v>
      </c>
    </row>
    <row r="32" spans="1:5" ht="58.5" customHeight="1" thickBot="1" x14ac:dyDescent="0.3">
      <c r="A32" s="276"/>
      <c r="B32" s="116" t="s">
        <v>481</v>
      </c>
      <c r="C32" s="124">
        <v>654.65</v>
      </c>
      <c r="D32" s="128">
        <f>+(C32)/C49</f>
        <v>1.0607973788603299E-8</v>
      </c>
      <c r="E32" s="77" t="s">
        <v>494</v>
      </c>
    </row>
    <row r="33" spans="1:5" ht="25.5" customHeight="1" thickBot="1" x14ac:dyDescent="0.3">
      <c r="A33" s="277"/>
      <c r="B33" s="51" t="s">
        <v>482</v>
      </c>
      <c r="C33" s="124">
        <f>SUM(C7:C32)</f>
        <v>37878430759.459999</v>
      </c>
      <c r="D33" s="131"/>
      <c r="E33" s="77" t="s">
        <v>494</v>
      </c>
    </row>
    <row r="34" spans="1:5" ht="25.5" customHeight="1" thickBot="1" x14ac:dyDescent="0.3">
      <c r="A34" s="117"/>
      <c r="B34" s="116" t="s">
        <v>483</v>
      </c>
      <c r="C34" s="124">
        <v>17788803.280000001</v>
      </c>
      <c r="D34" s="128">
        <f>+(C34)/C49</f>
        <v>2.8825045279899246E-4</v>
      </c>
      <c r="E34" s="77" t="s">
        <v>494</v>
      </c>
    </row>
    <row r="35" spans="1:5" ht="25.5" customHeight="1" thickBot="1" x14ac:dyDescent="0.3">
      <c r="A35" s="117"/>
      <c r="B35" s="116" t="s">
        <v>484</v>
      </c>
      <c r="C35" s="124">
        <v>45432815.490000002</v>
      </c>
      <c r="D35" s="128">
        <f>+(C35)/C49</f>
        <v>7.3619509029308793E-4</v>
      </c>
      <c r="E35" s="77" t="s">
        <v>494</v>
      </c>
    </row>
    <row r="36" spans="1:5" ht="25.5" customHeight="1" thickBot="1" x14ac:dyDescent="0.3">
      <c r="A36" s="117"/>
      <c r="B36" s="116" t="s">
        <v>485</v>
      </c>
      <c r="C36" s="124">
        <v>1897410758.1300001</v>
      </c>
      <c r="D36" s="128">
        <f>+(C36)/C49</f>
        <v>3.0745716930355084E-2</v>
      </c>
      <c r="E36" s="129" t="s">
        <v>494</v>
      </c>
    </row>
    <row r="37" spans="1:5" ht="25.5" customHeight="1" thickBot="1" x14ac:dyDescent="0.3">
      <c r="A37" s="117"/>
      <c r="B37" s="116" t="s">
        <v>486</v>
      </c>
      <c r="C37" s="124">
        <v>869980191.16999996</v>
      </c>
      <c r="D37" s="128">
        <f>+(C37)/C49</f>
        <v>1.4097192491461769E-2</v>
      </c>
      <c r="E37" s="77" t="s">
        <v>494</v>
      </c>
    </row>
    <row r="38" spans="1:5" ht="25.5" customHeight="1" thickBot="1" x14ac:dyDescent="0.3">
      <c r="A38" s="117"/>
      <c r="B38" s="116" t="s">
        <v>487</v>
      </c>
      <c r="C38" s="124">
        <v>21928507.010000002</v>
      </c>
      <c r="D38" s="128">
        <f>+(C38)/C49</f>
        <v>3.5533037132098638E-4</v>
      </c>
      <c r="E38" s="77" t="s">
        <v>494</v>
      </c>
    </row>
    <row r="39" spans="1:5" ht="50.25" customHeight="1" thickBot="1" x14ac:dyDescent="0.3">
      <c r="A39" s="117"/>
      <c r="B39" s="116" t="s">
        <v>488</v>
      </c>
      <c r="C39" s="124">
        <v>143944601.16999999</v>
      </c>
      <c r="D39" s="128">
        <f>+(C39)/C49</f>
        <v>2.3324838558348975E-3</v>
      </c>
      <c r="E39" s="77" t="s">
        <v>494</v>
      </c>
    </row>
    <row r="40" spans="1:5" ht="25.5" customHeight="1" thickBot="1" x14ac:dyDescent="0.3">
      <c r="A40" s="117"/>
      <c r="B40" s="116" t="s">
        <v>489</v>
      </c>
      <c r="C40" s="124">
        <v>210201391</v>
      </c>
      <c r="D40" s="128">
        <f>+(C40)/C49</f>
        <v>3.4061114275658038E-3</v>
      </c>
      <c r="E40" s="129" t="s">
        <v>494</v>
      </c>
    </row>
    <row r="41" spans="1:5" ht="25.5" customHeight="1" thickBot="1" x14ac:dyDescent="0.3">
      <c r="A41" s="117"/>
      <c r="B41" s="116" t="s">
        <v>490</v>
      </c>
      <c r="C41" s="124">
        <v>20222811305.849998</v>
      </c>
      <c r="D41" s="128">
        <f>+(C41)/C49</f>
        <v>0.32769121250183647</v>
      </c>
      <c r="E41" s="77" t="s">
        <v>494</v>
      </c>
    </row>
    <row r="42" spans="1:5" ht="25.5" customHeight="1" thickBot="1" x14ac:dyDescent="0.3">
      <c r="A42" s="117"/>
      <c r="B42" s="116" t="s">
        <v>491</v>
      </c>
      <c r="C42" s="124">
        <v>32923426.25</v>
      </c>
      <c r="D42" s="125">
        <f>+(C42)/C49</f>
        <v>5.3349246573132795E-4</v>
      </c>
      <c r="E42" s="122" t="s">
        <v>494</v>
      </c>
    </row>
    <row r="43" spans="1:5" ht="26.25" thickBot="1" x14ac:dyDescent="0.3">
      <c r="A43" s="118"/>
      <c r="B43" s="51" t="s">
        <v>37</v>
      </c>
      <c r="C43" s="124">
        <f>SUM(C34:C42)</f>
        <v>23462421799.349998</v>
      </c>
      <c r="D43" s="127"/>
      <c r="E43" s="122" t="s">
        <v>494</v>
      </c>
    </row>
    <row r="44" spans="1:5" ht="36" customHeight="1" thickBot="1" x14ac:dyDescent="0.3">
      <c r="A44" s="119" t="s">
        <v>38</v>
      </c>
      <c r="B44" s="120" t="s">
        <v>492</v>
      </c>
      <c r="C44" s="124">
        <v>12452418.939999999</v>
      </c>
      <c r="D44" s="125">
        <f>+(C44)/C49</f>
        <v>2.0177947562854544E-4</v>
      </c>
      <c r="E44" s="122" t="s">
        <v>494</v>
      </c>
    </row>
    <row r="45" spans="1:5" ht="29.25" customHeight="1" thickBot="1" x14ac:dyDescent="0.3">
      <c r="A45" s="117"/>
      <c r="B45" s="120" t="s">
        <v>493</v>
      </c>
      <c r="C45" s="124">
        <v>359705729.66000003</v>
      </c>
      <c r="D45" s="125">
        <f>+(C45)/C49</f>
        <v>5.8286854836075838E-3</v>
      </c>
      <c r="E45" s="122" t="s">
        <v>494</v>
      </c>
    </row>
    <row r="46" spans="1:5" ht="26.25" thickBot="1" x14ac:dyDescent="0.3">
      <c r="A46" s="118"/>
      <c r="B46" s="51" t="s">
        <v>39</v>
      </c>
      <c r="C46" s="124">
        <f>SUM(C44:C45)</f>
        <v>372158148.60000002</v>
      </c>
      <c r="D46" s="127"/>
      <c r="E46" s="122" t="s">
        <v>494</v>
      </c>
    </row>
    <row r="47" spans="1:5" ht="25.5" customHeight="1" thickBot="1" x14ac:dyDescent="0.3">
      <c r="A47" s="281" t="s">
        <v>40</v>
      </c>
      <c r="B47" s="120"/>
      <c r="C47" s="124">
        <v>0</v>
      </c>
      <c r="D47" s="126"/>
      <c r="E47" s="122" t="s">
        <v>494</v>
      </c>
    </row>
    <row r="48" spans="1:5" ht="30.75" thickBot="1" x14ac:dyDescent="0.3">
      <c r="A48" s="282"/>
      <c r="B48" s="51" t="s">
        <v>41</v>
      </c>
      <c r="C48" s="124">
        <v>0</v>
      </c>
      <c r="D48" s="88"/>
      <c r="E48" s="122" t="s">
        <v>494</v>
      </c>
    </row>
    <row r="49" spans="1:5" ht="41.25" customHeight="1" thickBot="1" x14ac:dyDescent="0.3">
      <c r="A49" s="283" t="s">
        <v>154</v>
      </c>
      <c r="B49" s="284"/>
      <c r="C49" s="124">
        <f>C33+C43+C46+C48</f>
        <v>61713010707.409996</v>
      </c>
      <c r="D49" s="121">
        <f>SUM(D7:D45)</f>
        <v>1</v>
      </c>
      <c r="E49" s="122" t="s">
        <v>494</v>
      </c>
    </row>
    <row r="50" spans="1:5" ht="21" customHeight="1" thickBot="1" x14ac:dyDescent="0.3">
      <c r="A50" s="270" t="s">
        <v>42</v>
      </c>
      <c r="B50" s="271"/>
      <c r="C50" s="271"/>
      <c r="D50" s="271"/>
      <c r="E50" s="272"/>
    </row>
    <row r="51" spans="1:5" ht="45" customHeight="1" x14ac:dyDescent="0.25">
      <c r="A51" s="260" t="s">
        <v>43</v>
      </c>
      <c r="B51" s="260"/>
      <c r="C51" s="53" t="s">
        <v>34</v>
      </c>
      <c r="D51" s="53" t="s">
        <v>151</v>
      </c>
      <c r="E51" s="260" t="s">
        <v>44</v>
      </c>
    </row>
    <row r="52" spans="1:5" ht="16.5" thickBot="1" x14ac:dyDescent="0.3">
      <c r="A52" s="261"/>
      <c r="B52" s="261"/>
      <c r="C52" s="54"/>
      <c r="D52" s="54"/>
      <c r="E52" s="261"/>
    </row>
    <row r="53" spans="1:5" ht="50.25" customHeight="1" thickBot="1" x14ac:dyDescent="0.3">
      <c r="A53" s="286"/>
      <c r="B53" s="287"/>
      <c r="C53" s="52"/>
      <c r="D53" s="52"/>
      <c r="E53" s="122" t="s">
        <v>495</v>
      </c>
    </row>
    <row r="54" spans="1:5" ht="30.75" customHeight="1" thickBot="1" x14ac:dyDescent="0.3">
      <c r="A54" s="286"/>
      <c r="B54" s="287"/>
      <c r="C54" s="52"/>
      <c r="D54" s="52"/>
      <c r="E54" s="52"/>
    </row>
    <row r="55" spans="1:5" ht="16.5" thickBot="1" x14ac:dyDescent="0.3">
      <c r="A55" s="288"/>
      <c r="B55" s="289"/>
      <c r="C55" s="289"/>
      <c r="D55" s="289"/>
      <c r="E55" s="290"/>
    </row>
    <row r="56" spans="1:5" x14ac:dyDescent="0.25">
      <c r="A56" s="17"/>
    </row>
    <row r="57" spans="1:5" x14ac:dyDescent="0.25">
      <c r="A57" s="285" t="s">
        <v>158</v>
      </c>
      <c r="B57" s="285"/>
      <c r="C57" s="285"/>
      <c r="D57" s="285"/>
      <c r="E57" s="285"/>
    </row>
    <row r="58" spans="1:5" x14ac:dyDescent="0.25">
      <c r="A58" s="285" t="s">
        <v>159</v>
      </c>
      <c r="B58" s="285"/>
      <c r="C58" s="285"/>
      <c r="D58" s="285"/>
      <c r="E58" s="285"/>
    </row>
    <row r="59" spans="1:5" x14ac:dyDescent="0.25"/>
    <row r="60" spans="1:5" x14ac:dyDescent="0.25"/>
    <row r="61" spans="1:5" x14ac:dyDescent="0.25"/>
    <row r="62" spans="1:5" x14ac:dyDescent="0.25"/>
    <row r="63" spans="1:5" x14ac:dyDescent="0.25"/>
    <row r="64" spans="1:5" x14ac:dyDescent="0.25"/>
    <row r="65" x14ac:dyDescent="0.25"/>
    <row r="66" x14ac:dyDescent="0.25"/>
    <row r="67" x14ac:dyDescent="0.25"/>
    <row r="68" x14ac:dyDescent="0.25"/>
    <row r="69" x14ac:dyDescent="0.25"/>
    <row r="70" x14ac:dyDescent="0.25"/>
    <row r="71" x14ac:dyDescent="0.25"/>
  </sheetData>
  <mergeCells count="20">
    <mergeCell ref="A57:E57"/>
    <mergeCell ref="A58:E58"/>
    <mergeCell ref="A51:A52"/>
    <mergeCell ref="B51:B52"/>
    <mergeCell ref="E51:E52"/>
    <mergeCell ref="A53:B53"/>
    <mergeCell ref="A54:B54"/>
    <mergeCell ref="A55:E55"/>
    <mergeCell ref="A50:E50"/>
    <mergeCell ref="A2:E2"/>
    <mergeCell ref="A4:A5"/>
    <mergeCell ref="B4:B5"/>
    <mergeCell ref="C4:C5"/>
    <mergeCell ref="D4:D5"/>
    <mergeCell ref="E4:E5"/>
    <mergeCell ref="A6:E6"/>
    <mergeCell ref="A7:A33"/>
    <mergeCell ref="D7:D11"/>
    <mergeCell ref="A47:A48"/>
    <mergeCell ref="A49:B4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zoomScale="60" zoomScaleNormal="60" workbookViewId="0">
      <selection activeCell="F16" sqref="F16"/>
    </sheetView>
  </sheetViews>
  <sheetFormatPr baseColWidth="10" defaultColWidth="0" defaultRowHeight="15.75" zeroHeight="1" x14ac:dyDescent="0.25"/>
  <cols>
    <col min="1" max="1" width="21.5703125" style="19" bestFit="1" customWidth="1"/>
    <col min="2" max="2" width="43.7109375" style="19" bestFit="1" customWidth="1"/>
    <col min="3" max="4" width="22.42578125" style="19" bestFit="1" customWidth="1"/>
    <col min="5" max="5" width="22.85546875" style="19" bestFit="1" customWidth="1"/>
    <col min="6" max="6" width="68.28515625" style="19" bestFit="1" customWidth="1"/>
    <col min="7" max="8" width="27.7109375" style="19" customWidth="1"/>
    <col min="9" max="9" width="15.140625" style="19" hidden="1" customWidth="1"/>
    <col min="10" max="16384" width="11.42578125" style="19" hidden="1"/>
  </cols>
  <sheetData>
    <row r="1" spans="1:9" x14ac:dyDescent="0.25"/>
    <row r="2" spans="1:9" x14ac:dyDescent="0.25">
      <c r="A2" s="264" t="s">
        <v>155</v>
      </c>
      <c r="B2" s="264"/>
      <c r="C2" s="264"/>
      <c r="D2" s="264"/>
      <c r="E2" s="264"/>
      <c r="F2" s="264"/>
      <c r="G2" s="264"/>
      <c r="H2" s="264"/>
    </row>
    <row r="3" spans="1:9" ht="16.5" thickBot="1" x14ac:dyDescent="0.3">
      <c r="A3" s="44"/>
    </row>
    <row r="4" spans="1:9" x14ac:dyDescent="0.25">
      <c r="A4" s="260" t="s">
        <v>110</v>
      </c>
      <c r="B4" s="260" t="s">
        <v>111</v>
      </c>
      <c r="C4" s="260" t="s">
        <v>112</v>
      </c>
      <c r="D4" s="260" t="s">
        <v>113</v>
      </c>
      <c r="E4" s="260" t="s">
        <v>114</v>
      </c>
      <c r="F4" s="260" t="s">
        <v>115</v>
      </c>
      <c r="G4" s="260" t="s">
        <v>116</v>
      </c>
      <c r="H4" s="260" t="s">
        <v>117</v>
      </c>
      <c r="I4" s="45"/>
    </row>
    <row r="5" spans="1:9" x14ac:dyDescent="0.25">
      <c r="A5" s="291"/>
      <c r="B5" s="291"/>
      <c r="C5" s="291"/>
      <c r="D5" s="291"/>
      <c r="E5" s="291"/>
      <c r="F5" s="291"/>
      <c r="G5" s="291"/>
      <c r="H5" s="291"/>
      <c r="I5" s="45"/>
    </row>
    <row r="6" spans="1:9" x14ac:dyDescent="0.25">
      <c r="A6" s="291"/>
      <c r="B6" s="291"/>
      <c r="C6" s="291"/>
      <c r="D6" s="291"/>
      <c r="E6" s="291"/>
      <c r="F6" s="291"/>
      <c r="G6" s="291"/>
      <c r="H6" s="291"/>
      <c r="I6" s="45"/>
    </row>
    <row r="7" spans="1:9" x14ac:dyDescent="0.25">
      <c r="A7" s="291"/>
      <c r="B7" s="291"/>
      <c r="C7" s="291"/>
      <c r="D7" s="291"/>
      <c r="E7" s="291"/>
      <c r="F7" s="291"/>
      <c r="G7" s="291"/>
      <c r="H7" s="291"/>
      <c r="I7" s="45"/>
    </row>
    <row r="8" spans="1:9" ht="16.5" thickBot="1" x14ac:dyDescent="0.3">
      <c r="A8" s="261"/>
      <c r="B8" s="261"/>
      <c r="C8" s="261"/>
      <c r="D8" s="261"/>
      <c r="E8" s="261"/>
      <c r="F8" s="261"/>
      <c r="G8" s="261"/>
      <c r="H8" s="261"/>
      <c r="I8" s="45"/>
    </row>
    <row r="9" spans="1:9" ht="26.25" customHeight="1" thickBot="1" x14ac:dyDescent="0.3">
      <c r="A9" s="262" t="s">
        <v>118</v>
      </c>
      <c r="B9" s="293"/>
      <c r="C9" s="293"/>
      <c r="D9" s="293"/>
      <c r="E9" s="293"/>
      <c r="F9" s="293"/>
      <c r="G9" s="293"/>
      <c r="H9" s="263"/>
      <c r="I9" s="45"/>
    </row>
    <row r="10" spans="1:9" ht="32.25" customHeight="1" thickBot="1" x14ac:dyDescent="0.3">
      <c r="A10" s="132" t="s">
        <v>119</v>
      </c>
      <c r="B10" s="47" t="s">
        <v>554</v>
      </c>
      <c r="C10" s="145">
        <v>33.299570000000003</v>
      </c>
      <c r="D10" s="145">
        <v>33.299570000000003</v>
      </c>
      <c r="E10" s="146">
        <v>1</v>
      </c>
      <c r="F10" s="47" t="s">
        <v>23</v>
      </c>
      <c r="G10" s="294" t="s">
        <v>555</v>
      </c>
      <c r="H10" s="294" t="s">
        <v>556</v>
      </c>
      <c r="I10" s="45"/>
    </row>
    <row r="11" spans="1:9" ht="32.25" customHeight="1" thickBot="1" x14ac:dyDescent="0.3">
      <c r="A11" s="132" t="s">
        <v>119</v>
      </c>
      <c r="B11" s="47" t="s">
        <v>557</v>
      </c>
      <c r="C11" s="145">
        <v>51.773020000000002</v>
      </c>
      <c r="D11" s="145">
        <v>51.773020000000002</v>
      </c>
      <c r="E11" s="146">
        <v>1</v>
      </c>
      <c r="F11" s="47"/>
      <c r="G11" s="295"/>
      <c r="H11" s="295"/>
      <c r="I11" s="45"/>
    </row>
    <row r="12" spans="1:9" ht="32.25" customHeight="1" thickBot="1" x14ac:dyDescent="0.3">
      <c r="A12" s="132" t="s">
        <v>119</v>
      </c>
      <c r="B12" s="47" t="s">
        <v>558</v>
      </c>
      <c r="C12" s="145">
        <v>68.174080000000004</v>
      </c>
      <c r="D12" s="145">
        <v>68.174080000000004</v>
      </c>
      <c r="E12" s="146">
        <v>1</v>
      </c>
      <c r="F12" s="47"/>
      <c r="G12" s="295"/>
      <c r="H12" s="295"/>
      <c r="I12" s="45"/>
    </row>
    <row r="13" spans="1:9" ht="32.25" customHeight="1" thickBot="1" x14ac:dyDescent="0.3">
      <c r="A13" s="132" t="s">
        <v>119</v>
      </c>
      <c r="B13" s="47" t="s">
        <v>559</v>
      </c>
      <c r="C13" s="145">
        <v>1.0332399999999999</v>
      </c>
      <c r="D13" s="145">
        <v>1.0332399999999999</v>
      </c>
      <c r="E13" s="146">
        <v>1</v>
      </c>
      <c r="F13" s="47"/>
      <c r="G13" s="295"/>
      <c r="H13" s="295"/>
      <c r="I13" s="45"/>
    </row>
    <row r="14" spans="1:9" ht="32.25" customHeight="1" thickBot="1" x14ac:dyDescent="0.3">
      <c r="A14" s="132" t="s">
        <v>119</v>
      </c>
      <c r="B14" s="47" t="s">
        <v>560</v>
      </c>
      <c r="C14" s="145">
        <v>4.6473599999999999</v>
      </c>
      <c r="D14" s="145">
        <v>4.6473599999999999</v>
      </c>
      <c r="E14" s="146">
        <v>1</v>
      </c>
      <c r="F14" s="47"/>
      <c r="G14" s="295"/>
      <c r="H14" s="295"/>
      <c r="I14" s="45"/>
    </row>
    <row r="15" spans="1:9" ht="32.25" customHeight="1" thickBot="1" x14ac:dyDescent="0.3">
      <c r="A15" s="132" t="s">
        <v>120</v>
      </c>
      <c r="B15" s="47" t="s">
        <v>561</v>
      </c>
      <c r="C15" s="145">
        <v>95.439769999999996</v>
      </c>
      <c r="D15" s="145">
        <v>95.439769999999996</v>
      </c>
      <c r="E15" s="146">
        <v>1</v>
      </c>
      <c r="F15" s="145" t="s">
        <v>23</v>
      </c>
      <c r="G15" s="295"/>
      <c r="H15" s="295"/>
      <c r="I15" s="45"/>
    </row>
    <row r="16" spans="1:9" ht="32.25" customHeight="1" thickBot="1" x14ac:dyDescent="0.3">
      <c r="A16" s="132" t="s">
        <v>120</v>
      </c>
      <c r="B16" s="47" t="s">
        <v>562</v>
      </c>
      <c r="C16" s="145">
        <v>96.16207</v>
      </c>
      <c r="D16" s="145">
        <v>96.16207</v>
      </c>
      <c r="E16" s="146">
        <v>1</v>
      </c>
      <c r="F16" s="145"/>
      <c r="G16" s="295"/>
      <c r="H16" s="295"/>
      <c r="I16" s="45"/>
    </row>
    <row r="17" spans="1:9" ht="32.25" customHeight="1" thickBot="1" x14ac:dyDescent="0.3">
      <c r="A17" s="132" t="s">
        <v>121</v>
      </c>
      <c r="B17" s="47" t="s">
        <v>563</v>
      </c>
      <c r="C17" s="145">
        <v>-6.8063799999999999</v>
      </c>
      <c r="D17" s="145">
        <v>-6.8063799999999999</v>
      </c>
      <c r="E17" s="146">
        <v>1</v>
      </c>
      <c r="F17" s="145"/>
      <c r="G17" s="295"/>
      <c r="H17" s="295"/>
      <c r="I17" s="45"/>
    </row>
    <row r="18" spans="1:9" ht="32.25" customHeight="1" thickBot="1" x14ac:dyDescent="0.3">
      <c r="A18" s="132" t="s">
        <v>121</v>
      </c>
      <c r="B18" s="47" t="s">
        <v>564</v>
      </c>
      <c r="C18" s="145">
        <v>-2.3786200000000002</v>
      </c>
      <c r="D18" s="145">
        <v>-2.3786200000000002</v>
      </c>
      <c r="E18" s="146">
        <v>1</v>
      </c>
      <c r="F18" s="145"/>
      <c r="G18" s="295"/>
      <c r="H18" s="295"/>
      <c r="I18" s="45"/>
    </row>
    <row r="19" spans="1:9" ht="32.25" customHeight="1" thickBot="1" x14ac:dyDescent="0.3">
      <c r="A19" s="132" t="s">
        <v>121</v>
      </c>
      <c r="B19" s="47" t="s">
        <v>565</v>
      </c>
      <c r="C19" s="145">
        <v>-4.4780300000000004</v>
      </c>
      <c r="D19" s="145">
        <v>-4.4780300000000004</v>
      </c>
      <c r="E19" s="146">
        <v>1</v>
      </c>
      <c r="F19" s="145" t="s">
        <v>23</v>
      </c>
      <c r="G19" s="295"/>
      <c r="H19" s="295"/>
      <c r="I19" s="45"/>
    </row>
    <row r="20" spans="1:9" ht="32.25" customHeight="1" thickBot="1" x14ac:dyDescent="0.3">
      <c r="A20" s="132" t="s">
        <v>122</v>
      </c>
      <c r="B20" s="47" t="s">
        <v>566</v>
      </c>
      <c r="C20" s="145">
        <v>63.542569999999998</v>
      </c>
      <c r="D20" s="145">
        <v>63.542569999999998</v>
      </c>
      <c r="E20" s="146">
        <v>1</v>
      </c>
      <c r="F20" s="145"/>
      <c r="G20" s="295"/>
      <c r="H20" s="295"/>
      <c r="I20" s="45"/>
    </row>
    <row r="21" spans="1:9" ht="32.25" customHeight="1" thickBot="1" x14ac:dyDescent="0.3">
      <c r="A21" s="132" t="s">
        <v>122</v>
      </c>
      <c r="B21" s="47" t="s">
        <v>567</v>
      </c>
      <c r="C21" s="145">
        <v>55.228090000000002</v>
      </c>
      <c r="D21" s="145">
        <v>55.228090000000002</v>
      </c>
      <c r="E21" s="146">
        <v>1</v>
      </c>
      <c r="F21" s="145"/>
      <c r="G21" s="295"/>
      <c r="H21" s="295"/>
      <c r="I21" s="45"/>
    </row>
    <row r="22" spans="1:9" ht="30.75" thickBot="1" x14ac:dyDescent="0.3">
      <c r="A22" s="132" t="s">
        <v>122</v>
      </c>
      <c r="B22" s="47" t="s">
        <v>568</v>
      </c>
      <c r="C22" s="145">
        <v>86.969579999999993</v>
      </c>
      <c r="D22" s="145">
        <v>86.969579999999993</v>
      </c>
      <c r="E22" s="146">
        <v>1</v>
      </c>
      <c r="F22" s="145" t="s">
        <v>23</v>
      </c>
      <c r="G22" s="296"/>
      <c r="H22" s="296"/>
      <c r="I22" s="45"/>
    </row>
    <row r="23" spans="1:9" ht="26.25" customHeight="1" thickBot="1" x14ac:dyDescent="0.3">
      <c r="A23" s="262" t="s">
        <v>123</v>
      </c>
      <c r="B23" s="293"/>
      <c r="C23" s="293"/>
      <c r="D23" s="293"/>
      <c r="E23" s="293"/>
      <c r="F23" s="293"/>
      <c r="G23" s="293"/>
      <c r="H23" s="263"/>
      <c r="I23" s="45"/>
    </row>
    <row r="24" spans="1:9" ht="32.25" customHeight="1" thickBot="1" x14ac:dyDescent="0.3">
      <c r="A24" s="132" t="s">
        <v>119</v>
      </c>
      <c r="B24" s="47" t="s">
        <v>569</v>
      </c>
      <c r="C24" s="47" t="s">
        <v>569</v>
      </c>
      <c r="D24" s="47" t="s">
        <v>569</v>
      </c>
      <c r="E24" s="47" t="s">
        <v>569</v>
      </c>
      <c r="F24" s="47" t="s">
        <v>569</v>
      </c>
      <c r="G24" s="297"/>
      <c r="H24" s="297"/>
      <c r="I24" s="45"/>
    </row>
    <row r="25" spans="1:9" ht="32.25" customHeight="1" thickBot="1" x14ac:dyDescent="0.3">
      <c r="A25" s="132" t="s">
        <v>120</v>
      </c>
      <c r="B25" s="47" t="s">
        <v>569</v>
      </c>
      <c r="C25" s="47" t="s">
        <v>569</v>
      </c>
      <c r="D25" s="47" t="s">
        <v>569</v>
      </c>
      <c r="E25" s="47" t="s">
        <v>569</v>
      </c>
      <c r="F25" s="47" t="s">
        <v>569</v>
      </c>
      <c r="G25" s="298"/>
      <c r="H25" s="298"/>
      <c r="I25" s="45"/>
    </row>
    <row r="26" spans="1:9" ht="32.25" customHeight="1" thickBot="1" x14ac:dyDescent="0.3">
      <c r="A26" s="132" t="s">
        <v>121</v>
      </c>
      <c r="B26" s="47" t="s">
        <v>569</v>
      </c>
      <c r="C26" s="47" t="s">
        <v>569</v>
      </c>
      <c r="D26" s="47" t="s">
        <v>569</v>
      </c>
      <c r="E26" s="47" t="s">
        <v>569</v>
      </c>
      <c r="F26" s="47" t="s">
        <v>569</v>
      </c>
      <c r="G26" s="298"/>
      <c r="H26" s="298"/>
      <c r="I26" s="45"/>
    </row>
    <row r="27" spans="1:9" ht="32.25" customHeight="1" thickBot="1" x14ac:dyDescent="0.3">
      <c r="A27" s="132" t="s">
        <v>122</v>
      </c>
      <c r="B27" s="47" t="s">
        <v>569</v>
      </c>
      <c r="C27" s="47" t="s">
        <v>569</v>
      </c>
      <c r="D27" s="47" t="s">
        <v>569</v>
      </c>
      <c r="E27" s="47" t="s">
        <v>569</v>
      </c>
      <c r="F27" s="47" t="s">
        <v>569</v>
      </c>
      <c r="G27" s="299"/>
      <c r="H27" s="299"/>
      <c r="I27" s="45"/>
    </row>
    <row r="28" spans="1:9" ht="26.25" customHeight="1" thickBot="1" x14ac:dyDescent="0.3">
      <c r="A28" s="262" t="s">
        <v>124</v>
      </c>
      <c r="B28" s="293"/>
      <c r="C28" s="293"/>
      <c r="D28" s="293"/>
      <c r="E28" s="293"/>
      <c r="F28" s="263"/>
      <c r="G28" s="48"/>
      <c r="H28" s="48"/>
      <c r="I28" s="45"/>
    </row>
    <row r="29" spans="1:9" ht="45.75" thickBot="1" x14ac:dyDescent="0.3">
      <c r="A29" s="132" t="s">
        <v>570</v>
      </c>
      <c r="B29" s="147" t="s">
        <v>571</v>
      </c>
      <c r="C29" s="147" t="s">
        <v>572</v>
      </c>
      <c r="D29" s="147" t="s">
        <v>573</v>
      </c>
      <c r="E29" s="148">
        <v>1</v>
      </c>
      <c r="F29" s="147" t="s">
        <v>574</v>
      </c>
      <c r="G29" s="300" t="s">
        <v>575</v>
      </c>
      <c r="H29" s="300" t="s">
        <v>576</v>
      </c>
      <c r="I29" s="45"/>
    </row>
    <row r="30" spans="1:9" ht="60.75" thickBot="1" x14ac:dyDescent="0.3">
      <c r="A30" s="303" t="s">
        <v>577</v>
      </c>
      <c r="B30" s="149" t="s">
        <v>578</v>
      </c>
      <c r="C30" s="149" t="s">
        <v>579</v>
      </c>
      <c r="D30" s="149" t="s">
        <v>580</v>
      </c>
      <c r="E30" s="150">
        <v>1.032</v>
      </c>
      <c r="F30" s="149" t="s">
        <v>581</v>
      </c>
      <c r="G30" s="301"/>
      <c r="H30" s="301"/>
      <c r="I30" s="45"/>
    </row>
    <row r="31" spans="1:9" ht="30.75" thickBot="1" x14ac:dyDescent="0.3">
      <c r="A31" s="304"/>
      <c r="B31" s="149" t="s">
        <v>582</v>
      </c>
      <c r="C31" s="149" t="s">
        <v>583</v>
      </c>
      <c r="D31" s="149" t="s">
        <v>583</v>
      </c>
      <c r="E31" s="150" t="s">
        <v>584</v>
      </c>
      <c r="F31" s="149" t="s">
        <v>585</v>
      </c>
      <c r="G31" s="301"/>
      <c r="H31" s="301"/>
      <c r="I31" s="45"/>
    </row>
    <row r="32" spans="1:9" ht="30.75" thickBot="1" x14ac:dyDescent="0.3">
      <c r="A32" s="304"/>
      <c r="B32" s="149" t="s">
        <v>586</v>
      </c>
      <c r="C32" s="149" t="s">
        <v>587</v>
      </c>
      <c r="D32" s="149" t="s">
        <v>587</v>
      </c>
      <c r="E32" s="150">
        <v>1.08</v>
      </c>
      <c r="F32" s="149" t="s">
        <v>585</v>
      </c>
      <c r="G32" s="301"/>
      <c r="H32" s="301"/>
      <c r="I32" s="45"/>
    </row>
    <row r="33" spans="1:9" ht="30.75" thickBot="1" x14ac:dyDescent="0.3">
      <c r="A33" s="304"/>
      <c r="B33" s="149" t="s">
        <v>588</v>
      </c>
      <c r="C33" s="149" t="s">
        <v>589</v>
      </c>
      <c r="D33" s="149" t="s">
        <v>590</v>
      </c>
      <c r="E33" s="150" t="s">
        <v>584</v>
      </c>
      <c r="F33" s="149" t="s">
        <v>585</v>
      </c>
      <c r="G33" s="301"/>
      <c r="H33" s="301"/>
      <c r="I33" s="45"/>
    </row>
    <row r="34" spans="1:9" ht="30.75" thickBot="1" x14ac:dyDescent="0.3">
      <c r="A34" s="304"/>
      <c r="B34" s="149" t="s">
        <v>591</v>
      </c>
      <c r="C34" s="149" t="s">
        <v>592</v>
      </c>
      <c r="D34" s="149" t="s">
        <v>593</v>
      </c>
      <c r="E34" s="150">
        <v>1</v>
      </c>
      <c r="F34" s="149" t="s">
        <v>585</v>
      </c>
      <c r="G34" s="301"/>
      <c r="H34" s="301"/>
      <c r="I34" s="45"/>
    </row>
    <row r="35" spans="1:9" ht="30.75" thickBot="1" x14ac:dyDescent="0.3">
      <c r="A35" s="304"/>
      <c r="B35" s="149" t="s">
        <v>594</v>
      </c>
      <c r="C35" s="149" t="s">
        <v>595</v>
      </c>
      <c r="D35" s="149" t="s">
        <v>596</v>
      </c>
      <c r="E35" s="150">
        <v>1</v>
      </c>
      <c r="F35" s="149" t="s">
        <v>585</v>
      </c>
      <c r="G35" s="301"/>
      <c r="H35" s="301"/>
      <c r="I35" s="45"/>
    </row>
    <row r="36" spans="1:9" ht="60.75" thickBot="1" x14ac:dyDescent="0.3">
      <c r="A36" s="304"/>
      <c r="B36" s="149" t="s">
        <v>597</v>
      </c>
      <c r="C36" s="149" t="s">
        <v>595</v>
      </c>
      <c r="D36" s="149" t="s">
        <v>596</v>
      </c>
      <c r="E36" s="150" t="s">
        <v>584</v>
      </c>
      <c r="F36" s="149" t="s">
        <v>585</v>
      </c>
      <c r="G36" s="301"/>
      <c r="H36" s="301"/>
      <c r="I36" s="45"/>
    </row>
    <row r="37" spans="1:9" ht="45.75" thickBot="1" x14ac:dyDescent="0.3">
      <c r="A37" s="304"/>
      <c r="B37" s="149" t="s">
        <v>598</v>
      </c>
      <c r="C37" s="149" t="s">
        <v>599</v>
      </c>
      <c r="D37" s="149" t="s">
        <v>600</v>
      </c>
      <c r="E37" s="150">
        <v>1</v>
      </c>
      <c r="F37" s="149" t="s">
        <v>585</v>
      </c>
      <c r="G37" s="301"/>
      <c r="H37" s="301"/>
      <c r="I37" s="45"/>
    </row>
    <row r="38" spans="1:9" ht="45.75" thickBot="1" x14ac:dyDescent="0.3">
      <c r="A38" s="304"/>
      <c r="B38" s="149" t="s">
        <v>601</v>
      </c>
      <c r="C38" s="149" t="s">
        <v>602</v>
      </c>
      <c r="D38" s="149" t="s">
        <v>603</v>
      </c>
      <c r="E38" s="150" t="s">
        <v>604</v>
      </c>
      <c r="F38" s="149" t="s">
        <v>605</v>
      </c>
      <c r="G38" s="301"/>
      <c r="H38" s="301"/>
      <c r="I38" s="45"/>
    </row>
    <row r="39" spans="1:9" ht="30.75" thickBot="1" x14ac:dyDescent="0.3">
      <c r="A39" s="304"/>
      <c r="B39" s="149" t="s">
        <v>606</v>
      </c>
      <c r="C39" s="149" t="s">
        <v>607</v>
      </c>
      <c r="D39" s="149" t="s">
        <v>608</v>
      </c>
      <c r="E39" s="150">
        <v>1</v>
      </c>
      <c r="F39" s="149" t="s">
        <v>585</v>
      </c>
      <c r="G39" s="301"/>
      <c r="H39" s="301"/>
      <c r="I39" s="45"/>
    </row>
    <row r="40" spans="1:9" ht="45.75" thickBot="1" x14ac:dyDescent="0.3">
      <c r="A40" s="304"/>
      <c r="B40" s="149" t="s">
        <v>609</v>
      </c>
      <c r="C40" s="149" t="s">
        <v>610</v>
      </c>
      <c r="D40" s="149" t="s">
        <v>611</v>
      </c>
      <c r="E40" s="150">
        <v>1</v>
      </c>
      <c r="F40" s="149" t="s">
        <v>585</v>
      </c>
      <c r="G40" s="301"/>
      <c r="H40" s="301"/>
      <c r="I40" s="45"/>
    </row>
    <row r="41" spans="1:9" ht="30.75" thickBot="1" x14ac:dyDescent="0.3">
      <c r="A41" s="304"/>
      <c r="B41" s="149" t="s">
        <v>612</v>
      </c>
      <c r="C41" s="149" t="s">
        <v>613</v>
      </c>
      <c r="D41" s="149" t="s">
        <v>614</v>
      </c>
      <c r="E41" s="150">
        <v>0.97</v>
      </c>
      <c r="F41" s="149" t="s">
        <v>615</v>
      </c>
      <c r="G41" s="301"/>
      <c r="H41" s="301"/>
      <c r="I41" s="45"/>
    </row>
    <row r="42" spans="1:9" ht="30.75" thickBot="1" x14ac:dyDescent="0.3">
      <c r="A42" s="304"/>
      <c r="B42" s="149" t="s">
        <v>616</v>
      </c>
      <c r="C42" s="149" t="s">
        <v>617</v>
      </c>
      <c r="D42" s="149" t="s">
        <v>617</v>
      </c>
      <c r="E42" s="150">
        <v>1</v>
      </c>
      <c r="F42" s="149" t="s">
        <v>585</v>
      </c>
      <c r="G42" s="301"/>
      <c r="H42" s="301"/>
      <c r="I42" s="45"/>
    </row>
    <row r="43" spans="1:9" ht="30.75" thickBot="1" x14ac:dyDescent="0.3">
      <c r="A43" s="304"/>
      <c r="B43" s="149" t="s">
        <v>618</v>
      </c>
      <c r="C43" s="151" t="s">
        <v>596</v>
      </c>
      <c r="D43" s="151" t="s">
        <v>596</v>
      </c>
      <c r="E43" s="150">
        <v>1</v>
      </c>
      <c r="F43" s="149" t="s">
        <v>585</v>
      </c>
      <c r="G43" s="301"/>
      <c r="H43" s="301"/>
      <c r="I43" s="45"/>
    </row>
    <row r="44" spans="1:9" ht="30.75" thickBot="1" x14ac:dyDescent="0.3">
      <c r="A44" s="304"/>
      <c r="B44" s="149" t="s">
        <v>619</v>
      </c>
      <c r="C44" s="149" t="s">
        <v>620</v>
      </c>
      <c r="D44" s="149" t="s">
        <v>621</v>
      </c>
      <c r="E44" s="150">
        <v>1.03</v>
      </c>
      <c r="F44" s="149" t="s">
        <v>622</v>
      </c>
      <c r="G44" s="301"/>
      <c r="H44" s="301"/>
      <c r="I44" s="45"/>
    </row>
    <row r="45" spans="1:9" ht="30.75" thickBot="1" x14ac:dyDescent="0.3">
      <c r="A45" s="304"/>
      <c r="B45" s="149" t="s">
        <v>623</v>
      </c>
      <c r="C45" s="149" t="s">
        <v>624</v>
      </c>
      <c r="D45" s="149" t="s">
        <v>625</v>
      </c>
      <c r="E45" s="150">
        <v>1.03</v>
      </c>
      <c r="F45" s="149" t="s">
        <v>626</v>
      </c>
      <c r="G45" s="301"/>
      <c r="H45" s="301"/>
      <c r="I45" s="45"/>
    </row>
    <row r="46" spans="1:9" ht="30.75" thickBot="1" x14ac:dyDescent="0.3">
      <c r="A46" s="304"/>
      <c r="B46" s="149" t="s">
        <v>627</v>
      </c>
      <c r="C46" s="149" t="s">
        <v>628</v>
      </c>
      <c r="D46" s="149" t="s">
        <v>628</v>
      </c>
      <c r="E46" s="150">
        <v>1</v>
      </c>
      <c r="F46" s="149" t="s">
        <v>585</v>
      </c>
      <c r="G46" s="301"/>
      <c r="H46" s="301"/>
      <c r="I46" s="45"/>
    </row>
    <row r="47" spans="1:9" ht="30.75" thickBot="1" x14ac:dyDescent="0.3">
      <c r="A47" s="304"/>
      <c r="B47" s="149" t="s">
        <v>629</v>
      </c>
      <c r="C47" s="149" t="s">
        <v>630</v>
      </c>
      <c r="D47" s="149" t="s">
        <v>630</v>
      </c>
      <c r="E47" s="150">
        <v>1</v>
      </c>
      <c r="F47" s="149" t="s">
        <v>585</v>
      </c>
      <c r="G47" s="301"/>
      <c r="H47" s="301"/>
      <c r="I47" s="45"/>
    </row>
    <row r="48" spans="1:9" ht="30.75" thickBot="1" x14ac:dyDescent="0.3">
      <c r="A48" s="304"/>
      <c r="B48" s="149" t="s">
        <v>631</v>
      </c>
      <c r="C48" s="149" t="s">
        <v>632</v>
      </c>
      <c r="D48" s="149" t="s">
        <v>632</v>
      </c>
      <c r="E48" s="150">
        <v>1</v>
      </c>
      <c r="F48" s="149" t="s">
        <v>585</v>
      </c>
      <c r="G48" s="301"/>
      <c r="H48" s="301"/>
      <c r="I48" s="45"/>
    </row>
    <row r="49" spans="1:9" ht="45.75" thickBot="1" x14ac:dyDescent="0.3">
      <c r="A49" s="304"/>
      <c r="B49" s="149" t="s">
        <v>633</v>
      </c>
      <c r="C49" s="149" t="s">
        <v>634</v>
      </c>
      <c r="D49" s="149" t="s">
        <v>635</v>
      </c>
      <c r="E49" s="150">
        <v>1</v>
      </c>
      <c r="F49" s="149" t="s">
        <v>585</v>
      </c>
      <c r="G49" s="301"/>
      <c r="H49" s="301"/>
      <c r="I49" s="45"/>
    </row>
    <row r="50" spans="1:9" ht="30.75" thickBot="1" x14ac:dyDescent="0.3">
      <c r="A50" s="304"/>
      <c r="B50" s="149" t="s">
        <v>636</v>
      </c>
      <c r="C50" s="149" t="s">
        <v>637</v>
      </c>
      <c r="D50" s="149" t="s">
        <v>637</v>
      </c>
      <c r="E50" s="150">
        <v>1</v>
      </c>
      <c r="F50" s="149" t="s">
        <v>585</v>
      </c>
      <c r="G50" s="301"/>
      <c r="H50" s="301"/>
      <c r="I50" s="45"/>
    </row>
    <row r="51" spans="1:9" ht="45.75" thickBot="1" x14ac:dyDescent="0.3">
      <c r="A51" s="304"/>
      <c r="B51" s="149" t="s">
        <v>638</v>
      </c>
      <c r="C51" s="149" t="s">
        <v>639</v>
      </c>
      <c r="D51" s="149" t="s">
        <v>640</v>
      </c>
      <c r="E51" s="150">
        <v>1</v>
      </c>
      <c r="F51" s="149" t="s">
        <v>585</v>
      </c>
      <c r="G51" s="301"/>
      <c r="H51" s="301"/>
      <c r="I51" s="45"/>
    </row>
    <row r="52" spans="1:9" ht="45.75" thickBot="1" x14ac:dyDescent="0.3">
      <c r="A52" s="304"/>
      <c r="B52" s="149" t="s">
        <v>641</v>
      </c>
      <c r="C52" s="149" t="s">
        <v>642</v>
      </c>
      <c r="D52" s="149" t="s">
        <v>643</v>
      </c>
      <c r="E52" s="150">
        <v>1</v>
      </c>
      <c r="F52" s="149" t="s">
        <v>585</v>
      </c>
      <c r="G52" s="301"/>
      <c r="H52" s="301"/>
      <c r="I52" s="45"/>
    </row>
    <row r="53" spans="1:9" ht="45.75" thickBot="1" x14ac:dyDescent="0.3">
      <c r="A53" s="304"/>
      <c r="B53" s="149" t="s">
        <v>644</v>
      </c>
      <c r="C53" s="149" t="s">
        <v>645</v>
      </c>
      <c r="D53" s="149" t="s">
        <v>646</v>
      </c>
      <c r="E53" s="150">
        <v>1</v>
      </c>
      <c r="F53" s="149" t="s">
        <v>585</v>
      </c>
      <c r="G53" s="301"/>
      <c r="H53" s="301"/>
      <c r="I53" s="45"/>
    </row>
    <row r="54" spans="1:9" ht="30.75" thickBot="1" x14ac:dyDescent="0.3">
      <c r="A54" s="304"/>
      <c r="B54" s="149" t="s">
        <v>647</v>
      </c>
      <c r="C54" s="149" t="s">
        <v>648</v>
      </c>
      <c r="D54" s="149" t="s">
        <v>648</v>
      </c>
      <c r="E54" s="150">
        <v>1</v>
      </c>
      <c r="F54" s="149" t="s">
        <v>585</v>
      </c>
      <c r="G54" s="301"/>
      <c r="H54" s="301"/>
      <c r="I54" s="45"/>
    </row>
    <row r="55" spans="1:9" ht="60.75" thickBot="1" x14ac:dyDescent="0.3">
      <c r="A55" s="304"/>
      <c r="B55" s="149" t="s">
        <v>649</v>
      </c>
      <c r="C55" s="149" t="s">
        <v>650</v>
      </c>
      <c r="D55" s="149" t="s">
        <v>650</v>
      </c>
      <c r="E55" s="150">
        <v>1</v>
      </c>
      <c r="F55" s="149" t="s">
        <v>585</v>
      </c>
      <c r="G55" s="301"/>
      <c r="H55" s="301"/>
      <c r="I55" s="45"/>
    </row>
    <row r="56" spans="1:9" s="153" customFormat="1" ht="60.75" thickBot="1" x14ac:dyDescent="0.3">
      <c r="A56" s="304"/>
      <c r="B56" s="149" t="s">
        <v>651</v>
      </c>
      <c r="C56" s="149" t="s">
        <v>652</v>
      </c>
      <c r="D56" s="149" t="s">
        <v>652</v>
      </c>
      <c r="E56" s="150">
        <v>1</v>
      </c>
      <c r="F56" s="149" t="s">
        <v>585</v>
      </c>
      <c r="G56" s="301"/>
      <c r="H56" s="301"/>
      <c r="I56" s="152"/>
    </row>
    <row r="57" spans="1:9" ht="60.75" thickBot="1" x14ac:dyDescent="0.3">
      <c r="A57" s="304"/>
      <c r="B57" s="149" t="s">
        <v>653</v>
      </c>
      <c r="C57" s="149" t="s">
        <v>654</v>
      </c>
      <c r="D57" s="149" t="s">
        <v>654</v>
      </c>
      <c r="E57" s="150">
        <v>1</v>
      </c>
      <c r="F57" s="149" t="s">
        <v>585</v>
      </c>
      <c r="G57" s="301"/>
      <c r="H57" s="301"/>
      <c r="I57" s="45"/>
    </row>
    <row r="58" spans="1:9" ht="30.75" thickBot="1" x14ac:dyDescent="0.3">
      <c r="A58" s="304"/>
      <c r="B58" s="149" t="s">
        <v>655</v>
      </c>
      <c r="C58" s="149" t="s">
        <v>656</v>
      </c>
      <c r="D58" s="149" t="s">
        <v>657</v>
      </c>
      <c r="E58" s="150">
        <v>1</v>
      </c>
      <c r="F58" s="149" t="s">
        <v>658</v>
      </c>
      <c r="G58" s="301"/>
      <c r="H58" s="301"/>
      <c r="I58" s="45"/>
    </row>
    <row r="59" spans="1:9" ht="45.75" thickBot="1" x14ac:dyDescent="0.3">
      <c r="A59" s="304"/>
      <c r="B59" s="149" t="s">
        <v>659</v>
      </c>
      <c r="C59" s="149" t="s">
        <v>660</v>
      </c>
      <c r="D59" s="149" t="s">
        <v>661</v>
      </c>
      <c r="E59" s="150">
        <v>1</v>
      </c>
      <c r="F59" s="149" t="s">
        <v>585</v>
      </c>
      <c r="G59" s="301"/>
      <c r="H59" s="301"/>
      <c r="I59" s="45"/>
    </row>
    <row r="60" spans="1:9" ht="30.75" thickBot="1" x14ac:dyDescent="0.3">
      <c r="A60" s="304"/>
      <c r="B60" s="149" t="s">
        <v>662</v>
      </c>
      <c r="C60" s="149" t="s">
        <v>663</v>
      </c>
      <c r="D60" s="149" t="s">
        <v>664</v>
      </c>
      <c r="E60" s="150">
        <v>1</v>
      </c>
      <c r="F60" s="149" t="s">
        <v>658</v>
      </c>
      <c r="G60" s="301"/>
      <c r="H60" s="301"/>
      <c r="I60" s="45"/>
    </row>
    <row r="61" spans="1:9" ht="45.75" thickBot="1" x14ac:dyDescent="0.3">
      <c r="A61" s="304"/>
      <c r="B61" s="149" t="s">
        <v>665</v>
      </c>
      <c r="C61" s="149" t="s">
        <v>592</v>
      </c>
      <c r="D61" s="149" t="s">
        <v>593</v>
      </c>
      <c r="E61" s="150">
        <v>1</v>
      </c>
      <c r="F61" s="149" t="s">
        <v>585</v>
      </c>
      <c r="G61" s="301"/>
      <c r="H61" s="301"/>
      <c r="I61" s="45"/>
    </row>
    <row r="62" spans="1:9" ht="90.75" thickBot="1" x14ac:dyDescent="0.3">
      <c r="A62" s="304"/>
      <c r="B62" s="149" t="s">
        <v>666</v>
      </c>
      <c r="C62" s="149" t="s">
        <v>667</v>
      </c>
      <c r="D62" s="149" t="s">
        <v>668</v>
      </c>
      <c r="E62" s="150">
        <v>1.54</v>
      </c>
      <c r="F62" s="149" t="s">
        <v>669</v>
      </c>
      <c r="G62" s="301"/>
      <c r="H62" s="301"/>
      <c r="I62" s="45"/>
    </row>
    <row r="63" spans="1:9" ht="16.5" thickBot="1" x14ac:dyDescent="0.3">
      <c r="A63" s="304"/>
      <c r="B63" s="149" t="s">
        <v>670</v>
      </c>
      <c r="C63" s="149" t="s">
        <v>671</v>
      </c>
      <c r="D63" s="149" t="s">
        <v>671</v>
      </c>
      <c r="E63" s="150">
        <v>1</v>
      </c>
      <c r="F63" s="149" t="s">
        <v>585</v>
      </c>
      <c r="G63" s="301"/>
      <c r="H63" s="301"/>
      <c r="I63" s="45"/>
    </row>
    <row r="64" spans="1:9" ht="30.75" thickBot="1" x14ac:dyDescent="0.3">
      <c r="A64" s="304"/>
      <c r="B64" s="149" t="s">
        <v>672</v>
      </c>
      <c r="C64" s="151" t="s">
        <v>673</v>
      </c>
      <c r="D64" s="151" t="s">
        <v>673</v>
      </c>
      <c r="E64" s="150">
        <v>1</v>
      </c>
      <c r="F64" s="149" t="s">
        <v>585</v>
      </c>
      <c r="G64" s="301"/>
      <c r="H64" s="301"/>
      <c r="I64" s="45"/>
    </row>
    <row r="65" spans="1:9" ht="165.75" thickBot="1" x14ac:dyDescent="0.3">
      <c r="A65" s="304"/>
      <c r="B65" s="149" t="s">
        <v>674</v>
      </c>
      <c r="C65" s="149" t="s">
        <v>675</v>
      </c>
      <c r="D65" s="149" t="s">
        <v>676</v>
      </c>
      <c r="E65" s="150" t="s">
        <v>677</v>
      </c>
      <c r="F65" s="149" t="s">
        <v>813</v>
      </c>
      <c r="G65" s="301"/>
      <c r="H65" s="301"/>
      <c r="I65" s="45"/>
    </row>
    <row r="66" spans="1:9" ht="165.75" thickBot="1" x14ac:dyDescent="0.3">
      <c r="A66" s="304"/>
      <c r="B66" s="149" t="s">
        <v>678</v>
      </c>
      <c r="C66" s="149" t="s">
        <v>679</v>
      </c>
      <c r="D66" s="149" t="s">
        <v>680</v>
      </c>
      <c r="E66" s="150">
        <v>1.5</v>
      </c>
      <c r="F66" s="149" t="s">
        <v>681</v>
      </c>
      <c r="G66" s="301"/>
      <c r="H66" s="301"/>
      <c r="I66" s="45"/>
    </row>
    <row r="67" spans="1:9" ht="45.75" thickBot="1" x14ac:dyDescent="0.3">
      <c r="A67" s="304"/>
      <c r="B67" s="149" t="s">
        <v>682</v>
      </c>
      <c r="C67" s="149" t="s">
        <v>683</v>
      </c>
      <c r="D67" s="149" t="s">
        <v>683</v>
      </c>
      <c r="E67" s="150">
        <v>1</v>
      </c>
      <c r="F67" s="149" t="s">
        <v>585</v>
      </c>
      <c r="G67" s="301"/>
      <c r="H67" s="301"/>
      <c r="I67" s="45"/>
    </row>
    <row r="68" spans="1:9" s="153" customFormat="1" ht="30.75" thickBot="1" x14ac:dyDescent="0.3">
      <c r="A68" s="304"/>
      <c r="B68" s="149" t="s">
        <v>684</v>
      </c>
      <c r="C68" s="149" t="s">
        <v>685</v>
      </c>
      <c r="D68" s="149" t="s">
        <v>686</v>
      </c>
      <c r="E68" s="150">
        <v>1</v>
      </c>
      <c r="F68" s="149" t="s">
        <v>585</v>
      </c>
      <c r="G68" s="301"/>
      <c r="H68" s="301"/>
      <c r="I68" s="152"/>
    </row>
    <row r="69" spans="1:9" ht="30.75" thickBot="1" x14ac:dyDescent="0.3">
      <c r="A69" s="304"/>
      <c r="B69" s="149" t="s">
        <v>687</v>
      </c>
      <c r="C69" s="149" t="s">
        <v>688</v>
      </c>
      <c r="D69" s="149" t="s">
        <v>688</v>
      </c>
      <c r="E69" s="150">
        <v>1</v>
      </c>
      <c r="F69" s="149" t="s">
        <v>585</v>
      </c>
      <c r="G69" s="301"/>
      <c r="H69" s="301"/>
      <c r="I69" s="45"/>
    </row>
    <row r="70" spans="1:9" ht="30.75" thickBot="1" x14ac:dyDescent="0.3">
      <c r="A70" s="304"/>
      <c r="B70" s="149" t="s">
        <v>689</v>
      </c>
      <c r="C70" s="149" t="s">
        <v>690</v>
      </c>
      <c r="D70" s="149" t="s">
        <v>691</v>
      </c>
      <c r="E70" s="150">
        <v>0.98</v>
      </c>
      <c r="F70" s="149" t="s">
        <v>658</v>
      </c>
      <c r="G70" s="301"/>
      <c r="H70" s="301"/>
      <c r="I70" s="45"/>
    </row>
    <row r="71" spans="1:9" ht="30.75" thickBot="1" x14ac:dyDescent="0.3">
      <c r="A71" s="304"/>
      <c r="B71" s="149" t="s">
        <v>692</v>
      </c>
      <c r="C71" s="149" t="s">
        <v>693</v>
      </c>
      <c r="D71" s="149" t="s">
        <v>693</v>
      </c>
      <c r="E71" s="150">
        <v>1</v>
      </c>
      <c r="F71" s="149" t="s">
        <v>585</v>
      </c>
      <c r="G71" s="301"/>
      <c r="H71" s="301"/>
      <c r="I71" s="45"/>
    </row>
    <row r="72" spans="1:9" ht="30.75" thickBot="1" x14ac:dyDescent="0.3">
      <c r="A72" s="304"/>
      <c r="B72" s="149" t="s">
        <v>694</v>
      </c>
      <c r="C72" s="149" t="s">
        <v>695</v>
      </c>
      <c r="D72" s="149" t="s">
        <v>696</v>
      </c>
      <c r="E72" s="150" t="s">
        <v>584</v>
      </c>
      <c r="F72" s="149" t="s">
        <v>658</v>
      </c>
      <c r="G72" s="301"/>
      <c r="H72" s="301"/>
      <c r="I72" s="45"/>
    </row>
    <row r="73" spans="1:9" ht="30.75" thickBot="1" x14ac:dyDescent="0.3">
      <c r="A73" s="304"/>
      <c r="B73" s="149" t="s">
        <v>697</v>
      </c>
      <c r="C73" s="151" t="s">
        <v>698</v>
      </c>
      <c r="D73" s="151" t="s">
        <v>698</v>
      </c>
      <c r="E73" s="150" t="s">
        <v>584</v>
      </c>
      <c r="F73" s="149" t="s">
        <v>585</v>
      </c>
      <c r="G73" s="301"/>
      <c r="H73" s="301"/>
      <c r="I73" s="45"/>
    </row>
    <row r="74" spans="1:9" ht="30.75" thickBot="1" x14ac:dyDescent="0.3">
      <c r="A74" s="304"/>
      <c r="B74" s="149" t="s">
        <v>699</v>
      </c>
      <c r="C74" s="149" t="s">
        <v>700</v>
      </c>
      <c r="D74" s="151" t="s">
        <v>635</v>
      </c>
      <c r="E74" s="150" t="s">
        <v>584</v>
      </c>
      <c r="F74" s="149" t="s">
        <v>658</v>
      </c>
      <c r="G74" s="301"/>
      <c r="H74" s="301"/>
      <c r="I74" s="45"/>
    </row>
    <row r="75" spans="1:9" ht="30.75" thickBot="1" x14ac:dyDescent="0.3">
      <c r="A75" s="304"/>
      <c r="B75" s="149" t="s">
        <v>701</v>
      </c>
      <c r="C75" s="151" t="s">
        <v>608</v>
      </c>
      <c r="D75" s="149" t="s">
        <v>702</v>
      </c>
      <c r="E75" s="150" t="s">
        <v>584</v>
      </c>
      <c r="F75" s="149" t="s">
        <v>658</v>
      </c>
      <c r="G75" s="301"/>
      <c r="H75" s="301"/>
      <c r="I75" s="45"/>
    </row>
    <row r="76" spans="1:9" s="155" customFormat="1" ht="30.75" thickBot="1" x14ac:dyDescent="0.3">
      <c r="A76" s="304"/>
      <c r="B76" s="149" t="s">
        <v>703</v>
      </c>
      <c r="C76" s="151" t="s">
        <v>704</v>
      </c>
      <c r="D76" s="149" t="s">
        <v>705</v>
      </c>
      <c r="E76" s="150">
        <v>1</v>
      </c>
      <c r="F76" s="149" t="s">
        <v>658</v>
      </c>
      <c r="G76" s="301"/>
      <c r="H76" s="301"/>
      <c r="I76" s="154"/>
    </row>
    <row r="77" spans="1:9" ht="45.75" thickBot="1" x14ac:dyDescent="0.3">
      <c r="A77" s="304"/>
      <c r="B77" s="149" t="s">
        <v>706</v>
      </c>
      <c r="C77" s="149" t="s">
        <v>607</v>
      </c>
      <c r="D77" s="149" t="s">
        <v>643</v>
      </c>
      <c r="E77" s="150" t="s">
        <v>584</v>
      </c>
      <c r="F77" s="149" t="s">
        <v>658</v>
      </c>
      <c r="G77" s="301"/>
      <c r="H77" s="301"/>
      <c r="I77" s="45"/>
    </row>
    <row r="78" spans="1:9" s="155" customFormat="1" ht="45.75" thickBot="1" x14ac:dyDescent="0.3">
      <c r="A78" s="304"/>
      <c r="B78" s="149" t="s">
        <v>707</v>
      </c>
      <c r="C78" s="149" t="s">
        <v>708</v>
      </c>
      <c r="D78" s="149" t="s">
        <v>709</v>
      </c>
      <c r="E78" s="150" t="s">
        <v>584</v>
      </c>
      <c r="F78" s="149" t="s">
        <v>658</v>
      </c>
      <c r="G78" s="301"/>
      <c r="H78" s="301"/>
      <c r="I78" s="154"/>
    </row>
    <row r="79" spans="1:9" s="155" customFormat="1" ht="30.75" thickBot="1" x14ac:dyDescent="0.3">
      <c r="A79" s="304"/>
      <c r="B79" s="149" t="s">
        <v>710</v>
      </c>
      <c r="C79" s="149" t="s">
        <v>711</v>
      </c>
      <c r="D79" s="149" t="s">
        <v>711</v>
      </c>
      <c r="E79" s="150">
        <v>1</v>
      </c>
      <c r="F79" s="149" t="s">
        <v>585</v>
      </c>
      <c r="G79" s="301"/>
      <c r="H79" s="301"/>
      <c r="I79" s="154"/>
    </row>
    <row r="80" spans="1:9" ht="45.75" thickBot="1" x14ac:dyDescent="0.3">
      <c r="A80" s="304"/>
      <c r="B80" s="149" t="s">
        <v>712</v>
      </c>
      <c r="C80" s="149" t="s">
        <v>713</v>
      </c>
      <c r="D80" s="149" t="s">
        <v>714</v>
      </c>
      <c r="E80" s="150">
        <v>1</v>
      </c>
      <c r="F80" s="149" t="s">
        <v>658</v>
      </c>
      <c r="G80" s="301"/>
      <c r="H80" s="301"/>
      <c r="I80" s="45"/>
    </row>
    <row r="81" spans="1:9" ht="45.75" thickBot="1" x14ac:dyDescent="0.3">
      <c r="A81" s="304"/>
      <c r="B81" s="149" t="s">
        <v>715</v>
      </c>
      <c r="C81" s="149" t="s">
        <v>716</v>
      </c>
      <c r="D81" s="149" t="s">
        <v>717</v>
      </c>
      <c r="E81" s="150">
        <v>1</v>
      </c>
      <c r="F81" s="149" t="s">
        <v>658</v>
      </c>
      <c r="G81" s="301"/>
      <c r="H81" s="301"/>
      <c r="I81" s="45"/>
    </row>
    <row r="82" spans="1:9" ht="45.75" thickBot="1" x14ac:dyDescent="0.3">
      <c r="A82" s="304"/>
      <c r="B82" s="149" t="s">
        <v>718</v>
      </c>
      <c r="C82" s="149" t="s">
        <v>719</v>
      </c>
      <c r="D82" s="149" t="s">
        <v>720</v>
      </c>
      <c r="E82" s="150">
        <v>1</v>
      </c>
      <c r="F82" s="149" t="s">
        <v>658</v>
      </c>
      <c r="G82" s="301"/>
      <c r="H82" s="301"/>
      <c r="I82" s="45"/>
    </row>
    <row r="83" spans="1:9" ht="45.75" thickBot="1" x14ac:dyDescent="0.3">
      <c r="A83" s="304"/>
      <c r="B83" s="149" t="s">
        <v>721</v>
      </c>
      <c r="C83" s="149" t="s">
        <v>722</v>
      </c>
      <c r="D83" s="149" t="s">
        <v>723</v>
      </c>
      <c r="E83" s="150">
        <v>1</v>
      </c>
      <c r="F83" s="149" t="s">
        <v>658</v>
      </c>
      <c r="G83" s="301"/>
      <c r="H83" s="301"/>
      <c r="I83" s="45"/>
    </row>
    <row r="84" spans="1:9" ht="45.75" thickBot="1" x14ac:dyDescent="0.3">
      <c r="A84" s="304"/>
      <c r="B84" s="149" t="s">
        <v>724</v>
      </c>
      <c r="C84" s="149" t="s">
        <v>725</v>
      </c>
      <c r="D84" s="149" t="s">
        <v>726</v>
      </c>
      <c r="E84" s="150">
        <v>1</v>
      </c>
      <c r="F84" s="149" t="s">
        <v>658</v>
      </c>
      <c r="G84" s="301"/>
      <c r="H84" s="301"/>
      <c r="I84" s="45"/>
    </row>
    <row r="85" spans="1:9" ht="45.75" thickBot="1" x14ac:dyDescent="0.3">
      <c r="A85" s="304"/>
      <c r="B85" s="149" t="s">
        <v>727</v>
      </c>
      <c r="C85" s="149" t="s">
        <v>728</v>
      </c>
      <c r="D85" s="149" t="s">
        <v>729</v>
      </c>
      <c r="E85" s="150">
        <v>1</v>
      </c>
      <c r="F85" s="149" t="s">
        <v>658</v>
      </c>
      <c r="G85" s="301"/>
      <c r="H85" s="301"/>
      <c r="I85" s="45"/>
    </row>
    <row r="86" spans="1:9" ht="45.75" thickBot="1" x14ac:dyDescent="0.3">
      <c r="A86" s="304"/>
      <c r="B86" s="149" t="s">
        <v>730</v>
      </c>
      <c r="C86" s="149" t="s">
        <v>731</v>
      </c>
      <c r="D86" s="149" t="s">
        <v>732</v>
      </c>
      <c r="E86" s="150">
        <v>1</v>
      </c>
      <c r="F86" s="149" t="s">
        <v>658</v>
      </c>
      <c r="G86" s="301"/>
      <c r="H86" s="301"/>
      <c r="I86" s="45"/>
    </row>
    <row r="87" spans="1:9" ht="45.75" thickBot="1" x14ac:dyDescent="0.3">
      <c r="A87" s="304"/>
      <c r="B87" s="149" t="s">
        <v>733</v>
      </c>
      <c r="C87" s="156">
        <v>45638</v>
      </c>
      <c r="D87" s="149" t="s">
        <v>734</v>
      </c>
      <c r="E87" s="150">
        <v>1</v>
      </c>
      <c r="F87" s="149" t="s">
        <v>658</v>
      </c>
      <c r="G87" s="301"/>
      <c r="H87" s="301"/>
      <c r="I87" s="45"/>
    </row>
    <row r="88" spans="1:9" ht="45.75" thickBot="1" x14ac:dyDescent="0.3">
      <c r="A88" s="304"/>
      <c r="B88" s="149" t="s">
        <v>735</v>
      </c>
      <c r="C88" s="149" t="s">
        <v>736</v>
      </c>
      <c r="D88" s="149" t="s">
        <v>737</v>
      </c>
      <c r="E88" s="150">
        <v>1</v>
      </c>
      <c r="F88" s="149" t="s">
        <v>658</v>
      </c>
      <c r="G88" s="301"/>
      <c r="H88" s="301"/>
      <c r="I88" s="45"/>
    </row>
    <row r="89" spans="1:9" ht="45.75" thickBot="1" x14ac:dyDescent="0.3">
      <c r="A89" s="304"/>
      <c r="B89" s="149" t="s">
        <v>738</v>
      </c>
      <c r="C89" s="151" t="s">
        <v>739</v>
      </c>
      <c r="D89" s="149" t="s">
        <v>740</v>
      </c>
      <c r="E89" s="150">
        <v>1</v>
      </c>
      <c r="F89" s="149" t="s">
        <v>658</v>
      </c>
      <c r="G89" s="301"/>
      <c r="H89" s="301"/>
      <c r="I89" s="45"/>
    </row>
    <row r="90" spans="1:9" ht="45.75" thickBot="1" x14ac:dyDescent="0.3">
      <c r="A90" s="304"/>
      <c r="B90" s="149" t="s">
        <v>741</v>
      </c>
      <c r="C90" s="149" t="s">
        <v>742</v>
      </c>
      <c r="D90" s="149" t="s">
        <v>743</v>
      </c>
      <c r="E90" s="150">
        <v>1</v>
      </c>
      <c r="F90" s="149" t="s">
        <v>658</v>
      </c>
      <c r="G90" s="301"/>
      <c r="H90" s="301"/>
      <c r="I90" s="45"/>
    </row>
    <row r="91" spans="1:9" ht="45.75" thickBot="1" x14ac:dyDescent="0.3">
      <c r="A91" s="304"/>
      <c r="B91" s="149" t="s">
        <v>744</v>
      </c>
      <c r="C91" s="149" t="s">
        <v>702</v>
      </c>
      <c r="D91" s="151" t="s">
        <v>596</v>
      </c>
      <c r="E91" s="150">
        <v>1</v>
      </c>
      <c r="F91" s="149" t="s">
        <v>658</v>
      </c>
      <c r="G91" s="301"/>
      <c r="H91" s="301"/>
      <c r="I91" s="45"/>
    </row>
    <row r="92" spans="1:9" ht="45.75" thickBot="1" x14ac:dyDescent="0.3">
      <c r="A92" s="304"/>
      <c r="B92" s="149" t="s">
        <v>745</v>
      </c>
      <c r="C92" s="149" t="s">
        <v>746</v>
      </c>
      <c r="D92" s="149" t="s">
        <v>747</v>
      </c>
      <c r="E92" s="150">
        <v>1</v>
      </c>
      <c r="F92" s="149" t="s">
        <v>658</v>
      </c>
      <c r="G92" s="301"/>
      <c r="H92" s="301"/>
      <c r="I92" s="45"/>
    </row>
    <row r="93" spans="1:9" ht="45.75" thickBot="1" x14ac:dyDescent="0.3">
      <c r="A93" s="304"/>
      <c r="B93" s="149" t="s">
        <v>748</v>
      </c>
      <c r="C93" s="149" t="s">
        <v>749</v>
      </c>
      <c r="D93" s="149" t="s">
        <v>750</v>
      </c>
      <c r="E93" s="150">
        <v>1</v>
      </c>
      <c r="F93" s="149" t="s">
        <v>658</v>
      </c>
      <c r="G93" s="301"/>
      <c r="H93" s="301"/>
      <c r="I93" s="45"/>
    </row>
    <row r="94" spans="1:9" ht="45.75" thickBot="1" x14ac:dyDescent="0.3">
      <c r="A94" s="304"/>
      <c r="B94" s="149" t="s">
        <v>751</v>
      </c>
      <c r="C94" s="149" t="s">
        <v>752</v>
      </c>
      <c r="D94" s="149" t="s">
        <v>753</v>
      </c>
      <c r="E94" s="150">
        <v>1</v>
      </c>
      <c r="F94" s="149" t="s">
        <v>658</v>
      </c>
      <c r="G94" s="301"/>
      <c r="H94" s="301"/>
      <c r="I94" s="45"/>
    </row>
    <row r="95" spans="1:9" ht="45.75" thickBot="1" x14ac:dyDescent="0.3">
      <c r="A95" s="304"/>
      <c r="B95" s="149" t="s">
        <v>754</v>
      </c>
      <c r="C95" s="149" t="s">
        <v>755</v>
      </c>
      <c r="D95" s="149" t="s">
        <v>756</v>
      </c>
      <c r="E95" s="150">
        <v>1</v>
      </c>
      <c r="F95" s="149" t="s">
        <v>658</v>
      </c>
      <c r="G95" s="301"/>
      <c r="H95" s="301"/>
      <c r="I95" s="45"/>
    </row>
    <row r="96" spans="1:9" ht="45.75" thickBot="1" x14ac:dyDescent="0.3">
      <c r="A96" s="304"/>
      <c r="B96" s="149" t="s">
        <v>757</v>
      </c>
      <c r="C96" s="149" t="s">
        <v>758</v>
      </c>
      <c r="D96" s="149" t="s">
        <v>759</v>
      </c>
      <c r="E96" s="150">
        <v>1</v>
      </c>
      <c r="F96" s="149" t="s">
        <v>658</v>
      </c>
      <c r="G96" s="301"/>
      <c r="H96" s="301"/>
      <c r="I96" s="45"/>
    </row>
    <row r="97" spans="1:9" ht="45.75" thickBot="1" x14ac:dyDescent="0.3">
      <c r="A97" s="304"/>
      <c r="B97" s="149" t="s">
        <v>760</v>
      </c>
      <c r="C97" s="149" t="s">
        <v>761</v>
      </c>
      <c r="D97" s="149" t="s">
        <v>762</v>
      </c>
      <c r="E97" s="150">
        <v>1</v>
      </c>
      <c r="F97" s="149" t="s">
        <v>658</v>
      </c>
      <c r="G97" s="301"/>
      <c r="H97" s="301"/>
      <c r="I97" s="45"/>
    </row>
    <row r="98" spans="1:9" ht="45.75" thickBot="1" x14ac:dyDescent="0.3">
      <c r="A98" s="304"/>
      <c r="B98" s="149" t="s">
        <v>763</v>
      </c>
      <c r="C98" s="149" t="s">
        <v>764</v>
      </c>
      <c r="D98" s="149" t="s">
        <v>765</v>
      </c>
      <c r="E98" s="150">
        <v>1</v>
      </c>
      <c r="F98" s="149" t="s">
        <v>658</v>
      </c>
      <c r="G98" s="301"/>
      <c r="H98" s="301"/>
      <c r="I98" s="45"/>
    </row>
    <row r="99" spans="1:9" ht="45.75" thickBot="1" x14ac:dyDescent="0.3">
      <c r="A99" s="304"/>
      <c r="B99" s="149" t="s">
        <v>766</v>
      </c>
      <c r="C99" s="151" t="s">
        <v>767</v>
      </c>
      <c r="D99" s="149" t="s">
        <v>768</v>
      </c>
      <c r="E99" s="150">
        <v>1</v>
      </c>
      <c r="F99" s="149" t="s">
        <v>658</v>
      </c>
      <c r="G99" s="301"/>
      <c r="H99" s="301"/>
      <c r="I99" s="45"/>
    </row>
    <row r="100" spans="1:9" ht="45.75" thickBot="1" x14ac:dyDescent="0.3">
      <c r="A100" s="304"/>
      <c r="B100" s="149" t="s">
        <v>769</v>
      </c>
      <c r="C100" s="149" t="s">
        <v>770</v>
      </c>
      <c r="D100" s="149" t="s">
        <v>771</v>
      </c>
      <c r="E100" s="150">
        <v>1</v>
      </c>
      <c r="F100" s="149" t="s">
        <v>658</v>
      </c>
      <c r="G100" s="301"/>
      <c r="H100" s="301"/>
      <c r="I100" s="45"/>
    </row>
    <row r="101" spans="1:9" ht="45.75" thickBot="1" x14ac:dyDescent="0.3">
      <c r="A101" s="304"/>
      <c r="B101" s="149" t="s">
        <v>772</v>
      </c>
      <c r="C101" s="149" t="s">
        <v>773</v>
      </c>
      <c r="D101" s="149" t="s">
        <v>774</v>
      </c>
      <c r="E101" s="150">
        <v>1</v>
      </c>
      <c r="F101" s="149" t="s">
        <v>658</v>
      </c>
      <c r="G101" s="301"/>
      <c r="H101" s="301"/>
      <c r="I101" s="45"/>
    </row>
    <row r="102" spans="1:9" ht="45.75" thickBot="1" x14ac:dyDescent="0.3">
      <c r="A102" s="304"/>
      <c r="B102" s="149" t="s">
        <v>775</v>
      </c>
      <c r="C102" s="149" t="s">
        <v>776</v>
      </c>
      <c r="D102" s="149" t="s">
        <v>777</v>
      </c>
      <c r="E102" s="150">
        <v>1</v>
      </c>
      <c r="F102" s="149" t="s">
        <v>658</v>
      </c>
      <c r="G102" s="301"/>
      <c r="H102" s="301"/>
      <c r="I102" s="45"/>
    </row>
    <row r="103" spans="1:9" ht="45.75" thickBot="1" x14ac:dyDescent="0.3">
      <c r="A103" s="304"/>
      <c r="B103" s="149" t="s">
        <v>778</v>
      </c>
      <c r="C103" s="149" t="s">
        <v>779</v>
      </c>
      <c r="D103" s="149" t="s">
        <v>716</v>
      </c>
      <c r="E103" s="150">
        <v>1</v>
      </c>
      <c r="F103" s="149" t="s">
        <v>658</v>
      </c>
      <c r="G103" s="301"/>
      <c r="H103" s="301"/>
      <c r="I103" s="45"/>
    </row>
    <row r="104" spans="1:9" ht="45.75" thickBot="1" x14ac:dyDescent="0.3">
      <c r="A104" s="304"/>
      <c r="B104" s="149" t="s">
        <v>780</v>
      </c>
      <c r="C104" s="149" t="s">
        <v>781</v>
      </c>
      <c r="D104" s="149" t="s">
        <v>782</v>
      </c>
      <c r="E104" s="150">
        <v>1</v>
      </c>
      <c r="F104" s="149" t="s">
        <v>658</v>
      </c>
      <c r="G104" s="301"/>
      <c r="H104" s="301"/>
      <c r="I104" s="45"/>
    </row>
    <row r="105" spans="1:9" ht="45.75" thickBot="1" x14ac:dyDescent="0.3">
      <c r="A105" s="304"/>
      <c r="B105" s="149" t="s">
        <v>783</v>
      </c>
      <c r="C105" s="149" t="s">
        <v>784</v>
      </c>
      <c r="D105" s="149" t="s">
        <v>785</v>
      </c>
      <c r="E105" s="150">
        <v>1</v>
      </c>
      <c r="F105" s="149" t="s">
        <v>658</v>
      </c>
      <c r="G105" s="301"/>
      <c r="H105" s="301"/>
      <c r="I105" s="45"/>
    </row>
    <row r="106" spans="1:9" ht="45.75" thickBot="1" x14ac:dyDescent="0.3">
      <c r="A106" s="304"/>
      <c r="B106" s="149" t="s">
        <v>786</v>
      </c>
      <c r="C106" s="149" t="s">
        <v>787</v>
      </c>
      <c r="D106" s="151" t="s">
        <v>788</v>
      </c>
      <c r="E106" s="150">
        <v>1</v>
      </c>
      <c r="F106" s="149" t="s">
        <v>658</v>
      </c>
      <c r="G106" s="301"/>
      <c r="H106" s="301"/>
      <c r="I106" s="45"/>
    </row>
    <row r="107" spans="1:9" ht="45.75" thickBot="1" x14ac:dyDescent="0.3">
      <c r="A107" s="304"/>
      <c r="B107" s="149" t="s">
        <v>789</v>
      </c>
      <c r="C107" s="149" t="s">
        <v>790</v>
      </c>
      <c r="D107" s="149" t="s">
        <v>790</v>
      </c>
      <c r="E107" s="150">
        <v>1</v>
      </c>
      <c r="F107" s="149" t="s">
        <v>585</v>
      </c>
      <c r="G107" s="301"/>
      <c r="H107" s="301"/>
      <c r="I107" s="45"/>
    </row>
    <row r="108" spans="1:9" ht="30.75" thickBot="1" x14ac:dyDescent="0.3">
      <c r="A108" s="304"/>
      <c r="B108" s="149" t="s">
        <v>791</v>
      </c>
      <c r="C108" s="149" t="s">
        <v>792</v>
      </c>
      <c r="D108" s="149" t="s">
        <v>793</v>
      </c>
      <c r="E108" s="150">
        <v>1</v>
      </c>
      <c r="F108" s="149" t="s">
        <v>658</v>
      </c>
      <c r="G108" s="301"/>
      <c r="H108" s="301"/>
      <c r="I108" s="45"/>
    </row>
    <row r="109" spans="1:9" ht="30.75" thickBot="1" x14ac:dyDescent="0.3">
      <c r="A109" s="304"/>
      <c r="B109" s="149" t="s">
        <v>794</v>
      </c>
      <c r="C109" s="149" t="s">
        <v>795</v>
      </c>
      <c r="D109" s="149" t="s">
        <v>795</v>
      </c>
      <c r="E109" s="150" t="s">
        <v>584</v>
      </c>
      <c r="F109" s="149" t="s">
        <v>585</v>
      </c>
      <c r="G109" s="301"/>
      <c r="H109" s="301"/>
      <c r="I109" s="45"/>
    </row>
    <row r="110" spans="1:9" ht="16.5" thickBot="1" x14ac:dyDescent="0.3">
      <c r="A110" s="304"/>
      <c r="B110" s="149" t="s">
        <v>796</v>
      </c>
      <c r="C110" s="149" t="s">
        <v>797</v>
      </c>
      <c r="D110" s="149" t="s">
        <v>797</v>
      </c>
      <c r="E110" s="150" t="s">
        <v>584</v>
      </c>
      <c r="F110" s="149" t="s">
        <v>585</v>
      </c>
      <c r="G110" s="301"/>
      <c r="H110" s="301"/>
      <c r="I110" s="45"/>
    </row>
    <row r="111" spans="1:9" ht="30.75" thickBot="1" x14ac:dyDescent="0.3">
      <c r="A111" s="304"/>
      <c r="B111" s="149" t="s">
        <v>798</v>
      </c>
      <c r="C111" s="149" t="s">
        <v>799</v>
      </c>
      <c r="D111" s="149" t="s">
        <v>800</v>
      </c>
      <c r="E111" s="150" t="s">
        <v>584</v>
      </c>
      <c r="F111" s="149" t="s">
        <v>585</v>
      </c>
      <c r="G111" s="301"/>
      <c r="H111" s="301"/>
      <c r="I111" s="45"/>
    </row>
    <row r="112" spans="1:9" ht="30.75" thickBot="1" x14ac:dyDescent="0.3">
      <c r="A112" s="304"/>
      <c r="B112" s="149" t="s">
        <v>801</v>
      </c>
      <c r="C112" s="149" t="s">
        <v>802</v>
      </c>
      <c r="D112" s="149" t="s">
        <v>803</v>
      </c>
      <c r="E112" s="150" t="s">
        <v>584</v>
      </c>
      <c r="F112" s="149" t="s">
        <v>658</v>
      </c>
      <c r="G112" s="301"/>
      <c r="H112" s="301"/>
      <c r="I112" s="45"/>
    </row>
    <row r="113" spans="1:9" ht="30.75" thickBot="1" x14ac:dyDescent="0.3">
      <c r="A113" s="304"/>
      <c r="B113" s="149" t="s">
        <v>804</v>
      </c>
      <c r="C113" s="149" t="s">
        <v>805</v>
      </c>
      <c r="D113" s="149" t="s">
        <v>806</v>
      </c>
      <c r="E113" s="150" t="s">
        <v>584</v>
      </c>
      <c r="F113" s="149" t="s">
        <v>658</v>
      </c>
      <c r="G113" s="301"/>
      <c r="H113" s="301"/>
      <c r="I113" s="45"/>
    </row>
    <row r="114" spans="1:9" ht="45.75" thickBot="1" x14ac:dyDescent="0.3">
      <c r="A114" s="304"/>
      <c r="B114" s="149" t="s">
        <v>807</v>
      </c>
      <c r="C114" s="149" t="s">
        <v>808</v>
      </c>
      <c r="D114" s="149" t="s">
        <v>809</v>
      </c>
      <c r="E114" s="150" t="s">
        <v>584</v>
      </c>
      <c r="F114" s="149" t="s">
        <v>658</v>
      </c>
      <c r="G114" s="301"/>
      <c r="H114" s="301"/>
      <c r="I114" s="45"/>
    </row>
    <row r="115" spans="1:9" ht="30.75" thickBot="1" x14ac:dyDescent="0.3">
      <c r="A115" s="304"/>
      <c r="B115" s="149" t="s">
        <v>810</v>
      </c>
      <c r="C115" s="149" t="s">
        <v>811</v>
      </c>
      <c r="D115" s="149" t="s">
        <v>812</v>
      </c>
      <c r="E115" s="150" t="s">
        <v>584</v>
      </c>
      <c r="F115" s="149" t="s">
        <v>658</v>
      </c>
      <c r="G115" s="301"/>
      <c r="H115" s="301"/>
      <c r="I115" s="45"/>
    </row>
    <row r="116" spans="1:9" ht="32.25" customHeight="1" thickBot="1" x14ac:dyDescent="0.3">
      <c r="A116" s="49"/>
      <c r="B116" s="50" t="s">
        <v>23</v>
      </c>
      <c r="C116" s="50" t="s">
        <v>23</v>
      </c>
      <c r="D116" s="50" t="s">
        <v>23</v>
      </c>
      <c r="E116" s="50" t="s">
        <v>23</v>
      </c>
      <c r="F116" s="50" t="s">
        <v>23</v>
      </c>
      <c r="G116" s="302"/>
      <c r="H116" s="302"/>
      <c r="I116" s="45"/>
    </row>
    <row r="117" spans="1:9" x14ac:dyDescent="0.25">
      <c r="A117" s="18"/>
    </row>
    <row r="118" spans="1:9" x14ac:dyDescent="0.25">
      <c r="A118" s="285" t="s">
        <v>156</v>
      </c>
      <c r="B118" s="285"/>
      <c r="C118" s="285"/>
      <c r="D118" s="285"/>
      <c r="E118" s="285"/>
      <c r="F118" s="285"/>
      <c r="G118" s="285"/>
      <c r="H118" s="285"/>
    </row>
    <row r="119" spans="1:9" x14ac:dyDescent="0.25">
      <c r="A119" s="292" t="s">
        <v>125</v>
      </c>
      <c r="B119" s="292"/>
      <c r="C119" s="292"/>
      <c r="D119" s="292"/>
      <c r="E119" s="292"/>
      <c r="F119" s="292"/>
      <c r="G119" s="292"/>
      <c r="H119" s="292"/>
    </row>
    <row r="120" spans="1:9" x14ac:dyDescent="0.25"/>
    <row r="121" spans="1:9" x14ac:dyDescent="0.25"/>
    <row r="122" spans="1:9" x14ac:dyDescent="0.25"/>
    <row r="123" spans="1:9" x14ac:dyDescent="0.25"/>
    <row r="124" spans="1:9" x14ac:dyDescent="0.25"/>
    <row r="125" spans="1:9" x14ac:dyDescent="0.25"/>
    <row r="126" spans="1:9" x14ac:dyDescent="0.25"/>
    <row r="127" spans="1:9" x14ac:dyDescent="0.25"/>
    <row r="128" spans="1:9" x14ac:dyDescent="0.25"/>
    <row r="129" x14ac:dyDescent="0.25"/>
    <row r="130" x14ac:dyDescent="0.25"/>
  </sheetData>
  <mergeCells count="21">
    <mergeCell ref="A119:H119"/>
    <mergeCell ref="A9:H9"/>
    <mergeCell ref="G10:G22"/>
    <mergeCell ref="H10:H22"/>
    <mergeCell ref="A23:H23"/>
    <mergeCell ref="G24:G27"/>
    <mergeCell ref="H24:H27"/>
    <mergeCell ref="A28:F28"/>
    <mergeCell ref="G29:G116"/>
    <mergeCell ref="H29:H116"/>
    <mergeCell ref="A30:A115"/>
    <mergeCell ref="A118:H118"/>
    <mergeCell ref="A2:H2"/>
    <mergeCell ref="A4:A8"/>
    <mergeCell ref="B4:B8"/>
    <mergeCell ref="C4:C8"/>
    <mergeCell ref="D4:D8"/>
    <mergeCell ref="E4:E8"/>
    <mergeCell ref="F4:F8"/>
    <mergeCell ref="G4:G8"/>
    <mergeCell ref="H4:H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Consideraciones</vt:lpstr>
      <vt:lpstr>Ficha de Desempeño</vt:lpstr>
      <vt:lpstr>Anexo 1.</vt:lpstr>
      <vt:lpstr>Tabla 1.</vt:lpstr>
      <vt:lpstr>Tabla 2.</vt:lpstr>
      <vt:lpstr>Tabla 3.</vt:lpstr>
      <vt:lpstr>Tabla 4.</vt:lpstr>
      <vt:lpstr>Anexo 2.</vt:lpstr>
      <vt:lpstr>Anexo 3.</vt:lpstr>
      <vt:lpstr>Anexo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2024-03-20T18:53:01Z</dcterms:modified>
</cp:coreProperties>
</file>