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CUESTIONARIO SEFIPLAN 2\"/>
    </mc:Choice>
  </mc:AlternateContent>
  <xr:revisionPtr revIDLastSave="0" documentId="13_ncr:1_{BAE197BA-6B64-45C4-A646-4FADAF9E8C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RECAUDACION" sheetId="2" r:id="rId1"/>
    <sheet name="BALANZA DE COMPROBACION" sheetId="1" r:id="rId2"/>
  </sheets>
  <definedNames>
    <definedName name="Beg_Bal" localSheetId="0">#REF!</definedName>
    <definedName name="Beg_Bal">#REF!</definedName>
    <definedName name="Data" localSheetId="0">#REF!</definedName>
    <definedName name="Data">#REF!</definedName>
    <definedName name="End_Bal" localSheetId="0">#REF!</definedName>
    <definedName name="End_Bal">#REF!</definedName>
    <definedName name="Extra_Pay" localSheetId="0">#REF!</definedName>
    <definedName name="Extra_Pay">#REF!</definedName>
    <definedName name="Full_Print" localSheetId="0">#REF!</definedName>
    <definedName name="Full_Print">#REF!</definedName>
    <definedName name="Header_Row" localSheetId="0">ROW(#REF!)</definedName>
    <definedName name="Header_Row">ROW(#REF!)</definedName>
    <definedName name="Int" localSheetId="0">#REF!</definedName>
    <definedName name="Int">#REF!</definedName>
    <definedName name="Interest_Rate" localSheetId="0">#REF!</definedName>
    <definedName name="Interest_Rate">#REF!</definedName>
    <definedName name="Last_Row" localSheetId="0">IF('REPORTE RECAUDACION'!Values_Entered,'REPORTE RECAUDACION'!Header_Row+'REPORTE RECAUDACION'!Number_of_Payments,'REPORTE RECAUDACION'!Header_Row)</definedName>
    <definedName name="Last_Row">IF(Values_Entered,Header_Row+Number_of_Payments,Header_Row)</definedName>
    <definedName name="Loan_Amount" localSheetId="0">#REF!</definedName>
    <definedName name="Loan_Amount">#REF!</definedName>
    <definedName name="Loan_Start" localSheetId="0">#REF!</definedName>
    <definedName name="Loan_Start">#REF!</definedName>
    <definedName name="Loan_Years" localSheetId="0">#REF!</definedName>
    <definedName name="Loan_Years">#REF!</definedName>
    <definedName name="Num_Pmt_Per_Year" localSheetId="0">#REF!</definedName>
    <definedName name="Num_Pmt_Per_Year">#REF!</definedName>
    <definedName name="Number_of_Payments" localSheetId="0">MATCH(0.01,'REPORTE RECAUDACION'!End_Bal,-1)+1</definedName>
    <definedName name="Number_of_Payments">MATCH(0.01,End_Bal,-1)+1</definedName>
    <definedName name="Pay_Date" localSheetId="0">#REF!</definedName>
    <definedName name="Pay_Date">#REF!</definedName>
    <definedName name="Pay_Num" localSheetId="0">#REF!</definedName>
    <definedName name="Pay_Num">#REF!</definedName>
    <definedName name="Payment_Date" localSheetId="0">DATE(YEAR('REPORTE RECAUDACION'!Loan_Start),MONTH('REPORTE RECAUDACION'!Loan_Start)+Payment_Number,DAY('REPORTE RECAUDACION'!Loan_Start))</definedName>
    <definedName name="Payment_Date">DATE(YEAR(Loan_Start),MONTH(Loan_Start)+Payment_Number,DAY(Loan_Start))</definedName>
    <definedName name="Princ" localSheetId="0">#REF!</definedName>
    <definedName name="Princ">#REF!</definedName>
    <definedName name="Print_Area_Reset" localSheetId="0">OFFSET('REPORTE RECAUDACION'!Full_Print,0,0,'REPORTE RECAUDACION'!Last_Row)</definedName>
    <definedName name="Print_Area_Reset">OFFSET(Full_Print,0,0,Last_Row)</definedName>
    <definedName name="Sched_Pay" localSheetId="0">#REF!</definedName>
    <definedName name="Sched_Pay">#REF!</definedName>
    <definedName name="Scheduled_Extra_Payments" localSheetId="0">#REF!</definedName>
    <definedName name="Scheduled_Extra_Payments">#REF!</definedName>
    <definedName name="Scheduled_Interest_Rate" localSheetId="0">#REF!</definedName>
    <definedName name="Scheduled_Interest_Rate">#REF!</definedName>
    <definedName name="Scheduled_Monthly_Payment" localSheetId="0">#REF!</definedName>
    <definedName name="Scheduled_Monthly_Payment">#REF!</definedName>
    <definedName name="Total_Interest" localSheetId="0">#REF!</definedName>
    <definedName name="Total_Interest">#REF!</definedName>
    <definedName name="Total_Pay" localSheetId="0">#REF!</definedName>
    <definedName name="Total_Pay">#REF!</definedName>
    <definedName name="Total_Payment" localSheetId="0">Scheduled_Payment+Extra_Payment</definedName>
    <definedName name="Total_Payment">Scheduled_Payment+Extra_Payment</definedName>
    <definedName name="Values_Entered" localSheetId="0">IF('REPORTE RECAUDACION'!Loan_Amount*'REPORTE RECAUDACION'!Interest_Rate*'REPORTE RECAUDACION'!Loan_Years*'REPORTE RECAUDACION'!Loan_Start&gt;0,1,0)</definedName>
    <definedName name="Values_Entered">IF(Loan_Amount*Interest_Rate*Loan_Years*Loan_Start&gt;0,1,0)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2" l="1"/>
  <c r="B15" i="2" s="1"/>
  <c r="B23" i="2" s="1"/>
  <c r="B26" i="2" s="1"/>
  <c r="E25" i="2"/>
  <c r="B21" i="2"/>
  <c r="C15" i="2"/>
  <c r="C11" i="2"/>
  <c r="C19" i="1" l="1"/>
  <c r="C14" i="1"/>
  <c r="C21" i="2"/>
  <c r="C23" i="2"/>
  <c r="C26" i="2" s="1"/>
  <c r="E29" i="2" l="1"/>
  <c r="E20" i="2"/>
  <c r="E19" i="2"/>
  <c r="E18" i="2"/>
  <c r="E17" i="2"/>
  <c r="E14" i="2"/>
  <c r="E13" i="2"/>
  <c r="E10" i="2"/>
  <c r="E9" i="2"/>
  <c r="E8" i="2"/>
  <c r="E7" i="2"/>
  <c r="E6" i="2"/>
  <c r="E5" i="2"/>
  <c r="E4" i="2"/>
  <c r="E21" i="2" l="1"/>
  <c r="E11" i="2"/>
  <c r="E15" i="2" s="1"/>
  <c r="E23" i="2" s="1"/>
  <c r="E26" i="2" s="1"/>
</calcChain>
</file>

<file path=xl/sharedStrings.xml><?xml version="1.0" encoding="utf-8"?>
<sst xmlns="http://schemas.openxmlformats.org/spreadsheetml/2006/main" count="49" uniqueCount="47">
  <si>
    <t>Código</t>
  </si>
  <si>
    <t>Nombre cuenta</t>
  </si>
  <si>
    <t>Saldo Final</t>
  </si>
  <si>
    <t>4.1.4.3.03.01</t>
  </si>
  <si>
    <t>Cuota de contratación de servicios de agua urbana</t>
  </si>
  <si>
    <t>4.1.4.3.03.03</t>
  </si>
  <si>
    <t>Cuota de contratación de servicios de drenaje</t>
  </si>
  <si>
    <t>4.1.4.3.03.04</t>
  </si>
  <si>
    <t>Reconexión de tomas de agua</t>
  </si>
  <si>
    <t>4.1.4.3.03.17</t>
  </si>
  <si>
    <t>Factibilidad de agua potable y saneamiento</t>
  </si>
  <si>
    <t>4.1.4.3.03.18</t>
  </si>
  <si>
    <t>Suministro de agua potable</t>
  </si>
  <si>
    <t>4.1.4.3.03.20</t>
  </si>
  <si>
    <t>Servicio de drenaje</t>
  </si>
  <si>
    <t>4.1.4.4</t>
  </si>
  <si>
    <t>Accesorios de Derechos</t>
  </si>
  <si>
    <t>Total en Balanza de Comprobación</t>
  </si>
  <si>
    <t>Diferencia</t>
  </si>
  <si>
    <t>4.1.4.5.01.02.01</t>
  </si>
  <si>
    <t>Derechos por los servicios de agua potable y drenaje del Municipio</t>
  </si>
  <si>
    <t>4.1.6</t>
  </si>
  <si>
    <t>Aprovechamientos</t>
  </si>
  <si>
    <t>CONCEPTO</t>
  </si>
  <si>
    <t>diferencias</t>
  </si>
  <si>
    <t>SERVICIO AGUA</t>
  </si>
  <si>
    <t>SERVICIO DRENAJE</t>
  </si>
  <si>
    <t>CONEXIONES Y RECONEXIONES</t>
  </si>
  <si>
    <t>REZAGO SERVICIO AGUA</t>
  </si>
  <si>
    <t>REZAGO SERVICIO DRENAJE</t>
  </si>
  <si>
    <t>REZAGO CONEXIONES Y RECONEXIONES</t>
  </si>
  <si>
    <t>RECARGOS</t>
  </si>
  <si>
    <t>TOTAL</t>
  </si>
  <si>
    <t>MULTAS</t>
  </si>
  <si>
    <t>GASTOS DE EJECUCIÓN</t>
  </si>
  <si>
    <t>TOTAL OFICIO SEFIPLAN</t>
  </si>
  <si>
    <t>TRATAMIENTO DE AGUAS</t>
  </si>
  <si>
    <t>REZAGO TRATAMIENTO DE AGUAS</t>
  </si>
  <si>
    <t>CONTRIBUCION ADICIONAL</t>
  </si>
  <si>
    <t>REZAGO CONTRIBUCION ADICIONAL</t>
  </si>
  <si>
    <t>IMPORTE TOTAL</t>
  </si>
  <si>
    <t>OTROS</t>
  </si>
  <si>
    <t xml:space="preserve">TOTAL RECAUDADO </t>
  </si>
  <si>
    <t>NÚMERO DE TOMAS</t>
  </si>
  <si>
    <t>BALANZA DE COMPROBACIÓN AL 31 DE DICIEMBRE 2024</t>
  </si>
  <si>
    <t>Total en Reporte de Recaudación de Derechos de Agua 2024</t>
  </si>
  <si>
    <t>COMPARACIÓN DE RECAUDACION DE INGRESOS DE 2024 CON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</si>
</sst>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1080A]#,##0.00;\(#,##0.00\)"/>
  </numFmts>
  <fonts count="7" x14ac:knownFonts="1">
    <font>
      <sz val="11"/>
      <color theme="1"/>
      <name val="Calibri"/>
      <family val="2"/>
      <scheme val="minor"/>
    </font>
    <font>
      <b/>
      <sz val="7"/>
      <color rgb="FF000000"/>
      <name val="Arial"/>
      <family val="2"/>
    </font>
    <font>
      <sz val="11"/>
      <name val="Calibri"/>
      <family val="2"/>
    </font>
    <font>
      <sz val="7"/>
      <color rgb="FF000000"/>
      <name val="Arial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Fill="1" applyBorder="1"/>
    <xf numFmtId="0" fontId="2" fillId="0" borderId="1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vertical="top" wrapText="1"/>
    </xf>
    <xf numFmtId="164" fontId="3" fillId="0" borderId="1" xfId="0" applyNumberFormat="1" applyFont="1" applyFill="1" applyBorder="1" applyAlignment="1">
      <alignment vertical="top" wrapText="1" readingOrder="1"/>
    </xf>
    <xf numFmtId="0" fontId="1" fillId="2" borderId="2" xfId="0" applyNumberFormat="1" applyFont="1" applyFill="1" applyBorder="1" applyAlignment="1">
      <alignment horizontal="center" vertical="top" wrapText="1" readingOrder="1"/>
    </xf>
    <xf numFmtId="0" fontId="3" fillId="0" borderId="2" xfId="0" applyNumberFormat="1" applyFont="1" applyFill="1" applyBorder="1" applyAlignment="1">
      <alignment vertical="top" wrapText="1" readingOrder="1"/>
    </xf>
    <xf numFmtId="164" fontId="3" fillId="0" borderId="2" xfId="0" applyNumberFormat="1" applyFont="1" applyFill="1" applyBorder="1" applyAlignment="1">
      <alignment vertical="top" wrapText="1" readingOrder="1"/>
    </xf>
    <xf numFmtId="0" fontId="1" fillId="0" borderId="2" xfId="0" applyNumberFormat="1" applyFont="1" applyFill="1" applyBorder="1" applyAlignment="1">
      <alignment vertical="top" wrapText="1" readingOrder="1"/>
    </xf>
    <xf numFmtId="164" fontId="1" fillId="0" borderId="2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2" xfId="0" applyBorder="1"/>
    <xf numFmtId="4" fontId="0" fillId="0" borderId="2" xfId="0" applyNumberFormat="1" applyBorder="1"/>
    <xf numFmtId="4" fontId="0" fillId="0" borderId="2" xfId="0" applyNumberFormat="1" applyFill="1" applyBorder="1"/>
    <xf numFmtId="0" fontId="0" fillId="0" borderId="0" xfId="0" applyFill="1"/>
    <xf numFmtId="0" fontId="5" fillId="0" borderId="2" xfId="0" applyFont="1" applyBorder="1"/>
    <xf numFmtId="0" fontId="5" fillId="0" borderId="0" xfId="0" applyFont="1" applyFill="1" applyBorder="1"/>
    <xf numFmtId="4" fontId="5" fillId="0" borderId="0" xfId="0" applyNumberFormat="1" applyFont="1" applyFill="1" applyBorder="1"/>
    <xf numFmtId="4" fontId="5" fillId="0" borderId="2" xfId="0" applyNumberFormat="1" applyFont="1" applyFill="1" applyBorder="1"/>
    <xf numFmtId="0" fontId="5" fillId="3" borderId="2" xfId="0" applyFont="1" applyFill="1" applyBorder="1"/>
    <xf numFmtId="4" fontId="5" fillId="3" borderId="2" xfId="0" applyNumberFormat="1" applyFont="1" applyFill="1" applyBorder="1"/>
    <xf numFmtId="0" fontId="5" fillId="0" borderId="0" xfId="0" applyFont="1" applyBorder="1"/>
    <xf numFmtId="4" fontId="0" fillId="0" borderId="0" xfId="0" applyNumberFormat="1"/>
    <xf numFmtId="4" fontId="5" fillId="0" borderId="2" xfId="0" applyNumberFormat="1" applyFont="1" applyBorder="1"/>
    <xf numFmtId="4" fontId="5" fillId="0" borderId="0" xfId="0" applyNumberFormat="1" applyFont="1" applyBorder="1"/>
    <xf numFmtId="0" fontId="5" fillId="0" borderId="0" xfId="0" applyFont="1"/>
    <xf numFmtId="3" fontId="5" fillId="0" borderId="2" xfId="0" applyNumberFormat="1" applyFont="1" applyBorder="1"/>
    <xf numFmtId="0" fontId="0" fillId="0" borderId="0" xfId="0" applyFill="1" applyBorder="1"/>
    <xf numFmtId="164" fontId="3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vertical="top" wrapText="1"/>
    </xf>
    <xf numFmtId="0" fontId="3" fillId="0" borderId="3" xfId="0" applyNumberFormat="1" applyFont="1" applyFill="1" applyBorder="1" applyAlignment="1">
      <alignment vertical="top" wrapText="1" readingOrder="1"/>
    </xf>
    <xf numFmtId="0" fontId="0" fillId="0" borderId="2" xfId="0" applyFont="1" applyFill="1" applyBorder="1"/>
    <xf numFmtId="4" fontId="0" fillId="0" borderId="2" xfId="0" applyNumberFormat="1" applyFont="1" applyFill="1" applyBorder="1"/>
    <xf numFmtId="0" fontId="0" fillId="0" borderId="0" xfId="0" applyFont="1" applyFill="1"/>
    <xf numFmtId="43" fontId="0" fillId="0" borderId="2" xfId="1" applyFont="1" applyBorder="1"/>
    <xf numFmtId="43" fontId="5" fillId="0" borderId="2" xfId="1" applyFont="1" applyBorder="1"/>
    <xf numFmtId="43" fontId="5" fillId="0" borderId="0" xfId="1" applyFont="1" applyFill="1" applyBorder="1"/>
    <xf numFmtId="43" fontId="0" fillId="0" borderId="2" xfId="1" applyFont="1" applyFill="1" applyBorder="1"/>
    <xf numFmtId="43" fontId="5" fillId="0" borderId="0" xfId="1" applyFont="1" applyBorder="1"/>
    <xf numFmtId="43" fontId="0" fillId="0" borderId="0" xfId="1" applyFont="1"/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9"/>
  <sheetViews>
    <sheetView tabSelected="1" zoomScaleNormal="100" workbookViewId="0">
      <selection activeCell="H22" sqref="H22"/>
    </sheetView>
  </sheetViews>
  <sheetFormatPr baseColWidth="10" defaultRowHeight="15" x14ac:dyDescent="0.25"/>
  <cols>
    <col min="1" max="1" width="31.140625" bestFit="1" customWidth="1"/>
    <col min="2" max="2" width="31.140625" customWidth="1"/>
    <col min="3" max="3" width="15.42578125" customWidth="1"/>
    <col min="5" max="5" width="16" customWidth="1"/>
    <col min="7" max="7" width="11.7109375" bestFit="1" customWidth="1"/>
  </cols>
  <sheetData>
    <row r="1" spans="1:5" x14ac:dyDescent="0.25">
      <c r="A1" s="42" t="s">
        <v>46</v>
      </c>
      <c r="B1" s="42"/>
      <c r="C1" s="42"/>
      <c r="D1" s="42"/>
      <c r="E1" s="42"/>
    </row>
    <row r="3" spans="1:5" s="12" customFormat="1" x14ac:dyDescent="0.25">
      <c r="A3" s="11" t="s">
        <v>23</v>
      </c>
      <c r="B3" s="11">
        <v>2024</v>
      </c>
      <c r="C3" s="11">
        <v>2023</v>
      </c>
      <c r="E3" s="11" t="s">
        <v>24</v>
      </c>
    </row>
    <row r="4" spans="1:5" x14ac:dyDescent="0.25">
      <c r="A4" s="13" t="s">
        <v>25</v>
      </c>
      <c r="B4" s="36">
        <v>30127340.48</v>
      </c>
      <c r="C4" s="14">
        <v>23659041.5</v>
      </c>
      <c r="E4" s="14">
        <f t="shared" ref="E4:E10" si="0">B4-C4</f>
        <v>6468298.9800000004</v>
      </c>
    </row>
    <row r="5" spans="1:5" x14ac:dyDescent="0.25">
      <c r="A5" s="13" t="s">
        <v>26</v>
      </c>
      <c r="B5" s="36">
        <v>7136176.8700000001</v>
      </c>
      <c r="C5" s="15">
        <v>5449333.6099999994</v>
      </c>
      <c r="D5" s="16"/>
      <c r="E5" s="14">
        <f t="shared" si="0"/>
        <v>1686843.2600000007</v>
      </c>
    </row>
    <row r="6" spans="1:5" x14ac:dyDescent="0.25">
      <c r="A6" s="13" t="s">
        <v>27</v>
      </c>
      <c r="B6" s="36">
        <v>3237844.85</v>
      </c>
      <c r="C6" s="15">
        <v>3181155.7800000003</v>
      </c>
      <c r="D6" s="16"/>
      <c r="E6" s="14">
        <f t="shared" si="0"/>
        <v>56689.069999999832</v>
      </c>
    </row>
    <row r="7" spans="1:5" x14ac:dyDescent="0.25">
      <c r="A7" s="13" t="s">
        <v>28</v>
      </c>
      <c r="B7" s="36">
        <v>8687677.25</v>
      </c>
      <c r="C7" s="14">
        <v>7361641.4400000013</v>
      </c>
      <c r="E7" s="14">
        <f t="shared" si="0"/>
        <v>1326035.8099999987</v>
      </c>
    </row>
    <row r="8" spans="1:5" x14ac:dyDescent="0.25">
      <c r="A8" s="13" t="s">
        <v>29</v>
      </c>
      <c r="B8" s="36">
        <v>2007278.91</v>
      </c>
      <c r="C8" s="14">
        <v>1585367.97</v>
      </c>
      <c r="E8" s="14">
        <f t="shared" si="0"/>
        <v>421910.93999999994</v>
      </c>
    </row>
    <row r="9" spans="1:5" x14ac:dyDescent="0.25">
      <c r="A9" s="13" t="s">
        <v>30</v>
      </c>
      <c r="B9" s="36">
        <v>13146.12</v>
      </c>
      <c r="C9" s="14">
        <v>32371.18</v>
      </c>
      <c r="E9" s="14">
        <f t="shared" si="0"/>
        <v>-19225.059999999998</v>
      </c>
    </row>
    <row r="10" spans="1:5" x14ac:dyDescent="0.25">
      <c r="A10" s="13" t="s">
        <v>31</v>
      </c>
      <c r="B10" s="36">
        <v>237360.64000000001</v>
      </c>
      <c r="C10" s="14">
        <v>223385.33000000002</v>
      </c>
      <c r="E10" s="14">
        <f t="shared" si="0"/>
        <v>13975.309999999998</v>
      </c>
    </row>
    <row r="11" spans="1:5" x14ac:dyDescent="0.25">
      <c r="A11" s="17" t="s">
        <v>32</v>
      </c>
      <c r="B11" s="20">
        <f>SUM(B4:B10)</f>
        <v>51446825.119999997</v>
      </c>
      <c r="C11" s="20">
        <f>SUM(C4:C10)</f>
        <v>41492296.809999995</v>
      </c>
      <c r="D11" s="16"/>
      <c r="E11" s="20">
        <f>SUM(E4:E10)</f>
        <v>9954528.3099999987</v>
      </c>
    </row>
    <row r="12" spans="1:5" s="16" customFormat="1" x14ac:dyDescent="0.25">
      <c r="A12" s="18"/>
      <c r="B12" s="38"/>
      <c r="C12" s="19"/>
      <c r="E12" s="19"/>
    </row>
    <row r="13" spans="1:5" x14ac:dyDescent="0.25">
      <c r="A13" s="13" t="s">
        <v>33</v>
      </c>
      <c r="B13" s="36">
        <v>408991</v>
      </c>
      <c r="C13" s="14">
        <v>318868.40999999997</v>
      </c>
      <c r="E13" s="14">
        <f>B13-C13</f>
        <v>90122.590000000026</v>
      </c>
    </row>
    <row r="14" spans="1:5" s="16" customFormat="1" x14ac:dyDescent="0.25">
      <c r="A14" s="33" t="s">
        <v>34</v>
      </c>
      <c r="B14" s="39">
        <v>754718.92</v>
      </c>
      <c r="C14" s="34">
        <v>718967.05</v>
      </c>
      <c r="D14" s="35"/>
      <c r="E14" s="14">
        <f>B14-C14</f>
        <v>35751.869999999995</v>
      </c>
    </row>
    <row r="15" spans="1:5" s="16" customFormat="1" x14ac:dyDescent="0.25">
      <c r="A15" s="21" t="s">
        <v>35</v>
      </c>
      <c r="B15" s="22">
        <f>B11+B14+B13</f>
        <v>52610535.039999999</v>
      </c>
      <c r="C15" s="22">
        <f>C11+C14+C13</f>
        <v>42530132.269999988</v>
      </c>
      <c r="E15" s="22">
        <f>E11+E14+E13</f>
        <v>10080402.769999998</v>
      </c>
    </row>
    <row r="16" spans="1:5" x14ac:dyDescent="0.25">
      <c r="A16" s="23"/>
      <c r="B16" s="40"/>
      <c r="C16" s="24"/>
      <c r="E16" s="24"/>
    </row>
    <row r="17" spans="1:7" x14ac:dyDescent="0.25">
      <c r="A17" s="13" t="s">
        <v>36</v>
      </c>
      <c r="B17" s="36">
        <v>3697819.04</v>
      </c>
      <c r="C17" s="15">
        <v>2789431.62</v>
      </c>
      <c r="D17" s="16"/>
      <c r="E17" s="15">
        <f>B17-C17</f>
        <v>908387.41999999993</v>
      </c>
    </row>
    <row r="18" spans="1:7" x14ac:dyDescent="0.25">
      <c r="A18" s="13" t="s">
        <v>37</v>
      </c>
      <c r="B18" s="36">
        <v>972211.81</v>
      </c>
      <c r="C18" s="15">
        <v>795261.06</v>
      </c>
      <c r="D18" s="16"/>
      <c r="E18" s="15">
        <f>B18-C18</f>
        <v>176950.75</v>
      </c>
    </row>
    <row r="19" spans="1:7" x14ac:dyDescent="0.25">
      <c r="A19" s="13" t="s">
        <v>38</v>
      </c>
      <c r="B19" s="36">
        <v>4748854.42</v>
      </c>
      <c r="C19" s="15">
        <v>3855983.7399999998</v>
      </c>
      <c r="D19" s="16"/>
      <c r="E19" s="15">
        <f>B19-C19</f>
        <v>892870.68000000017</v>
      </c>
    </row>
    <row r="20" spans="1:7" x14ac:dyDescent="0.25">
      <c r="A20" s="13" t="s">
        <v>39</v>
      </c>
      <c r="B20" s="36">
        <v>1133604.8700000001</v>
      </c>
      <c r="C20" s="15">
        <v>936593.35000000009</v>
      </c>
      <c r="D20" s="16"/>
      <c r="E20" s="15">
        <f>B20-C20</f>
        <v>197011.52000000002</v>
      </c>
    </row>
    <row r="21" spans="1:7" x14ac:dyDescent="0.25">
      <c r="A21" s="17" t="s">
        <v>32</v>
      </c>
      <c r="B21" s="25">
        <f>B17+B18+B19+B20</f>
        <v>10552490.140000001</v>
      </c>
      <c r="C21" s="25">
        <f>C17+C18+C19+C20</f>
        <v>8377269.7699999996</v>
      </c>
      <c r="E21" s="25">
        <f>SUM(E17:E20)</f>
        <v>2175220.37</v>
      </c>
    </row>
    <row r="22" spans="1:7" x14ac:dyDescent="0.25">
      <c r="A22" s="23"/>
      <c r="B22" s="40"/>
      <c r="C22" s="26"/>
      <c r="E22" s="26"/>
    </row>
    <row r="23" spans="1:7" x14ac:dyDescent="0.25">
      <c r="A23" s="17" t="s">
        <v>40</v>
      </c>
      <c r="B23" s="25">
        <f>B15+B21</f>
        <v>63163025.18</v>
      </c>
      <c r="C23" s="25">
        <f>C15+C21</f>
        <v>50907402.039999992</v>
      </c>
      <c r="E23" s="25">
        <f>E15+E21</f>
        <v>12255623.139999997</v>
      </c>
    </row>
    <row r="24" spans="1:7" x14ac:dyDescent="0.25">
      <c r="B24" s="41"/>
      <c r="C24" s="24"/>
      <c r="E24" s="24"/>
    </row>
    <row r="25" spans="1:7" x14ac:dyDescent="0.25">
      <c r="A25" s="13" t="s">
        <v>41</v>
      </c>
      <c r="B25" s="36">
        <v>1711781.75</v>
      </c>
      <c r="C25" s="14">
        <v>1534198.69</v>
      </c>
      <c r="E25" s="14">
        <f>B25-C25</f>
        <v>177583.06000000006</v>
      </c>
    </row>
    <row r="26" spans="1:7" x14ac:dyDescent="0.25">
      <c r="A26" s="17" t="s">
        <v>42</v>
      </c>
      <c r="B26" s="25">
        <f>B23+B25</f>
        <v>64874806.93</v>
      </c>
      <c r="C26" s="25">
        <f>C23+C25</f>
        <v>52441600.729999989</v>
      </c>
      <c r="D26" s="27"/>
      <c r="E26" s="25">
        <f>E23+E25</f>
        <v>12433206.199999997</v>
      </c>
      <c r="G26" s="24"/>
    </row>
    <row r="27" spans="1:7" x14ac:dyDescent="0.25">
      <c r="A27" s="23"/>
      <c r="B27" s="40"/>
      <c r="C27" s="26"/>
      <c r="D27" s="27"/>
      <c r="E27" s="26"/>
      <c r="G27" s="24"/>
    </row>
    <row r="28" spans="1:7" x14ac:dyDescent="0.25">
      <c r="B28" s="41"/>
      <c r="C28" s="24"/>
      <c r="E28" s="24"/>
    </row>
    <row r="29" spans="1:7" x14ac:dyDescent="0.25">
      <c r="A29" s="17" t="s">
        <v>43</v>
      </c>
      <c r="B29" s="37">
        <v>22589</v>
      </c>
      <c r="C29" s="28">
        <v>22177</v>
      </c>
      <c r="E29" s="28">
        <f>B29-C29</f>
        <v>412</v>
      </c>
    </row>
  </sheetData>
  <mergeCells count="1">
    <mergeCell ref="A1:E1"/>
  </mergeCells>
  <pageMargins left="0.25" right="0.25" top="0.75" bottom="0.75" header="0.3" footer="0.3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20"/>
  <sheetViews>
    <sheetView topLeftCell="A4" zoomScale="120" zoomScaleNormal="120" workbookViewId="0">
      <selection activeCell="C18" sqref="C18"/>
    </sheetView>
  </sheetViews>
  <sheetFormatPr baseColWidth="10" defaultRowHeight="15" x14ac:dyDescent="0.25"/>
  <cols>
    <col min="1" max="1" width="10.140625" bestFit="1" customWidth="1"/>
    <col min="2" max="2" width="42.140625" customWidth="1"/>
    <col min="3" max="3" width="11.140625" bestFit="1" customWidth="1"/>
  </cols>
  <sheetData>
    <row r="2" spans="1:7" x14ac:dyDescent="0.25">
      <c r="A2" s="42" t="s">
        <v>44</v>
      </c>
      <c r="B2" s="42"/>
      <c r="C2" s="42"/>
    </row>
    <row r="3" spans="1:7" x14ac:dyDescent="0.25">
      <c r="D3" s="29"/>
      <c r="E3" s="29"/>
      <c r="F3" s="29"/>
    </row>
    <row r="4" spans="1:7" x14ac:dyDescent="0.25">
      <c r="A4" s="5" t="s">
        <v>0</v>
      </c>
      <c r="B4" s="5" t="s">
        <v>1</v>
      </c>
      <c r="C4" s="5" t="s">
        <v>2</v>
      </c>
      <c r="D4" s="29"/>
      <c r="E4" s="29"/>
      <c r="F4" s="29"/>
    </row>
    <row r="5" spans="1:7" s="1" customFormat="1" ht="15" customHeight="1" x14ac:dyDescent="0.25">
      <c r="A5" s="6" t="s">
        <v>3</v>
      </c>
      <c r="B5" s="6" t="s">
        <v>4</v>
      </c>
      <c r="C5" s="7">
        <v>1359328.83</v>
      </c>
      <c r="E5" s="30"/>
      <c r="F5" s="30"/>
      <c r="G5" s="4"/>
    </row>
    <row r="6" spans="1:7" s="1" customFormat="1" ht="15" customHeight="1" x14ac:dyDescent="0.25">
      <c r="A6" s="6" t="s">
        <v>5</v>
      </c>
      <c r="B6" s="6" t="s">
        <v>6</v>
      </c>
      <c r="C6" s="7">
        <v>438177.83</v>
      </c>
      <c r="E6" s="30"/>
      <c r="F6" s="30"/>
      <c r="G6" s="4"/>
    </row>
    <row r="7" spans="1:7" s="1" customFormat="1" ht="15" customHeight="1" x14ac:dyDescent="0.25">
      <c r="A7" s="6" t="s">
        <v>7</v>
      </c>
      <c r="B7" s="6" t="s">
        <v>8</v>
      </c>
      <c r="C7" s="7">
        <v>413177.13</v>
      </c>
      <c r="E7" s="30"/>
      <c r="F7" s="30"/>
      <c r="G7" s="4"/>
    </row>
    <row r="8" spans="1:7" s="1" customFormat="1" ht="15" customHeight="1" x14ac:dyDescent="0.25">
      <c r="A8" s="6" t="s">
        <v>9</v>
      </c>
      <c r="B8" s="6" t="s">
        <v>10</v>
      </c>
      <c r="C8" s="7">
        <v>1027161.06</v>
      </c>
      <c r="E8" s="3"/>
      <c r="F8" s="3"/>
      <c r="G8" s="2"/>
    </row>
    <row r="9" spans="1:7" s="1" customFormat="1" ht="15" customHeight="1" x14ac:dyDescent="0.25">
      <c r="A9" s="6" t="s">
        <v>11</v>
      </c>
      <c r="B9" s="6" t="s">
        <v>12</v>
      </c>
      <c r="C9" s="7">
        <v>30127340.48</v>
      </c>
      <c r="E9" s="3"/>
      <c r="F9" s="3"/>
      <c r="G9" s="2"/>
    </row>
    <row r="10" spans="1:7" s="1" customFormat="1" ht="15" customHeight="1" x14ac:dyDescent="0.25">
      <c r="A10" s="6" t="s">
        <v>13</v>
      </c>
      <c r="B10" s="6" t="s">
        <v>14</v>
      </c>
      <c r="C10" s="7">
        <v>7136176.8700000001</v>
      </c>
      <c r="E10" s="3"/>
      <c r="F10" s="3"/>
      <c r="G10" s="2"/>
    </row>
    <row r="11" spans="1:7" s="1" customFormat="1" ht="15" customHeight="1" x14ac:dyDescent="0.25">
      <c r="A11" s="6" t="s">
        <v>15</v>
      </c>
      <c r="B11" s="6" t="s">
        <v>16</v>
      </c>
      <c r="C11" s="7">
        <v>992079.56</v>
      </c>
      <c r="E11" s="3"/>
      <c r="F11" s="3"/>
      <c r="G11" s="2"/>
    </row>
    <row r="12" spans="1:7" s="1" customFormat="1" ht="15" customHeight="1" x14ac:dyDescent="0.25">
      <c r="A12" s="6" t="s">
        <v>19</v>
      </c>
      <c r="B12" s="6" t="s">
        <v>20</v>
      </c>
      <c r="C12" s="7">
        <v>10708102.279999999</v>
      </c>
      <c r="E12" s="31"/>
      <c r="F12" s="31"/>
      <c r="G12" s="10"/>
    </row>
    <row r="13" spans="1:7" s="1" customFormat="1" ht="15" customHeight="1" x14ac:dyDescent="0.25">
      <c r="A13" s="32" t="s">
        <v>21</v>
      </c>
      <c r="B13" s="6" t="s">
        <v>22</v>
      </c>
      <c r="C13" s="7">
        <v>408991</v>
      </c>
      <c r="E13" s="3"/>
      <c r="F13" s="3"/>
      <c r="G13" s="2"/>
    </row>
    <row r="14" spans="1:7" s="1" customFormat="1" ht="15" customHeight="1" x14ac:dyDescent="0.25">
      <c r="A14" s="3"/>
      <c r="B14" s="8" t="s">
        <v>17</v>
      </c>
      <c r="C14" s="9">
        <f>SUM(C5:C13)</f>
        <v>52610535.040000007</v>
      </c>
    </row>
    <row r="15" spans="1:7" s="1" customFormat="1" ht="15" customHeight="1" x14ac:dyDescent="0.25">
      <c r="A15" s="3"/>
    </row>
    <row r="16" spans="1:7" s="1" customFormat="1" ht="15" customHeight="1" x14ac:dyDescent="0.25">
      <c r="A16" s="3"/>
    </row>
    <row r="17" spans="1:3" s="1" customFormat="1" ht="15" customHeight="1" x14ac:dyDescent="0.25">
      <c r="A17" s="3"/>
      <c r="B17" s="8" t="s">
        <v>45</v>
      </c>
      <c r="C17" s="9">
        <v>52610535.039999999</v>
      </c>
    </row>
    <row r="18" spans="1:3" s="1" customFormat="1" ht="15" customHeight="1" x14ac:dyDescent="0.25">
      <c r="A18" s="3"/>
      <c r="B18" s="8" t="s">
        <v>17</v>
      </c>
      <c r="C18" s="9">
        <v>52610535.039999999</v>
      </c>
    </row>
    <row r="19" spans="1:3" s="1" customFormat="1" ht="15" customHeight="1" x14ac:dyDescent="0.25">
      <c r="A19" s="3"/>
      <c r="B19" s="8" t="s">
        <v>18</v>
      </c>
      <c r="C19" s="9">
        <f>C17-C18</f>
        <v>0</v>
      </c>
    </row>
    <row r="20" spans="1:3" s="1" customFormat="1" ht="15" customHeight="1" x14ac:dyDescent="0.25">
      <c r="A20" s="3"/>
      <c r="B20"/>
      <c r="C20"/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RECAUDACION</vt:lpstr>
      <vt:lpstr>BALANZA DE COMPROBACION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PC</dc:creator>
  <cp:lastModifiedBy>CMAS COATEPEC</cp:lastModifiedBy>
  <cp:lastPrinted>2025-03-28T18:16:31Z</cp:lastPrinted>
  <dcterms:created xsi:type="dcterms:W3CDTF">2024-03-01T19:42:10Z</dcterms:created>
  <dcterms:modified xsi:type="dcterms:W3CDTF">2025-03-28T18:16:42Z</dcterms:modified>
</cp:coreProperties>
</file>