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KEVIN\ESTADOS FINANCIEROS\2023\DICIEMBRE 2023\PENDIENTE\"/>
    </mc:Choice>
  </mc:AlternateContent>
  <xr:revisionPtr revIDLastSave="0" documentId="13_ncr:1_{36BFA046-D279-4FA9-9A90-526D0CAABC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I21" i="1"/>
  <c r="H21" i="1"/>
  <c r="H46" i="1" l="1"/>
  <c r="E21" i="1"/>
  <c r="F40" i="1" l="1"/>
  <c r="I24" i="1" l="1"/>
  <c r="G14" i="1"/>
  <c r="G34" i="1"/>
  <c r="E49" i="1"/>
  <c r="E43" i="1"/>
  <c r="E33" i="1"/>
  <c r="G50" i="1"/>
  <c r="G46" i="1"/>
  <c r="G41" i="1"/>
  <c r="G40" i="1"/>
  <c r="G39" i="1"/>
  <c r="G38" i="1"/>
  <c r="G37" i="1"/>
  <c r="G36" i="1"/>
  <c r="G35" i="1"/>
  <c r="G23" i="1"/>
  <c r="G22" i="1"/>
  <c r="G20" i="1"/>
  <c r="G19" i="1"/>
  <c r="G18" i="1"/>
  <c r="G17" i="1"/>
  <c r="G16" i="1"/>
  <c r="G15" i="1"/>
  <c r="E25" i="1"/>
  <c r="I25" i="1" l="1"/>
  <c r="H25" i="1"/>
  <c r="H34" i="1"/>
  <c r="I34" i="1" s="1"/>
  <c r="I35" i="1"/>
  <c r="I36" i="1"/>
  <c r="H37" i="1"/>
  <c r="I37" i="1" s="1"/>
  <c r="H38" i="1"/>
  <c r="I38" i="1" s="1"/>
  <c r="H39" i="1"/>
  <c r="I39" i="1" s="1"/>
  <c r="H40" i="1" l="1"/>
  <c r="I50" i="1" l="1"/>
  <c r="J50" i="1" s="1"/>
  <c r="I48" i="1"/>
  <c r="I46" i="1"/>
  <c r="J46" i="1" s="1"/>
  <c r="I45" i="1"/>
  <c r="I44" i="1"/>
  <c r="I41" i="1"/>
  <c r="I40" i="1"/>
  <c r="J40" i="1" s="1"/>
  <c r="J16" i="1"/>
  <c r="J15" i="1"/>
  <c r="J49" i="1" l="1"/>
  <c r="G49" i="1"/>
  <c r="H49" i="1"/>
  <c r="I49" i="1" s="1"/>
  <c r="F49" i="1"/>
  <c r="G47" i="1"/>
  <c r="J45" i="1"/>
  <c r="G45" i="1"/>
  <c r="J44" i="1"/>
  <c r="G44" i="1"/>
  <c r="F43" i="1"/>
  <c r="J41" i="1"/>
  <c r="J39" i="1"/>
  <c r="J38" i="1"/>
  <c r="J37" i="1"/>
  <c r="J36" i="1"/>
  <c r="J35" i="1"/>
  <c r="J34" i="1"/>
  <c r="H33" i="1"/>
  <c r="F33" i="1"/>
  <c r="E52" i="1"/>
  <c r="F52" i="1" l="1"/>
  <c r="H43" i="1"/>
  <c r="H52" i="1" s="1"/>
  <c r="I47" i="1"/>
  <c r="G43" i="1"/>
  <c r="J33" i="1"/>
  <c r="J52" i="1" s="1"/>
  <c r="G33" i="1"/>
  <c r="I33" i="1"/>
  <c r="G52" i="1" l="1"/>
  <c r="J47" i="1"/>
  <c r="J43" i="1" s="1"/>
  <c r="I43" i="1"/>
  <c r="I52" i="1" s="1"/>
  <c r="J23" i="1" l="1"/>
  <c r="J22" i="1"/>
  <c r="J21" i="1"/>
  <c r="J20" i="1"/>
  <c r="J19" i="1"/>
  <c r="J18" i="1"/>
  <c r="J17" i="1"/>
  <c r="J14" i="1"/>
  <c r="J25" i="1" l="1"/>
  <c r="G21" i="1" l="1"/>
  <c r="G25" i="1" s="1"/>
  <c r="F25" i="1"/>
</calcChain>
</file>

<file path=xl/sharedStrings.xml><?xml version="1.0" encoding="utf-8"?>
<sst xmlns="http://schemas.openxmlformats.org/spreadsheetml/2006/main" count="73" uniqueCount="46">
  <si>
    <t>Congreso del Estado de Veracruz de Ignacio de la Llave</t>
  </si>
  <si>
    <t>LXVI Legislatura  2021 – 2024</t>
  </si>
  <si>
    <t>Secretaría de Fiscalización</t>
  </si>
  <si>
    <t>H. Ayuntamiento del Municipio de Orizaba, Veracruz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</si>
  <si>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</si>
  <si>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</si>
  <si>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</si>
  <si>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</si>
  <si>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</si>
  <si>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</si>
  <si>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</si>
  <si>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</si>
  <si>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</si>
  <si>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</si>
  <si>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</si>
  <si>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</si>
  <si>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</si>
  <si>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</si>
  <si>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</si>
  <si>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</si>
  <si>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</si>
  <si>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</si>
  <si>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</si>
  <si>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</si>
  <si>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</si>
  <si>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</si>
  <si>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aportaciones.</t>
  </si>
  <si>
    <t>Transferencias, Asignaciones, Subsidios y subvenciones y pensiones y jubilaciones.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</si>
  <si>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</si>
  <si>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</si>
  <si>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</si>
  <si>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</si>
  <si>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</si>
  <si>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Municipios.</t>
  </si>
  <si>
    <t>Ingresos de los entes públicos de los poderes Legislativo y Judicial, de los Órganos autonomos y del Sector Paraestatal o Paramunicipal, así como de las Empresas productivas del Estado.</t>
  </si>
  <si>
    <t>Ingresos derivados de financiamientos</t>
  </si>
  <si>
    <t>LIC. JUAN MANUEL DIEZ FRANCOS</t>
  </si>
  <si>
    <t>CP. JAVIER F. LÓPEZ GARCÍA</t>
  </si>
  <si>
    <t>PRESEIDENTE MUNICIPAL</t>
  </si>
  <si>
    <t>TESORERO MUNICIPAL</t>
  </si>
  <si>
    <t>H. COMISIÓN DE HACIENDA</t>
  </si>
  <si>
    <t>C. ENRIQUE HERNÁNDEZ OLIVARES</t>
  </si>
  <si>
    <t>LNTA. MARÍA ANTONIETA CLAUDIA LÓPEZ YAÑEZ</t>
  </si>
  <si>
    <t>SINDICO MUNICIPAL</t>
  </si>
  <si>
    <t>REGIDOR QUINTO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</si>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</sst>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egrita"/>
    </font>
    <font>
      <sz val="11"/>
      <name val="Arial"/>
      <family val="2"/>
    </font>
    <font>
      <b/>
      <sz val="11"/>
      <name val="Arial"/>
      <family val="2"/>
    </font>
    <font>
      <b/>
      <sz val="9"/>
      <name val="Arial Negrita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Calibri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2" applyFont="1"/>
    <xf numFmtId="0" fontId="7" fillId="0" borderId="0" xfId="0" applyFont="1"/>
    <xf numFmtId="0" fontId="6" fillId="0" borderId="0" xfId="2" applyFont="1" applyAlignment="1">
      <alignment horizontal="center"/>
    </xf>
    <xf numFmtId="37" fontId="8" fillId="2" borderId="4" xfId="1" applyNumberFormat="1" applyFont="1" applyFill="1" applyBorder="1" applyAlignment="1">
      <alignment horizontal="center" vertical="center"/>
    </xf>
    <xf numFmtId="37" fontId="8" fillId="2" borderId="4" xfId="1" applyNumberFormat="1" applyFont="1" applyFill="1" applyBorder="1" applyAlignment="1">
      <alignment horizontal="center" wrapText="1"/>
    </xf>
    <xf numFmtId="37" fontId="8" fillId="2" borderId="4" xfId="1" applyNumberFormat="1" applyFont="1" applyFill="1" applyBorder="1" applyAlignment="1">
      <alignment horizontal="center"/>
    </xf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4" fontId="9" fillId="0" borderId="11" xfId="3" applyNumberFormat="1" applyFont="1" applyBorder="1" applyAlignment="1">
      <alignment horizontal="right"/>
    </xf>
    <xf numFmtId="0" fontId="9" fillId="0" borderId="1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3" xfId="2" applyFont="1" applyBorder="1" applyAlignment="1">
      <alignment wrapText="1"/>
    </xf>
    <xf numFmtId="0" fontId="12" fillId="0" borderId="1" xfId="2" applyFont="1" applyBorder="1" applyAlignment="1">
      <alignment horizontal="centerContinuous"/>
    </xf>
    <xf numFmtId="0" fontId="12" fillId="0" borderId="2" xfId="2" applyFont="1" applyBorder="1" applyAlignment="1">
      <alignment horizontal="centerContinuous"/>
    </xf>
    <xf numFmtId="0" fontId="12" fillId="0" borderId="3" xfId="2" applyFont="1" applyBorder="1" applyAlignment="1">
      <alignment horizontal="left" wrapText="1"/>
    </xf>
    <xf numFmtId="4" fontId="12" fillId="0" borderId="4" xfId="2" applyNumberFormat="1" applyFont="1" applyBorder="1" applyAlignment="1">
      <alignment horizontal="right"/>
    </xf>
    <xf numFmtId="4" fontId="13" fillId="0" borderId="0" xfId="0" applyNumberFormat="1" applyFont="1"/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3" fillId="0" borderId="0" xfId="0" applyFont="1"/>
    <xf numFmtId="0" fontId="12" fillId="0" borderId="10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6" fillId="0" borderId="11" xfId="0" applyFont="1" applyBorder="1"/>
    <xf numFmtId="4" fontId="12" fillId="0" borderId="15" xfId="2" applyNumberFormat="1" applyFont="1" applyBorder="1" applyAlignment="1">
      <alignment horizontal="right"/>
    </xf>
    <xf numFmtId="0" fontId="9" fillId="0" borderId="10" xfId="2" applyFont="1" applyBorder="1" applyAlignment="1">
      <alignment horizontal="center" vertical="center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5" xfId="0" applyNumberFormat="1" applyFont="1" applyBorder="1" applyAlignment="1">
      <alignment horizontal="right" vertical="center" wrapText="1"/>
    </xf>
    <xf numFmtId="0" fontId="16" fillId="0" borderId="0" xfId="0" applyFont="1"/>
    <xf numFmtId="0" fontId="10" fillId="0" borderId="11" xfId="0" applyFont="1" applyBorder="1" applyAlignment="1">
      <alignment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0" fontId="12" fillId="0" borderId="10" xfId="2" applyFont="1" applyBorder="1" applyAlignment="1">
      <alignment horizontal="center" vertical="center"/>
    </xf>
    <xf numFmtId="0" fontId="18" fillId="0" borderId="0" xfId="0" applyFont="1"/>
    <xf numFmtId="0" fontId="18" fillId="0" borderId="11" xfId="0" applyFont="1" applyBorder="1"/>
    <xf numFmtId="4" fontId="12" fillId="0" borderId="15" xfId="3" applyNumberFormat="1" applyFont="1" applyBorder="1" applyAlignment="1">
      <alignment horizontal="right"/>
    </xf>
    <xf numFmtId="0" fontId="9" fillId="0" borderId="0" xfId="2" applyFont="1" applyAlignment="1">
      <alignment horizontal="center" vertical="center"/>
    </xf>
    <xf numFmtId="4" fontId="9" fillId="0" borderId="14" xfId="3" applyNumberFormat="1" applyFont="1" applyBorder="1" applyAlignment="1">
      <alignment horizontal="right"/>
    </xf>
    <xf numFmtId="0" fontId="12" fillId="0" borderId="3" xfId="2" applyFont="1" applyBorder="1" applyAlignment="1">
      <alignment horizontal="left" wrapText="1" indent="1"/>
    </xf>
    <xf numFmtId="0" fontId="19" fillId="0" borderId="7" xfId="0" applyFont="1" applyBorder="1" applyAlignment="1">
      <alignment vertical="top" wrapText="1"/>
    </xf>
    <xf numFmtId="4" fontId="19" fillId="0" borderId="7" xfId="0" applyNumberFormat="1" applyFont="1" applyBorder="1" applyAlignment="1">
      <alignment vertical="top" wrapText="1"/>
    </xf>
    <xf numFmtId="4" fontId="9" fillId="0" borderId="11" xfId="3" applyNumberFormat="1" applyFont="1" applyBorder="1" applyAlignment="1" applyProtection="1">
      <alignment horizontal="right" vertical="center"/>
      <protection locked="0"/>
    </xf>
    <xf numFmtId="4" fontId="12" fillId="0" borderId="15" xfId="3" applyNumberFormat="1" applyFont="1" applyBorder="1" applyAlignment="1">
      <alignment horizontal="right" vertical="center"/>
    </xf>
    <xf numFmtId="4" fontId="9" fillId="0" borderId="11" xfId="5" applyNumberFormat="1" applyFont="1" applyBorder="1" applyAlignment="1" applyProtection="1">
      <alignment horizontal="right" vertical="center"/>
      <protection locked="0"/>
    </xf>
    <xf numFmtId="4" fontId="9" fillId="0" borderId="15" xfId="3" applyNumberFormat="1" applyFont="1" applyBorder="1" applyAlignment="1" applyProtection="1">
      <alignment horizontal="right" vertical="center"/>
      <protection locked="0"/>
    </xf>
    <xf numFmtId="4" fontId="16" fillId="0" borderId="15" xfId="0" applyNumberFormat="1" applyFont="1" applyBorder="1" applyAlignment="1">
      <alignment vertical="center"/>
    </xf>
    <xf numFmtId="4" fontId="12" fillId="0" borderId="15" xfId="2" applyNumberFormat="1" applyFont="1" applyBorder="1" applyAlignment="1">
      <alignment horizontal="right" vertical="center"/>
    </xf>
    <xf numFmtId="4" fontId="12" fillId="0" borderId="15" xfId="5" applyNumberFormat="1" applyFont="1" applyBorder="1" applyAlignment="1">
      <alignment horizontal="right" vertical="center"/>
    </xf>
    <xf numFmtId="4" fontId="9" fillId="0" borderId="14" xfId="3" applyNumberFormat="1" applyFont="1" applyBorder="1" applyAlignment="1">
      <alignment horizontal="right" vertical="center"/>
    </xf>
    <xf numFmtId="4" fontId="12" fillId="0" borderId="4" xfId="2" applyNumberFormat="1" applyFont="1" applyBorder="1" applyAlignment="1">
      <alignment horizontal="right" vertical="center"/>
    </xf>
    <xf numFmtId="4" fontId="9" fillId="0" borderId="11" xfId="3" applyNumberFormat="1" applyFont="1" applyBorder="1" applyAlignment="1">
      <alignment horizontal="right" vertical="center"/>
    </xf>
    <xf numFmtId="4" fontId="9" fillId="0" borderId="13" xfId="3" applyNumberFormat="1" applyFont="1" applyBorder="1" applyAlignment="1">
      <alignment horizontal="center" vertical="center"/>
    </xf>
    <xf numFmtId="4" fontId="9" fillId="0" borderId="14" xfId="3" applyNumberFormat="1" applyFont="1" applyBorder="1" applyAlignment="1">
      <alignment horizontal="center" vertical="center"/>
    </xf>
    <xf numFmtId="43" fontId="0" fillId="0" borderId="0" xfId="1" applyFont="1"/>
    <xf numFmtId="0" fontId="0" fillId="0" borderId="0" xfId="0" applyAlignment="1">
      <alignment horizontal="center"/>
    </xf>
    <xf numFmtId="0" fontId="12" fillId="0" borderId="10" xfId="2" applyFont="1" applyBorder="1" applyAlignment="1">
      <alignment horizontal="justify" wrapText="1"/>
    </xf>
    <xf numFmtId="0" fontId="12" fillId="0" borderId="0" xfId="2" applyFont="1" applyAlignment="1">
      <alignment horizontal="justify" wrapText="1"/>
    </xf>
    <xf numFmtId="0" fontId="12" fillId="0" borderId="11" xfId="2" applyFont="1" applyBorder="1" applyAlignment="1">
      <alignment horizontal="justify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" fontId="12" fillId="0" borderId="9" xfId="2" applyNumberFormat="1" applyFont="1" applyBorder="1" applyAlignment="1">
      <alignment horizontal="center" vertical="center"/>
    </xf>
    <xf numFmtId="4" fontId="12" fillId="0" borderId="14" xfId="2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2" fillId="0" borderId="9" xfId="2" applyNumberFormat="1" applyFont="1" applyBorder="1" applyAlignment="1">
      <alignment horizontal="right"/>
    </xf>
    <xf numFmtId="4" fontId="12" fillId="0" borderId="14" xfId="2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top" wrapText="1"/>
    </xf>
    <xf numFmtId="37" fontId="8" fillId="2" borderId="0" xfId="1" applyNumberFormat="1" applyFont="1" applyFill="1" applyAlignment="1">
      <alignment horizontal="center" vertical="center" wrapText="1"/>
    </xf>
    <xf numFmtId="37" fontId="8" fillId="2" borderId="0" xfId="1" applyNumberFormat="1" applyFont="1" applyFill="1" applyAlignment="1">
      <alignment horizontal="center" vertical="center"/>
    </xf>
    <xf numFmtId="37" fontId="8" fillId="2" borderId="5" xfId="1" applyNumberFormat="1" applyFont="1" applyFill="1" applyBorder="1" applyAlignment="1">
      <alignment horizontal="center" vertical="center"/>
    </xf>
    <xf numFmtId="37" fontId="8" fillId="2" borderId="1" xfId="1" applyNumberFormat="1" applyFont="1" applyFill="1" applyBorder="1" applyAlignment="1">
      <alignment horizontal="center"/>
    </xf>
    <xf numFmtId="37" fontId="8" fillId="2" borderId="2" xfId="1" applyNumberFormat="1" applyFont="1" applyFill="1" applyBorder="1" applyAlignment="1">
      <alignment horizontal="center"/>
    </xf>
    <xf numFmtId="37" fontId="8" fillId="2" borderId="3" xfId="1" applyNumberFormat="1" applyFont="1" applyFill="1" applyBorder="1" applyAlignment="1">
      <alignment horizontal="center"/>
    </xf>
    <xf numFmtId="37" fontId="8" fillId="2" borderId="4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</cellXfs>
  <cellStyles count="7">
    <cellStyle name="Millares" xfId="1" builtinId="3"/>
    <cellStyle name="Millares 2" xfId="3" xr:uid="{00000000-0005-0000-0000-000001000000}"/>
    <cellStyle name="Millares 2 2" xfId="5" xr:uid="{1B78C146-67AF-4848-A438-B9A5902A5616}"/>
    <cellStyle name="Millares 3" xfId="4" xr:uid="{6A5B3420-7249-4BA3-A20F-70D51056FA52}"/>
    <cellStyle name="Millares 4" xfId="6" xr:uid="{E7931DB9-9B25-4D4C-8B94-F48F0F30F354}"/>
    <cellStyle name="Normal" xfId="0" builtinId="0"/>
    <cellStyle name="Normal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1</xdr:col>
      <xdr:colOff>19050</xdr:colOff>
      <xdr:row>6</xdr:row>
      <xdr:rowOff>116378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28600"/>
          <a:ext cx="0" cy="10307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</xdr:row>
      <xdr:rowOff>38100</xdr:rowOff>
    </xdr:from>
    <xdr:to>
      <xdr:col>1</xdr:col>
      <xdr:colOff>19050</xdr:colOff>
      <xdr:row>6</xdr:row>
      <xdr:rowOff>116378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28600"/>
          <a:ext cx="0" cy="10307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390526</xdr:colOff>
      <xdr:row>1</xdr:row>
      <xdr:rowOff>89268</xdr:rowOff>
    </xdr:from>
    <xdr:to>
      <xdr:col>1</xdr:col>
      <xdr:colOff>390526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279768"/>
          <a:ext cx="1952624" cy="891807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857250</xdr:colOff>
      <xdr:row>0</xdr:row>
      <xdr:rowOff>0</xdr:rowOff>
    </xdr:from>
    <xdr:to>
      <xdr:col>9</xdr:col>
      <xdr:colOff>1080135</xdr:colOff>
      <xdr:row>7</xdr:row>
      <xdr:rowOff>22376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34379E-8B94-4CB6-AF62-C07352B9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0"/>
          <a:ext cx="1318260" cy="1355876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65534</xdr:row>
      <xdr:rowOff>175260</xdr:rowOff>
    </xdr:from>
    <xdr:to>
      <xdr:col>9</xdr:col>
      <xdr:colOff>579120</xdr:colOff>
      <xdr:row>65558</xdr:row>
      <xdr:rowOff>83820</xdr:rowOff>
    </xdr:to>
    <xdr:grpSp>
      <xdr:nvGrpSpPr>
        <xdr:cNvPr id="6" name="21 Grupo">
          <a:extLst>
            <a:ext uri="{FF2B5EF4-FFF2-40B4-BE49-F238E27FC236}">
              <a16:creationId xmlns:a16="http://schemas.microsoft.com/office/drawing/2014/main" id="{C1FE2896-5158-4728-8605-2CCB05C44459}"/>
            </a:ext>
          </a:extLst>
        </xdr:cNvPr>
        <xdr:cNvGrpSpPr>
          <a:grpSpLocks/>
        </xdr:cNvGrpSpPr>
      </xdr:nvGrpSpPr>
      <xdr:grpSpPr bwMode="auto">
        <a:xfrm>
          <a:off x="1101513" y="13288010"/>
          <a:ext cx="8441690" cy="4480560"/>
          <a:chOff x="1924050" y="10953750"/>
          <a:chExt cx="8079543" cy="1535885"/>
        </a:xfrm>
      </xdr:grpSpPr>
      <xdr:sp macro="" textlink="">
        <xdr:nvSpPr>
          <xdr:cNvPr id="7" name="2 CuadroTexto">
            <a:extLst>
              <a:ext uri="{FF2B5EF4-FFF2-40B4-BE49-F238E27FC236}">
                <a16:creationId xmlns:a16="http://schemas.microsoft.com/office/drawing/2014/main" id="{E6EF7EF9-946B-4E6A-82BC-AB648EAB3A35}"/>
              </a:ext>
            </a:extLst>
          </xdr:cNvPr>
          <xdr:cNvSpPr txBox="1"/>
        </xdr:nvSpPr>
        <xdr:spPr>
          <a:xfrm>
            <a:off x="1924050" y="10960203"/>
            <a:ext cx="3018730" cy="38719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LIC. JUAN MANUEL DIEZ FRANCOS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F7493179-4079-4C8D-890F-E184C98314A4}"/>
              </a:ext>
            </a:extLst>
          </xdr:cNvPr>
          <xdr:cNvSpPr txBox="1"/>
        </xdr:nvSpPr>
        <xdr:spPr>
          <a:xfrm>
            <a:off x="6984863" y="10960203"/>
            <a:ext cx="3018730" cy="38719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C. JAVIER F. LOPEZ GARCÍA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TESORERO MUNICIPAL</a:t>
            </a:r>
          </a:p>
        </xdr:txBody>
      </xdr:sp>
      <xdr:sp macro="" textlink="">
        <xdr:nvSpPr>
          <xdr:cNvPr id="9" name="4 CuadroTexto">
            <a:extLst>
              <a:ext uri="{FF2B5EF4-FFF2-40B4-BE49-F238E27FC236}">
                <a16:creationId xmlns:a16="http://schemas.microsoft.com/office/drawing/2014/main" id="{CA50B645-5888-44BC-BF64-6E54C58FBC77}"/>
              </a:ext>
            </a:extLst>
          </xdr:cNvPr>
          <xdr:cNvSpPr txBox="1"/>
        </xdr:nvSpPr>
        <xdr:spPr>
          <a:xfrm>
            <a:off x="4419928" y="11515187"/>
            <a:ext cx="3058191" cy="37429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COMISIÓN DE HACIENDA</a:t>
            </a:r>
          </a:p>
        </xdr:txBody>
      </xdr:sp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960A40E0-62EC-4AF7-AC1D-A50546612FA4}"/>
              </a:ext>
            </a:extLst>
          </xdr:cNvPr>
          <xdr:cNvSpPr txBox="1"/>
        </xdr:nvSpPr>
        <xdr:spPr>
          <a:xfrm>
            <a:off x="1924050" y="12115344"/>
            <a:ext cx="3018730" cy="37429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LIC. MARIE MICHELLE FRAGOSO MARTINEZ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SÍNDICO</a:t>
            </a:r>
          </a:p>
        </xdr:txBody>
      </xdr: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1B7BD061-526E-40D1-B48C-E7AC3AE0F96A}"/>
              </a:ext>
            </a:extLst>
          </xdr:cNvPr>
          <xdr:cNvSpPr txBox="1"/>
        </xdr:nvSpPr>
        <xdr:spPr>
          <a:xfrm>
            <a:off x="6984863" y="12115344"/>
            <a:ext cx="3018730" cy="37429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ARQ. CARLA CANALES REYES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REGIDOR DE HACIENDA Y PATRIMONIO MUNICIPAL</a:t>
            </a:r>
          </a:p>
        </xdr:txBody>
      </xdr:sp>
      <xdr:cxnSp macro="">
        <xdr:nvCxnSpPr>
          <xdr:cNvPr id="12" name="13 Conector recto">
            <a:extLst>
              <a:ext uri="{FF2B5EF4-FFF2-40B4-BE49-F238E27FC236}">
                <a16:creationId xmlns:a16="http://schemas.microsoft.com/office/drawing/2014/main" id="{3D450557-9675-4479-84E8-B96C0711EDBA}"/>
              </a:ext>
            </a:extLst>
          </xdr:cNvPr>
          <xdr:cNvCxnSpPr/>
        </xdr:nvCxnSpPr>
        <xdr:spPr>
          <a:xfrm>
            <a:off x="1933915" y="10953750"/>
            <a:ext cx="2999000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3" name="18 Conector recto">
            <a:extLst>
              <a:ext uri="{FF2B5EF4-FFF2-40B4-BE49-F238E27FC236}">
                <a16:creationId xmlns:a16="http://schemas.microsoft.com/office/drawing/2014/main" id="{A87DD45A-D9A8-4033-A0E5-636C8F4E8E48}"/>
              </a:ext>
            </a:extLst>
          </xdr:cNvPr>
          <xdr:cNvCxnSpPr/>
        </xdr:nvCxnSpPr>
        <xdr:spPr>
          <a:xfrm>
            <a:off x="6965132" y="10953750"/>
            <a:ext cx="2989135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4" name="19 Conector recto">
            <a:extLst>
              <a:ext uri="{FF2B5EF4-FFF2-40B4-BE49-F238E27FC236}">
                <a16:creationId xmlns:a16="http://schemas.microsoft.com/office/drawing/2014/main" id="{C392325D-936E-4283-AC34-26F7982452F0}"/>
              </a:ext>
            </a:extLst>
          </xdr:cNvPr>
          <xdr:cNvCxnSpPr/>
        </xdr:nvCxnSpPr>
        <xdr:spPr>
          <a:xfrm>
            <a:off x="1943780" y="12089531"/>
            <a:ext cx="2999000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5" name="20 Conector recto">
            <a:extLst>
              <a:ext uri="{FF2B5EF4-FFF2-40B4-BE49-F238E27FC236}">
                <a16:creationId xmlns:a16="http://schemas.microsoft.com/office/drawing/2014/main" id="{4B618031-0070-4F23-BE68-A58CC54502E2}"/>
              </a:ext>
            </a:extLst>
          </xdr:cNvPr>
          <xdr:cNvCxnSpPr/>
        </xdr:nvCxnSpPr>
        <xdr:spPr>
          <a:xfrm>
            <a:off x="6974998" y="12089531"/>
            <a:ext cx="2999000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</xdr:grpSp>
    <xdr:clientData/>
  </xdr:twoCellAnchor>
  <xdr:twoCellAnchor editAs="oneCell">
    <xdr:from>
      <xdr:col>1</xdr:col>
      <xdr:colOff>95250</xdr:colOff>
      <xdr:row>0</xdr:row>
      <xdr:rowOff>114300</xdr:rowOff>
    </xdr:from>
    <xdr:to>
      <xdr:col>2</xdr:col>
      <xdr:colOff>523875</xdr:colOff>
      <xdr:row>6</xdr:row>
      <xdr:rowOff>96216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34E73CC3-5F00-4BD1-8545-0DBFAE39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190625" cy="112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W65542"/>
  <sheetViews>
    <sheetView tabSelected="1" topLeftCell="A19" zoomScale="90" zoomScaleNormal="90" workbookViewId="0">
      <selection activeCell="J49" sqref="I49:J49"/>
    </sheetView>
  </sheetViews>
  <sheetFormatPr baseColWidth="10" defaultColWidth="0" defaultRowHeight="15" x14ac:dyDescent="0.25"/>
  <cols>
    <col min="1" max="1" width="3.42578125" customWidth="1"/>
    <col min="2" max="3" width="11.42578125" customWidth="1"/>
    <col min="4" max="4" width="29.28515625" customWidth="1"/>
    <col min="5" max="5" width="15.7109375" customWidth="1"/>
    <col min="6" max="6" width="15.85546875" customWidth="1"/>
    <col min="7" max="7" width="15.140625" customWidth="1"/>
    <col min="8" max="8" width="15.5703125" bestFit="1" customWidth="1"/>
    <col min="9" max="9" width="16.42578125" customWidth="1"/>
    <col min="10" max="10" width="16.5703125" customWidth="1"/>
    <col min="11" max="11" width="14.7109375" bestFit="1" customWidth="1"/>
    <col min="256" max="256" width="14.7109375" bestFit="1" customWidth="1"/>
    <col min="257" max="257" width="14.5703125" customWidth="1"/>
    <col min="258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2" spans="2:10" x14ac:dyDescent="0.25">
      <c r="F2" s="1" t="s">
        <v>0</v>
      </c>
    </row>
    <row r="3" spans="2:10" x14ac:dyDescent="0.25">
      <c r="F3" s="1" t="s">
        <v>1</v>
      </c>
    </row>
    <row r="4" spans="2:10" x14ac:dyDescent="0.25">
      <c r="F4" s="1" t="s">
        <v>2</v>
      </c>
    </row>
    <row r="5" spans="2:10" x14ac:dyDescent="0.25">
      <c r="F5" s="1"/>
    </row>
    <row r="6" spans="2:10" x14ac:dyDescent="0.25">
      <c r="F6" s="2" t="s">
        <v>3</v>
      </c>
    </row>
    <row r="7" spans="2:10" x14ac:dyDescent="0.25">
      <c r="F7" s="3" t="s">
        <v>4</v>
      </c>
    </row>
    <row r="8" spans="2:10" x14ac:dyDescent="0.25">
      <c r="F8" s="4" t="s">
        <v>45</v>
      </c>
    </row>
    <row r="9" spans="2:10" x14ac:dyDescent="0.25">
      <c r="B9" s="5"/>
      <c r="C9" s="5"/>
      <c r="D9" s="5"/>
      <c r="E9" s="6"/>
      <c r="F9" s="7"/>
      <c r="G9" s="7"/>
      <c r="H9" s="7"/>
      <c r="I9" s="7"/>
      <c r="J9" s="7"/>
    </row>
    <row r="10" spans="2:10" x14ac:dyDescent="0.25">
      <c r="B10" s="77" t="s">
        <v>5</v>
      </c>
      <c r="C10" s="78"/>
      <c r="D10" s="78"/>
      <c r="E10" s="80" t="s">
        <v>6</v>
      </c>
      <c r="F10" s="81"/>
      <c r="G10" s="81"/>
      <c r="H10" s="81"/>
      <c r="I10" s="82"/>
      <c r="J10" s="83" t="s">
        <v>7</v>
      </c>
    </row>
    <row r="11" spans="2:10" ht="24.75" x14ac:dyDescent="0.25">
      <c r="B11" s="78"/>
      <c r="C11" s="78"/>
      <c r="D11" s="78"/>
      <c r="E11" s="8" t="s">
        <v>8</v>
      </c>
      <c r="F11" s="9" t="s">
        <v>9</v>
      </c>
      <c r="G11" s="8" t="s">
        <v>10</v>
      </c>
      <c r="H11" s="8" t="s">
        <v>11</v>
      </c>
      <c r="I11" s="8" t="s">
        <v>12</v>
      </c>
      <c r="J11" s="83"/>
    </row>
    <row r="12" spans="2:10" x14ac:dyDescent="0.25">
      <c r="B12" s="79"/>
      <c r="C12" s="79"/>
      <c r="D12" s="79"/>
      <c r="E12" s="10" t="s">
        <v>13</v>
      </c>
      <c r="F12" s="10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</row>
    <row r="13" spans="2:10" x14ac:dyDescent="0.25">
      <c r="B13" s="11"/>
      <c r="C13" s="12"/>
      <c r="D13" s="13"/>
      <c r="E13" s="14"/>
      <c r="F13" s="15"/>
      <c r="G13" s="14"/>
      <c r="H13" s="15"/>
      <c r="I13" s="15"/>
      <c r="J13" s="15"/>
    </row>
    <row r="14" spans="2:10" x14ac:dyDescent="0.25">
      <c r="B14" s="84" t="s">
        <v>19</v>
      </c>
      <c r="C14" s="67"/>
      <c r="D14" s="68"/>
      <c r="E14" s="52">
        <v>75460296.950000003</v>
      </c>
      <c r="F14" s="53">
        <v>0</v>
      </c>
      <c r="G14" s="50">
        <f>E14+F14</f>
        <v>75460296.950000003</v>
      </c>
      <c r="H14" s="50">
        <v>79350117.920000002</v>
      </c>
      <c r="I14" s="50">
        <v>79350117.920000002</v>
      </c>
      <c r="J14" s="59">
        <f>I14-E14</f>
        <v>3889820.9699999988</v>
      </c>
    </row>
    <row r="15" spans="2:10" x14ac:dyDescent="0.25">
      <c r="B15" s="84" t="s">
        <v>20</v>
      </c>
      <c r="C15" s="67"/>
      <c r="D15" s="68"/>
      <c r="E15" s="52">
        <v>0</v>
      </c>
      <c r="F15" s="53">
        <v>0</v>
      </c>
      <c r="G15" s="50">
        <f t="shared" ref="G15:G20" si="0">E15-F15</f>
        <v>0</v>
      </c>
      <c r="H15" s="50">
        <v>0</v>
      </c>
      <c r="I15" s="50">
        <v>0</v>
      </c>
      <c r="J15" s="59">
        <f t="shared" ref="J15:J23" si="1">I15-E15</f>
        <v>0</v>
      </c>
    </row>
    <row r="16" spans="2:10" x14ac:dyDescent="0.25">
      <c r="B16" s="84" t="s">
        <v>21</v>
      </c>
      <c r="C16" s="67"/>
      <c r="D16" s="68"/>
      <c r="E16" s="52">
        <v>1005974.5</v>
      </c>
      <c r="F16" s="53">
        <v>0</v>
      </c>
      <c r="G16" s="50">
        <f t="shared" si="0"/>
        <v>1005974.5</v>
      </c>
      <c r="H16" s="50"/>
      <c r="I16" s="50"/>
      <c r="J16" s="59">
        <f t="shared" si="1"/>
        <v>-1005974.5</v>
      </c>
    </row>
    <row r="17" spans="2:257" x14ac:dyDescent="0.25">
      <c r="B17" s="84" t="s">
        <v>22</v>
      </c>
      <c r="C17" s="67"/>
      <c r="D17" s="68"/>
      <c r="E17" s="52">
        <v>170004454.4824</v>
      </c>
      <c r="F17" s="53">
        <v>0</v>
      </c>
      <c r="G17" s="50">
        <f t="shared" si="0"/>
        <v>170004454.4824</v>
      </c>
      <c r="H17" s="50">
        <v>186313818.03</v>
      </c>
      <c r="I17" s="50">
        <v>186313818.03</v>
      </c>
      <c r="J17" s="59">
        <f t="shared" si="1"/>
        <v>16309363.547600001</v>
      </c>
    </row>
    <row r="18" spans="2:257" x14ac:dyDescent="0.25">
      <c r="B18" s="84" t="s">
        <v>23</v>
      </c>
      <c r="C18" s="67"/>
      <c r="D18" s="68"/>
      <c r="E18" s="52">
        <v>4000233.94</v>
      </c>
      <c r="F18" s="53">
        <v>0</v>
      </c>
      <c r="G18" s="50">
        <f t="shared" si="0"/>
        <v>4000233.94</v>
      </c>
      <c r="H18" s="50">
        <v>39745805.950000003</v>
      </c>
      <c r="I18" s="50">
        <v>39745805.950000003</v>
      </c>
      <c r="J18" s="59">
        <f t="shared" si="1"/>
        <v>35745572.010000005</v>
      </c>
      <c r="IW18" s="62"/>
    </row>
    <row r="19" spans="2:257" x14ac:dyDescent="0.25">
      <c r="B19" s="84" t="s">
        <v>24</v>
      </c>
      <c r="C19" s="67"/>
      <c r="D19" s="68"/>
      <c r="E19" s="52">
        <v>26016578.260000002</v>
      </c>
      <c r="F19" s="53">
        <v>0</v>
      </c>
      <c r="G19" s="50">
        <f t="shared" si="0"/>
        <v>26016578.260000002</v>
      </c>
      <c r="H19" s="50">
        <v>25314949.27</v>
      </c>
      <c r="I19" s="50">
        <v>25314949.27</v>
      </c>
      <c r="J19" s="59">
        <f t="shared" si="1"/>
        <v>-701628.99000000209</v>
      </c>
      <c r="IW19" s="62"/>
    </row>
    <row r="20" spans="2:257" ht="26.25" customHeight="1" x14ac:dyDescent="0.25">
      <c r="B20" s="84" t="s">
        <v>25</v>
      </c>
      <c r="C20" s="67"/>
      <c r="D20" s="68"/>
      <c r="E20" s="52">
        <v>70019159.730000004</v>
      </c>
      <c r="F20" s="53">
        <v>0</v>
      </c>
      <c r="G20" s="50">
        <f t="shared" si="0"/>
        <v>70019159.730000004</v>
      </c>
      <c r="H20" s="50">
        <v>136927256.28</v>
      </c>
      <c r="I20" s="50">
        <v>136927256.28</v>
      </c>
      <c r="J20" s="59">
        <f t="shared" si="1"/>
        <v>66908096.549999997</v>
      </c>
    </row>
    <row r="21" spans="2:257" ht="40.9" customHeight="1" x14ac:dyDescent="0.25">
      <c r="B21" s="84" t="s">
        <v>26</v>
      </c>
      <c r="C21" s="67"/>
      <c r="D21" s="68"/>
      <c r="E21" s="52">
        <f>391690526.27+4993961.73+151294522+160291</f>
        <v>548139301</v>
      </c>
      <c r="F21" s="54">
        <v>9014146</v>
      </c>
      <c r="G21" s="50">
        <f>E21+F21</f>
        <v>557153447</v>
      </c>
      <c r="H21" s="50">
        <f>612637848.84-16994385.35</f>
        <v>595643463.49000001</v>
      </c>
      <c r="I21" s="50">
        <f>612637848.84-16994385.35</f>
        <v>595643463.49000001</v>
      </c>
      <c r="J21" s="59">
        <f>I21-E21</f>
        <v>47504162.49000001</v>
      </c>
    </row>
    <row r="22" spans="2:257" ht="27" customHeight="1" x14ac:dyDescent="0.25">
      <c r="B22" s="84" t="s">
        <v>27</v>
      </c>
      <c r="C22" s="67"/>
      <c r="D22" s="68"/>
      <c r="E22" s="52">
        <v>2007643.54</v>
      </c>
      <c r="F22" s="53">
        <v>0</v>
      </c>
      <c r="G22" s="50">
        <f>E22-F22</f>
        <v>2007643.54</v>
      </c>
      <c r="H22" s="50">
        <v>16994385.350000001</v>
      </c>
      <c r="I22" s="50">
        <v>16994385.350000001</v>
      </c>
      <c r="J22" s="59">
        <f t="shared" si="1"/>
        <v>14986741.810000002</v>
      </c>
      <c r="IV22" s="25"/>
    </row>
    <row r="23" spans="2:257" ht="16.149999999999999" customHeight="1" x14ac:dyDescent="0.25">
      <c r="B23" s="84" t="s">
        <v>28</v>
      </c>
      <c r="C23" s="67"/>
      <c r="D23" s="68"/>
      <c r="E23" s="52">
        <v>14003368.43</v>
      </c>
      <c r="F23" s="53">
        <v>0</v>
      </c>
      <c r="G23" s="50">
        <f>E23-F23</f>
        <v>14003368.43</v>
      </c>
      <c r="H23" s="50">
        <v>0</v>
      </c>
      <c r="I23" s="50">
        <v>0</v>
      </c>
      <c r="J23" s="59">
        <f t="shared" si="1"/>
        <v>-14003368.43</v>
      </c>
      <c r="K23" s="25"/>
    </row>
    <row r="24" spans="2:257" x14ac:dyDescent="0.25">
      <c r="B24" s="17"/>
      <c r="C24" s="18"/>
      <c r="D24" s="19"/>
      <c r="E24" s="60"/>
      <c r="F24" s="61"/>
      <c r="G24" s="60"/>
      <c r="H24" s="60"/>
      <c r="I24" s="50">
        <f t="shared" ref="I23:I24" si="2">H24</f>
        <v>0</v>
      </c>
      <c r="J24" s="60"/>
    </row>
    <row r="25" spans="2:257" x14ac:dyDescent="0.25">
      <c r="B25" s="20"/>
      <c r="C25" s="21"/>
      <c r="D25" s="22" t="s">
        <v>29</v>
      </c>
      <c r="E25" s="23">
        <f>SUM(E14:E24)</f>
        <v>910657010.83239996</v>
      </c>
      <c r="F25" s="23">
        <f>SUM(F14:F24)</f>
        <v>9014146</v>
      </c>
      <c r="G25" s="23">
        <f>SUM(G14:G24)</f>
        <v>919671156.83239996</v>
      </c>
      <c r="H25" s="23">
        <f>SUM(H14:H24)</f>
        <v>1080289796.29</v>
      </c>
      <c r="I25" s="23">
        <f>SUM(I14:I24)</f>
        <v>1080289796.29</v>
      </c>
      <c r="J25" s="73">
        <f t="shared" ref="J25" si="3">SUM(J14:J23)</f>
        <v>169632785.4576</v>
      </c>
      <c r="IV25" s="25"/>
      <c r="IW25" s="25"/>
    </row>
    <row r="26" spans="2:257" x14ac:dyDescent="0.25">
      <c r="B26" s="30"/>
      <c r="C26" s="30"/>
      <c r="D26" s="30"/>
      <c r="E26" s="24"/>
      <c r="F26" s="24"/>
      <c r="G26" s="30"/>
      <c r="H26" s="75" t="s">
        <v>30</v>
      </c>
      <c r="I26" s="76"/>
      <c r="J26" s="74"/>
      <c r="K26" s="25"/>
    </row>
    <row r="27" spans="2:257" x14ac:dyDescent="0.25">
      <c r="B27" s="30"/>
      <c r="C27" s="30"/>
      <c r="D27" s="30"/>
      <c r="E27" s="30"/>
      <c r="F27" s="24"/>
      <c r="G27" s="24"/>
      <c r="H27" s="30"/>
      <c r="I27" s="30"/>
      <c r="J27" s="30"/>
      <c r="K27" s="25"/>
    </row>
    <row r="28" spans="2:257" x14ac:dyDescent="0.25">
      <c r="B28" s="30"/>
      <c r="C28" s="30"/>
      <c r="D28" s="30"/>
      <c r="E28" s="30"/>
      <c r="F28" s="30"/>
      <c r="G28" s="30"/>
      <c r="H28" s="30"/>
      <c r="I28" s="30"/>
      <c r="J28" s="24"/>
    </row>
    <row r="29" spans="2:257" ht="15" customHeight="1" x14ac:dyDescent="0.25">
      <c r="B29" s="77" t="s">
        <v>31</v>
      </c>
      <c r="C29" s="78"/>
      <c r="D29" s="78"/>
      <c r="E29" s="80" t="s">
        <v>6</v>
      </c>
      <c r="F29" s="81"/>
      <c r="G29" s="81"/>
      <c r="H29" s="81"/>
      <c r="I29" s="82"/>
      <c r="J29" s="83" t="s">
        <v>7</v>
      </c>
    </row>
    <row r="30" spans="2:257" ht="24.75" x14ac:dyDescent="0.25">
      <c r="B30" s="78"/>
      <c r="C30" s="78"/>
      <c r="D30" s="78"/>
      <c r="E30" s="8" t="s">
        <v>8</v>
      </c>
      <c r="F30" s="9" t="s">
        <v>32</v>
      </c>
      <c r="G30" s="8" t="s">
        <v>10</v>
      </c>
      <c r="H30" s="8" t="s">
        <v>11</v>
      </c>
      <c r="I30" s="8" t="s">
        <v>12</v>
      </c>
      <c r="J30" s="83"/>
    </row>
    <row r="31" spans="2:257" x14ac:dyDescent="0.25">
      <c r="B31" s="79"/>
      <c r="C31" s="79"/>
      <c r="D31" s="79"/>
      <c r="E31" s="10" t="s">
        <v>13</v>
      </c>
      <c r="F31" s="10" t="s">
        <v>14</v>
      </c>
      <c r="G31" s="10" t="s">
        <v>15</v>
      </c>
      <c r="H31" s="10" t="s">
        <v>16</v>
      </c>
      <c r="I31" s="10" t="s">
        <v>17</v>
      </c>
      <c r="J31" s="10" t="s">
        <v>18</v>
      </c>
    </row>
    <row r="32" spans="2:257" x14ac:dyDescent="0.25">
      <c r="B32" s="11"/>
      <c r="C32" s="12"/>
      <c r="D32" s="13"/>
      <c r="E32" s="15"/>
      <c r="F32" s="15"/>
      <c r="G32" s="15"/>
      <c r="H32" s="15"/>
      <c r="I32" s="15"/>
      <c r="J32" s="15"/>
    </row>
    <row r="33" spans="2:256" x14ac:dyDescent="0.25">
      <c r="B33" s="31" t="s">
        <v>33</v>
      </c>
      <c r="C33" s="32"/>
      <c r="D33" s="33"/>
      <c r="E33" s="55">
        <f>SUM(E34:E41)</f>
        <v>826634482.6724</v>
      </c>
      <c r="F33" s="55">
        <f t="shared" ref="F33:J33" si="4">F34+F36+F37+F38+F39+F40+F41</f>
        <v>9014146</v>
      </c>
      <c r="G33" s="55">
        <f t="shared" si="4"/>
        <v>835648628.6724</v>
      </c>
      <c r="H33" s="55">
        <f t="shared" si="4"/>
        <v>943162540.00999999</v>
      </c>
      <c r="I33" s="55">
        <f t="shared" si="4"/>
        <v>943162540.00999999</v>
      </c>
      <c r="J33" s="34">
        <f t="shared" si="4"/>
        <v>116528057.33760002</v>
      </c>
    </row>
    <row r="34" spans="2:256" x14ac:dyDescent="0.25">
      <c r="B34" s="35"/>
      <c r="C34" s="67" t="s">
        <v>19</v>
      </c>
      <c r="D34" s="68"/>
      <c r="E34" s="52">
        <v>75460296.950000003</v>
      </c>
      <c r="F34" s="53">
        <v>0</v>
      </c>
      <c r="G34" s="37">
        <f t="shared" ref="G34:G41" si="5">E34+F34</f>
        <v>75460296.950000003</v>
      </c>
      <c r="H34" s="50">
        <f>H14</f>
        <v>79350117.920000002</v>
      </c>
      <c r="I34" s="50">
        <f t="shared" ref="I34:I41" si="6">H34</f>
        <v>79350117.920000002</v>
      </c>
      <c r="J34" s="37">
        <f t="shared" ref="J34:J41" si="7">I34-E34</f>
        <v>3889820.9699999988</v>
      </c>
    </row>
    <row r="35" spans="2:256" x14ac:dyDescent="0.25">
      <c r="B35" s="35"/>
      <c r="C35" s="67" t="s">
        <v>20</v>
      </c>
      <c r="D35" s="68"/>
      <c r="E35" s="36">
        <v>0</v>
      </c>
      <c r="F35" s="36">
        <v>0</v>
      </c>
      <c r="G35" s="37">
        <f t="shared" si="5"/>
        <v>0</v>
      </c>
      <c r="H35" s="50">
        <v>0</v>
      </c>
      <c r="I35" s="50">
        <f t="shared" si="6"/>
        <v>0</v>
      </c>
      <c r="J35" s="37">
        <f t="shared" si="7"/>
        <v>0</v>
      </c>
    </row>
    <row r="36" spans="2:256" x14ac:dyDescent="0.25">
      <c r="B36" s="35"/>
      <c r="C36" s="67" t="s">
        <v>21</v>
      </c>
      <c r="D36" s="68"/>
      <c r="E36" s="52">
        <v>1005974.5</v>
      </c>
      <c r="F36" s="36">
        <v>0</v>
      </c>
      <c r="G36" s="37">
        <f t="shared" si="5"/>
        <v>1005974.5</v>
      </c>
      <c r="H36" s="50">
        <v>0</v>
      </c>
      <c r="I36" s="50">
        <f t="shared" si="6"/>
        <v>0</v>
      </c>
      <c r="J36" s="37">
        <f t="shared" si="7"/>
        <v>-1005974.5</v>
      </c>
    </row>
    <row r="37" spans="2:256" x14ac:dyDescent="0.25">
      <c r="B37" s="35"/>
      <c r="C37" s="67" t="s">
        <v>22</v>
      </c>
      <c r="D37" s="68"/>
      <c r="E37" s="52">
        <v>170004454.4824</v>
      </c>
      <c r="F37" s="36">
        <v>0</v>
      </c>
      <c r="G37" s="37">
        <f t="shared" si="5"/>
        <v>170004454.4824</v>
      </c>
      <c r="H37" s="50">
        <f>H17</f>
        <v>186313818.03</v>
      </c>
      <c r="I37" s="50">
        <f t="shared" si="6"/>
        <v>186313818.03</v>
      </c>
      <c r="J37" s="37">
        <f t="shared" si="7"/>
        <v>16309363.547600001</v>
      </c>
    </row>
    <row r="38" spans="2:256" x14ac:dyDescent="0.25">
      <c r="B38" s="35"/>
      <c r="C38" s="67" t="s">
        <v>23</v>
      </c>
      <c r="D38" s="68"/>
      <c r="E38" s="52">
        <v>4000233.94</v>
      </c>
      <c r="F38" s="36">
        <v>0</v>
      </c>
      <c r="G38" s="37">
        <f t="shared" si="5"/>
        <v>4000233.94</v>
      </c>
      <c r="H38" s="50">
        <f>H18</f>
        <v>39745805.950000003</v>
      </c>
      <c r="I38" s="50">
        <f t="shared" si="6"/>
        <v>39745805.950000003</v>
      </c>
      <c r="J38" s="37">
        <f t="shared" si="7"/>
        <v>35745572.010000005</v>
      </c>
    </row>
    <row r="39" spans="2:256" x14ac:dyDescent="0.25">
      <c r="B39" s="35"/>
      <c r="C39" s="67" t="s">
        <v>24</v>
      </c>
      <c r="D39" s="68"/>
      <c r="E39" s="52">
        <v>26016578.260000002</v>
      </c>
      <c r="F39" s="36">
        <v>0</v>
      </c>
      <c r="G39" s="37">
        <f t="shared" si="5"/>
        <v>26016578.260000002</v>
      </c>
      <c r="H39" s="50">
        <f>H19</f>
        <v>25314949.27</v>
      </c>
      <c r="I39" s="50">
        <f t="shared" si="6"/>
        <v>25314949.27</v>
      </c>
      <c r="J39" s="37">
        <f t="shared" si="7"/>
        <v>-701628.99000000209</v>
      </c>
    </row>
    <row r="40" spans="2:256" ht="38.25" customHeight="1" x14ac:dyDescent="0.25">
      <c r="B40" s="35"/>
      <c r="C40" s="67" t="s">
        <v>26</v>
      </c>
      <c r="D40" s="68"/>
      <c r="E40" s="52">
        <v>548139301</v>
      </c>
      <c r="F40" s="54">
        <f>F21</f>
        <v>9014146</v>
      </c>
      <c r="G40" s="37">
        <f t="shared" si="5"/>
        <v>557153447</v>
      </c>
      <c r="H40" s="50">
        <f>H21</f>
        <v>595643463.49000001</v>
      </c>
      <c r="I40" s="50">
        <f t="shared" si="6"/>
        <v>595643463.49000001</v>
      </c>
      <c r="J40" s="16">
        <f>SUM(I40-E40)</f>
        <v>47504162.49000001</v>
      </c>
      <c r="IV40" s="25"/>
    </row>
    <row r="41" spans="2:256" ht="24.75" customHeight="1" x14ac:dyDescent="0.25">
      <c r="B41" s="35"/>
      <c r="C41" s="67" t="s">
        <v>27</v>
      </c>
      <c r="D41" s="68"/>
      <c r="E41" s="52">
        <v>2007643.54</v>
      </c>
      <c r="F41" s="50">
        <v>0</v>
      </c>
      <c r="G41" s="37">
        <f t="shared" si="5"/>
        <v>2007643.54</v>
      </c>
      <c r="H41" s="50">
        <f>H22-H47</f>
        <v>16794385.350000001</v>
      </c>
      <c r="I41" s="50">
        <f t="shared" si="6"/>
        <v>16794385.350000001</v>
      </c>
      <c r="J41" s="37">
        <f t="shared" si="7"/>
        <v>14786741.810000002</v>
      </c>
    </row>
    <row r="42" spans="2:256" x14ac:dyDescent="0.25">
      <c r="B42" s="35"/>
      <c r="C42" s="38"/>
      <c r="D42" s="39"/>
      <c r="E42" s="37"/>
      <c r="F42" s="37"/>
      <c r="G42" s="37"/>
      <c r="H42" s="37"/>
      <c r="I42" s="37"/>
      <c r="J42" s="37"/>
    </row>
    <row r="43" spans="2:256" ht="34.5" customHeight="1" x14ac:dyDescent="0.25">
      <c r="B43" s="64" t="s">
        <v>34</v>
      </c>
      <c r="C43" s="65"/>
      <c r="D43" s="66"/>
      <c r="E43" s="40">
        <f>SUM(E44:E48)</f>
        <v>70019159.730000004</v>
      </c>
      <c r="F43" s="40">
        <f t="shared" ref="F43:J43" si="8">F44+F46+F47</f>
        <v>0</v>
      </c>
      <c r="G43" s="40">
        <f t="shared" si="8"/>
        <v>70019159.730000004</v>
      </c>
      <c r="H43" s="40">
        <f t="shared" si="8"/>
        <v>137127256.28</v>
      </c>
      <c r="I43" s="40">
        <f t="shared" si="8"/>
        <v>137127256.28</v>
      </c>
      <c r="J43" s="40">
        <f t="shared" si="8"/>
        <v>67108096.549999997</v>
      </c>
    </row>
    <row r="44" spans="2:256" x14ac:dyDescent="0.25">
      <c r="B44" s="31"/>
      <c r="C44" s="67" t="s">
        <v>20</v>
      </c>
      <c r="D44" s="68"/>
      <c r="E44" s="36">
        <v>0</v>
      </c>
      <c r="F44" s="36">
        <v>0</v>
      </c>
      <c r="G44" s="37">
        <f>E44+F44</f>
        <v>0</v>
      </c>
      <c r="H44" s="36">
        <v>0</v>
      </c>
      <c r="I44" s="36">
        <f t="shared" ref="I44:I50" si="9">H44</f>
        <v>0</v>
      </c>
      <c r="J44" s="37">
        <f>I44-E44</f>
        <v>0</v>
      </c>
    </row>
    <row r="45" spans="2:256" x14ac:dyDescent="0.25">
      <c r="B45" s="31"/>
      <c r="C45" s="28" t="s">
        <v>23</v>
      </c>
      <c r="D45" s="29"/>
      <c r="E45" s="36">
        <v>0</v>
      </c>
      <c r="F45" s="36">
        <v>0</v>
      </c>
      <c r="G45" s="37">
        <f>E45+F45</f>
        <v>0</v>
      </c>
      <c r="H45" s="36">
        <v>0</v>
      </c>
      <c r="I45" s="36">
        <f t="shared" si="9"/>
        <v>0</v>
      </c>
      <c r="J45" s="37">
        <f>I45-E45</f>
        <v>0</v>
      </c>
    </row>
    <row r="46" spans="2:256" ht="25.5" customHeight="1" x14ac:dyDescent="0.25">
      <c r="B46" s="35"/>
      <c r="C46" s="67" t="s">
        <v>25</v>
      </c>
      <c r="D46" s="68"/>
      <c r="E46" s="52">
        <v>70019159.730000004</v>
      </c>
      <c r="F46" s="50">
        <v>0</v>
      </c>
      <c r="G46" s="37">
        <f>E46+F46</f>
        <v>70019159.730000004</v>
      </c>
      <c r="H46" s="50">
        <f>H20</f>
        <v>136927256.28</v>
      </c>
      <c r="I46" s="50">
        <f t="shared" si="9"/>
        <v>136927256.28</v>
      </c>
      <c r="J46" s="16">
        <f t="shared" ref="J46" si="10">I46-E46</f>
        <v>66908096.549999997</v>
      </c>
    </row>
    <row r="47" spans="2:256" ht="29.25" customHeight="1" x14ac:dyDescent="0.25">
      <c r="B47" s="35"/>
      <c r="C47" s="67" t="s">
        <v>27</v>
      </c>
      <c r="D47" s="68"/>
      <c r="E47" s="36">
        <v>0</v>
      </c>
      <c r="F47" s="36">
        <v>0</v>
      </c>
      <c r="G47" s="37">
        <f>E47+F47</f>
        <v>0</v>
      </c>
      <c r="H47" s="37">
        <v>200000</v>
      </c>
      <c r="I47" s="36">
        <f t="shared" si="9"/>
        <v>200000</v>
      </c>
      <c r="J47" s="37">
        <f>I47-E47</f>
        <v>200000</v>
      </c>
    </row>
    <row r="48" spans="2:256" x14ac:dyDescent="0.25">
      <c r="B48" s="41"/>
      <c r="C48" s="42"/>
      <c r="D48" s="43"/>
      <c r="E48" s="56"/>
      <c r="F48" s="51"/>
      <c r="G48" s="51"/>
      <c r="H48" s="51"/>
      <c r="I48" s="51">
        <f t="shared" si="9"/>
        <v>0</v>
      </c>
      <c r="J48" s="44"/>
    </row>
    <row r="49" spans="2:256" x14ac:dyDescent="0.25">
      <c r="B49" s="31" t="s">
        <v>35</v>
      </c>
      <c r="C49" s="45"/>
      <c r="D49" s="39"/>
      <c r="E49" s="56">
        <f>E50</f>
        <v>14003368.43</v>
      </c>
      <c r="F49" s="51">
        <f t="shared" ref="F49:J49" si="11">F50</f>
        <v>0</v>
      </c>
      <c r="G49" s="51">
        <f t="shared" si="11"/>
        <v>14003368.43</v>
      </c>
      <c r="H49" s="51">
        <f t="shared" si="11"/>
        <v>0</v>
      </c>
      <c r="I49" s="51">
        <f t="shared" si="9"/>
        <v>0</v>
      </c>
      <c r="J49" s="44">
        <f t="shared" si="11"/>
        <v>-14003368.43</v>
      </c>
    </row>
    <row r="50" spans="2:256" x14ac:dyDescent="0.25">
      <c r="B50" s="35"/>
      <c r="C50" s="67" t="s">
        <v>28</v>
      </c>
      <c r="D50" s="68"/>
      <c r="E50" s="52">
        <v>14003368.43</v>
      </c>
      <c r="F50" s="50">
        <v>0</v>
      </c>
      <c r="G50" s="37">
        <f>E50+F50</f>
        <v>14003368.43</v>
      </c>
      <c r="H50" s="50">
        <v>0</v>
      </c>
      <c r="I50" s="50">
        <f t="shared" si="9"/>
        <v>0</v>
      </c>
      <c r="J50" s="16">
        <f t="shared" ref="J50" si="12">I50-E50</f>
        <v>-14003368.43</v>
      </c>
    </row>
    <row r="51" spans="2:256" x14ac:dyDescent="0.25">
      <c r="B51" s="17"/>
      <c r="C51" s="18"/>
      <c r="D51" s="19"/>
      <c r="E51" s="57"/>
      <c r="F51" s="57"/>
      <c r="G51" s="57"/>
      <c r="H51" s="57"/>
      <c r="I51" s="57"/>
      <c r="J51" s="46"/>
      <c r="IV51" s="25"/>
    </row>
    <row r="52" spans="2:256" x14ac:dyDescent="0.25">
      <c r="B52" s="20"/>
      <c r="C52" s="21"/>
      <c r="D52" s="47" t="s">
        <v>29</v>
      </c>
      <c r="E52" s="58">
        <f>E49+E43+E33</f>
        <v>910657010.83239996</v>
      </c>
      <c r="F52" s="58">
        <f>F49+F43+F33</f>
        <v>9014146</v>
      </c>
      <c r="G52" s="58">
        <f>G49+G43+G33</f>
        <v>919671156.83239996</v>
      </c>
      <c r="H52" s="58">
        <f>H49+H43+H33</f>
        <v>1080289796.29</v>
      </c>
      <c r="I52" s="58">
        <f>I49+I43+I33</f>
        <v>1080289796.29</v>
      </c>
      <c r="J52" s="69">
        <f>J33+J46+J49</f>
        <v>169432785.4576</v>
      </c>
      <c r="K52" s="25"/>
    </row>
    <row r="53" spans="2:256" x14ac:dyDescent="0.25">
      <c r="B53" s="48"/>
      <c r="C53" s="48"/>
      <c r="D53" s="48"/>
      <c r="E53" s="49"/>
      <c r="F53" s="49"/>
      <c r="G53" s="49"/>
      <c r="H53" s="71" t="s">
        <v>30</v>
      </c>
      <c r="I53" s="72"/>
      <c r="J53" s="70"/>
    </row>
    <row r="54" spans="2:256" x14ac:dyDescent="0.25">
      <c r="B54" s="26"/>
      <c r="C54" s="26"/>
      <c r="D54" s="6"/>
      <c r="E54" s="6"/>
      <c r="F54" s="6"/>
      <c r="G54" s="6"/>
      <c r="H54" s="6"/>
      <c r="I54" s="6"/>
      <c r="J54" s="6"/>
    </row>
    <row r="55" spans="2:256" ht="15" hidden="1" customHeight="1" x14ac:dyDescent="0.25">
      <c r="D55" s="27" t="s">
        <v>36</v>
      </c>
      <c r="G55" s="63" t="s">
        <v>37</v>
      </c>
      <c r="H55" s="63"/>
      <c r="I55" s="63"/>
    </row>
    <row r="56" spans="2:256" ht="15" hidden="1" customHeight="1" x14ac:dyDescent="0.25">
      <c r="D56" s="27" t="s">
        <v>38</v>
      </c>
      <c r="G56" s="63" t="s">
        <v>39</v>
      </c>
      <c r="H56" s="63"/>
      <c r="I56" s="63"/>
    </row>
    <row r="57" spans="2:256" ht="15" hidden="1" customHeight="1" x14ac:dyDescent="0.25"/>
    <row r="58" spans="2:256" ht="15" hidden="1" customHeight="1" x14ac:dyDescent="0.25"/>
    <row r="59" spans="2:256" ht="15" hidden="1" customHeight="1" x14ac:dyDescent="0.25"/>
    <row r="60" spans="2:256" ht="15" hidden="1" customHeight="1" x14ac:dyDescent="0.25"/>
    <row r="61" spans="2:256" ht="15" hidden="1" customHeight="1" x14ac:dyDescent="0.25"/>
    <row r="62" spans="2:256" ht="15" hidden="1" customHeight="1" x14ac:dyDescent="0.25"/>
    <row r="63" spans="2:256" ht="15" hidden="1" customHeight="1" x14ac:dyDescent="0.25">
      <c r="E63" s="63" t="s">
        <v>40</v>
      </c>
      <c r="F63" s="63"/>
      <c r="G63" s="63"/>
    </row>
    <row r="64" spans="2:256" ht="15" hidden="1" customHeight="1" x14ac:dyDescent="0.25"/>
    <row r="65" spans="4:10" ht="15" hidden="1" customHeight="1" x14ac:dyDescent="0.25"/>
    <row r="66" spans="4:10" ht="15" hidden="1" customHeight="1" x14ac:dyDescent="0.25">
      <c r="D66" s="27" t="s">
        <v>41</v>
      </c>
      <c r="F66" s="63" t="s">
        <v>42</v>
      </c>
      <c r="G66" s="63"/>
      <c r="H66" s="63"/>
      <c r="I66" s="63"/>
      <c r="J66" s="63"/>
    </row>
    <row r="67" spans="4:10" ht="15" hidden="1" customHeight="1" x14ac:dyDescent="0.25">
      <c r="D67" s="27" t="s">
        <v>43</v>
      </c>
      <c r="F67" s="63" t="s">
        <v>44</v>
      </c>
      <c r="G67" s="63"/>
      <c r="H67" s="63"/>
      <c r="I67" s="63"/>
      <c r="J67" s="63"/>
    </row>
    <row r="68" spans="4:10" ht="15" hidden="1" customHeight="1" x14ac:dyDescent="0.25"/>
    <row r="69" spans="4:10" hidden="1" x14ac:dyDescent="0.25"/>
    <row r="70" spans="4:10" hidden="1" x14ac:dyDescent="0.25"/>
    <row r="71" spans="4:10" hidden="1" x14ac:dyDescent="0.25"/>
    <row r="72" spans="4:10" hidden="1" x14ac:dyDescent="0.25"/>
    <row r="73" spans="4:10" hidden="1" x14ac:dyDescent="0.25"/>
    <row r="74" spans="4:10" hidden="1" x14ac:dyDescent="0.25"/>
    <row r="75" spans="4:10" hidden="1" x14ac:dyDescent="0.25"/>
    <row r="76" spans="4:10" hidden="1" x14ac:dyDescent="0.25"/>
    <row r="77" spans="4:10" hidden="1" x14ac:dyDescent="0.25"/>
    <row r="78" spans="4:10" hidden="1" x14ac:dyDescent="0.25"/>
    <row r="79" spans="4:10" hidden="1" x14ac:dyDescent="0.25"/>
    <row r="80" spans="4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spans="4:9" hidden="1" x14ac:dyDescent="0.25"/>
    <row r="65522" spans="4:9" hidden="1" x14ac:dyDescent="0.25"/>
    <row r="65523" spans="4:9" hidden="1" x14ac:dyDescent="0.25"/>
    <row r="65524" spans="4:9" hidden="1" x14ac:dyDescent="0.25"/>
    <row r="65525" spans="4:9" hidden="1" x14ac:dyDescent="0.25"/>
    <row r="65526" spans="4:9" hidden="1" x14ac:dyDescent="0.25"/>
    <row r="65527" spans="4:9" hidden="1" x14ac:dyDescent="0.25"/>
    <row r="65528" spans="4:9" hidden="1" x14ac:dyDescent="0.25"/>
    <row r="65529" spans="4:9" hidden="1" x14ac:dyDescent="0.25"/>
    <row r="65530" spans="4:9" x14ac:dyDescent="0.25">
      <c r="H65530" s="25"/>
    </row>
    <row r="65532" spans="4:9" x14ac:dyDescent="0.25">
      <c r="D65532" s="27"/>
      <c r="G65532" s="63"/>
      <c r="H65532" s="63"/>
      <c r="I65532" s="63"/>
    </row>
    <row r="65533" spans="4:9" x14ac:dyDescent="0.25">
      <c r="D65533" s="27"/>
      <c r="G65533" s="63"/>
      <c r="H65533" s="63"/>
      <c r="I65533" s="63"/>
    </row>
    <row r="65534" spans="4:9" x14ac:dyDescent="0.25">
      <c r="D65534" s="27"/>
      <c r="G65534" s="27"/>
      <c r="H65534" s="27"/>
      <c r="I65534" s="27"/>
    </row>
    <row r="65535" spans="4:9" x14ac:dyDescent="0.25">
      <c r="D65535" s="27"/>
      <c r="G65535" s="27"/>
      <c r="H65535" s="27"/>
      <c r="I65535" s="27"/>
    </row>
    <row r="65536" spans="4:9" x14ac:dyDescent="0.25">
      <c r="D65536" s="27"/>
      <c r="G65536" s="27"/>
      <c r="H65536" s="27"/>
      <c r="I65536" s="27"/>
    </row>
    <row r="65538" spans="4:10" x14ac:dyDescent="0.25">
      <c r="E65538" s="63"/>
      <c r="F65538" s="63"/>
      <c r="G65538" s="63"/>
    </row>
    <row r="65541" spans="4:10" x14ac:dyDescent="0.25">
      <c r="D65541" s="27"/>
      <c r="F65541" s="63"/>
      <c r="G65541" s="63"/>
      <c r="H65541" s="63"/>
      <c r="I65541" s="63"/>
      <c r="J65541" s="63"/>
    </row>
    <row r="65542" spans="4:10" x14ac:dyDescent="0.25">
      <c r="D65542" s="27"/>
      <c r="F65542" s="63"/>
      <c r="G65542" s="63"/>
      <c r="H65542" s="63"/>
      <c r="I65542" s="63"/>
      <c r="J65542" s="63"/>
    </row>
  </sheetData>
  <mergeCells count="43">
    <mergeCell ref="J10:J11"/>
    <mergeCell ref="B14:D14"/>
    <mergeCell ref="B15:D15"/>
    <mergeCell ref="B16:D16"/>
    <mergeCell ref="B17:D17"/>
    <mergeCell ref="C40:D40"/>
    <mergeCell ref="C41:D41"/>
    <mergeCell ref="B22:D22"/>
    <mergeCell ref="B10:D12"/>
    <mergeCell ref="E10:I10"/>
    <mergeCell ref="B18:D18"/>
    <mergeCell ref="B19:D19"/>
    <mergeCell ref="B20:D20"/>
    <mergeCell ref="B21:D21"/>
    <mergeCell ref="C39:D39"/>
    <mergeCell ref="B23:D23"/>
    <mergeCell ref="C34:D34"/>
    <mergeCell ref="C35:D35"/>
    <mergeCell ref="C36:D36"/>
    <mergeCell ref="C37:D37"/>
    <mergeCell ref="C38:D38"/>
    <mergeCell ref="J25:J26"/>
    <mergeCell ref="H26:I26"/>
    <mergeCell ref="B29:D31"/>
    <mergeCell ref="E29:I29"/>
    <mergeCell ref="J29:J30"/>
    <mergeCell ref="B43:D43"/>
    <mergeCell ref="C44:D44"/>
    <mergeCell ref="C46:D46"/>
    <mergeCell ref="J52:J53"/>
    <mergeCell ref="H53:I53"/>
    <mergeCell ref="C47:D47"/>
    <mergeCell ref="C50:D50"/>
    <mergeCell ref="G55:I55"/>
    <mergeCell ref="F65541:J65541"/>
    <mergeCell ref="G56:I56"/>
    <mergeCell ref="F65542:J65542"/>
    <mergeCell ref="E63:G63"/>
    <mergeCell ref="F66:J66"/>
    <mergeCell ref="F67:J67"/>
    <mergeCell ref="G65532:I65532"/>
    <mergeCell ref="G65533:I65533"/>
    <mergeCell ref="E65538:G65538"/>
  </mergeCells>
  <pageMargins left="0.47244094488188981" right="0.51181102362204722" top="0.15748031496062992" bottom="0.15748031496062992" header="0.15748031496062992" footer="0.15748031496062992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Cortes Verdin</dc:creator>
  <cp:lastModifiedBy>Kevin A. Rojas Ruiz</cp:lastModifiedBy>
  <cp:lastPrinted>2023-09-08T15:43:18Z</cp:lastPrinted>
  <dcterms:created xsi:type="dcterms:W3CDTF">2022-01-11T01:44:45Z</dcterms:created>
  <dcterms:modified xsi:type="dcterms:W3CDTF">2024-01-17T19:18:09Z</dcterms:modified>
</cp:coreProperties>
</file>